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ЗУБАКИН_РАБОТА\РЕЖИМНЫЕ ДНИ\РЕЖИМНЫЕ ДНИ\РД 2024 г\РД 18.12.2024\"/>
    </mc:Choice>
  </mc:AlternateContent>
  <bookViews>
    <workbookView xWindow="435" yWindow="2805" windowWidth="14805" windowHeight="11565" tabRatio="892" firstSheet="88" activeTab="106"/>
  </bookViews>
  <sheets>
    <sheet name="Содержание книги" sheetId="68" r:id="rId1"/>
    <sheet name="1" sheetId="61" r:id="rId2"/>
    <sheet name="2" sheetId="6" r:id="rId3"/>
    <sheet name="3" sheetId="63" r:id="rId4"/>
    <sheet name="4" sheetId="7" r:id="rId5"/>
    <sheet name="5" sheetId="8" r:id="rId6"/>
    <sheet name="6" sheetId="9" r:id="rId7"/>
    <sheet name="7" sheetId="10" r:id="rId8"/>
    <sheet name="8" sheetId="11" r:id="rId9"/>
    <sheet name="9" sheetId="12" r:id="rId10"/>
    <sheet name="10" sheetId="13" r:id="rId11"/>
    <sheet name="11" sheetId="86" r:id="rId12"/>
    <sheet name="12" sheetId="15" r:id="rId13"/>
    <sheet name="13" sheetId="16" r:id="rId14"/>
    <sheet name="14" sheetId="70" r:id="rId15"/>
    <sheet name="15" sheetId="17" r:id="rId16"/>
    <sheet name="16" sheetId="18" r:id="rId17"/>
    <sheet name="17" sheetId="119" r:id="rId18"/>
    <sheet name="18" sheetId="20" r:id="rId19"/>
    <sheet name="19" sheetId="21" r:id="rId20"/>
    <sheet name="20" sheetId="22" r:id="rId21"/>
    <sheet name="21" sheetId="69" r:id="rId22"/>
    <sheet name="21_1" sheetId="19" r:id="rId23"/>
    <sheet name="21_2" sheetId="145" r:id="rId24"/>
    <sheet name="21_3" sheetId="147" r:id="rId25"/>
    <sheet name="21_4" sheetId="146" r:id="rId26"/>
    <sheet name="21_5" sheetId="152" r:id="rId27"/>
    <sheet name="21_5.1" sheetId="153" r:id="rId28"/>
    <sheet name="22" sheetId="87" r:id="rId29"/>
    <sheet name="23" sheetId="88" r:id="rId30"/>
    <sheet name="24" sheetId="89" r:id="rId31"/>
    <sheet name="25" sheetId="26" r:id="rId32"/>
    <sheet name="26" sheetId="27" r:id="rId33"/>
    <sheet name="27" sheetId="28" r:id="rId34"/>
    <sheet name="28" sheetId="29" r:id="rId35"/>
    <sheet name="29" sheetId="30" r:id="rId36"/>
    <sheet name="30" sheetId="31" r:id="rId37"/>
    <sheet name="31" sheetId="32" r:id="rId38"/>
    <sheet name="32" sheetId="33" r:id="rId39"/>
    <sheet name="33" sheetId="34" r:id="rId40"/>
    <sheet name="34" sheetId="35" r:id="rId41"/>
    <sheet name="34_1" sheetId="99" r:id="rId42"/>
    <sheet name="35" sheetId="36" r:id="rId43"/>
    <sheet name="36" sheetId="37" r:id="rId44"/>
    <sheet name="37" sheetId="66" r:id="rId45"/>
    <sheet name="38" sheetId="65" r:id="rId46"/>
    <sheet name="39" sheetId="64" r:id="rId47"/>
    <sheet name="39_1" sheetId="116" r:id="rId48"/>
    <sheet name="40" sheetId="38" r:id="rId49"/>
    <sheet name="40 _1" sheetId="150" r:id="rId50"/>
    <sheet name="41" sheetId="39" r:id="rId51"/>
    <sheet name="41_1" sheetId="111" r:id="rId52"/>
    <sheet name="42" sheetId="40" r:id="rId53"/>
    <sheet name="43" sheetId="5" r:id="rId54"/>
    <sheet name="44" sheetId="4" r:id="rId55"/>
    <sheet name="45" sheetId="71" r:id="rId56"/>
    <sheet name="свод.табл.3 г.Вологда" sheetId="41" r:id="rId57"/>
    <sheet name="46" sheetId="42" r:id="rId58"/>
    <sheet name="47" sheetId="43" r:id="rId59"/>
    <sheet name="48" sheetId="44" r:id="rId60"/>
    <sheet name="48_1" sheetId="112" r:id="rId61"/>
    <sheet name="48_2" sheetId="113" r:id="rId62"/>
    <sheet name="48_3" sheetId="151" r:id="rId63"/>
    <sheet name="49" sheetId="45" r:id="rId64"/>
    <sheet name="50" sheetId="46" r:id="rId65"/>
    <sheet name="50-1" sheetId="92" r:id="rId66"/>
    <sheet name="50-2" sheetId="93" r:id="rId67"/>
    <sheet name="50-3" sheetId="100" r:id="rId68"/>
    <sheet name="51" sheetId="47" r:id="rId69"/>
    <sheet name="52" sheetId="48" r:id="rId70"/>
    <sheet name="53" sheetId="149" r:id="rId71"/>
    <sheet name="54" sheetId="50" r:id="rId72"/>
    <sheet name="55" sheetId="94" r:id="rId73"/>
    <sheet name="56" sheetId="52" r:id="rId74"/>
    <sheet name="57" sheetId="53" r:id="rId75"/>
    <sheet name="58" sheetId="54" r:id="rId76"/>
    <sheet name="58-1" sheetId="159" r:id="rId77"/>
    <sheet name="59" sheetId="55" r:id="rId78"/>
    <sheet name="60" sheetId="56" r:id="rId79"/>
    <sheet name="61" sheetId="57" r:id="rId80"/>
    <sheet name="62" sheetId="58" r:id="rId81"/>
    <sheet name="63" sheetId="59" r:id="rId82"/>
    <sheet name="64" sheetId="72" r:id="rId83"/>
    <sheet name="65" sheetId="74" r:id="rId84"/>
    <sheet name="66" sheetId="95" r:id="rId85"/>
    <sheet name="66_1" sheetId="118" r:id="rId86"/>
    <sheet name="67" sheetId="76" r:id="rId87"/>
    <sheet name="68" sheetId="77" r:id="rId88"/>
    <sheet name="69" sheetId="78" r:id="rId89"/>
    <sheet name="70" sheetId="79" r:id="rId90"/>
    <sheet name="70_1" sheetId="143" r:id="rId91"/>
    <sheet name="71" sheetId="80" r:id="rId92"/>
    <sheet name="72" sheetId="81" r:id="rId93"/>
    <sheet name="73" sheetId="82" r:id="rId94"/>
    <sheet name="74" sheetId="91" r:id="rId95"/>
    <sheet name="75" sheetId="83" r:id="rId96"/>
    <sheet name="76" sheetId="102" r:id="rId97"/>
    <sheet name="77" sheetId="103" r:id="rId98"/>
    <sheet name="78" sheetId="104" r:id="rId99"/>
    <sheet name="79" sheetId="105" r:id="rId100"/>
    <sheet name="80" sheetId="106" r:id="rId101"/>
    <sheet name="81" sheetId="107" r:id="rId102"/>
    <sheet name="81-1" sheetId="130" r:id="rId103"/>
    <sheet name="82" sheetId="114" r:id="rId104"/>
    <sheet name="83" sheetId="115" r:id="rId105"/>
    <sheet name="84" sheetId="128" r:id="rId106"/>
    <sheet name="85" sheetId="126" r:id="rId107"/>
    <sheet name="86" sheetId="127" r:id="rId108"/>
    <sheet name="87" sheetId="120" r:id="rId109"/>
    <sheet name="88" sheetId="121" r:id="rId110"/>
    <sheet name="89" sheetId="122" state="hidden" r:id="rId111"/>
    <sheet name="90" sheetId="123" r:id="rId112"/>
    <sheet name="90_1" sheetId="148" r:id="rId113"/>
    <sheet name="91" sheetId="124" r:id="rId114"/>
    <sheet name="92" sheetId="132" r:id="rId115"/>
    <sheet name="93" sheetId="133" r:id="rId116"/>
    <sheet name="94" sheetId="134" r:id="rId117"/>
    <sheet name="95" sheetId="135" r:id="rId118"/>
    <sheet name="96" sheetId="136" r:id="rId119"/>
    <sheet name="97" sheetId="137" r:id="rId120"/>
    <sheet name="98" sheetId="157" r:id="rId121"/>
    <sheet name="99" sheetId="160" r:id="rId122"/>
    <sheet name="100" sheetId="161" r:id="rId123"/>
    <sheet name="свод. ПО Вологодское" sheetId="60" r:id="rId124"/>
    <sheet name="ЭТУ Вожега" sheetId="129" r:id="rId125"/>
    <sheet name="ЭТУ Тотьма" sheetId="125" r:id="rId126"/>
    <sheet name="ЭСУ Вытегра" sheetId="97" r:id="rId127"/>
    <sheet name="ЭСУ Белозерск" sheetId="98" r:id="rId128"/>
    <sheet name="ЭСУ Харовск" sheetId="110" r:id="rId129"/>
    <sheet name="ЭСУ Сямжа" sheetId="139" r:id="rId130"/>
    <sheet name="г. Грязовец" sheetId="140" r:id="rId131"/>
    <sheet name="г. Сокол" sheetId="158" r:id="rId132"/>
    <sheet name="ВОМЗ Табл.№1 ЗРУ" sheetId="162" r:id="rId133"/>
    <sheet name="ВОМЗ Табл. №3 свод" sheetId="163" r:id="rId134"/>
    <sheet name="Лист1" sheetId="131" state="hidden" r:id="rId135"/>
  </sheets>
  <externalReferences>
    <externalReference r:id="rId136"/>
    <externalReference r:id="rId137"/>
  </externalReferences>
  <definedNames>
    <definedName name="_xlnm.Print_Area" localSheetId="11">'11'!$A$1:$Q$42</definedName>
    <definedName name="_xlnm.Print_Area" localSheetId="28">'22'!$A$1:$Q$42</definedName>
    <definedName name="_xlnm.Print_Area" localSheetId="29">'23'!$A$1:$Q$42</definedName>
    <definedName name="_xlnm.Print_Area" localSheetId="30">'24'!$A$1:$Q$42</definedName>
    <definedName name="_xlnm.Print_Area" localSheetId="70">'53'!$A$1:$Q$42</definedName>
    <definedName name="_xlnm.Print_Area" localSheetId="71">'54'!$A$1:$Q$42</definedName>
    <definedName name="_xlnm.Print_Area" localSheetId="72">'55'!$A$1:$Q$42</definedName>
    <definedName name="_xlnm.Print_Area" localSheetId="73">'56'!$A$1:$Q$42</definedName>
    <definedName name="_xlnm.Print_Area" localSheetId="74">'57'!$A$1:$Q$42</definedName>
    <definedName name="_xlnm.Print_Area" localSheetId="75">'58'!$A$1:$Q$42</definedName>
    <definedName name="_xlnm.Print_Area" localSheetId="76">'58-1'!$A$1:$Q$42</definedName>
    <definedName name="_xlnm.Print_Area" localSheetId="77">'59'!$A$1:$Q$42</definedName>
    <definedName name="_xlnm.Print_Area" localSheetId="79">'61'!$A$1:$Q$42</definedName>
    <definedName name="_xlnm.Print_Area" localSheetId="80">'62'!$A$1:$Q$42</definedName>
    <definedName name="_xlnm.Print_Area" localSheetId="81">'63'!$A$1:$Q$42</definedName>
    <definedName name="_xlnm.Print_Area" localSheetId="82">'64'!$A$1:$Q$42</definedName>
    <definedName name="_xlnm.Print_Area" localSheetId="83">'65'!$A$1:$Q$42</definedName>
    <definedName name="_xlnm.Print_Area" localSheetId="84">'66'!$A$1:$Q$42</definedName>
    <definedName name="_xlnm.Print_Area" localSheetId="85">'66_1'!$A$1:$Q$42</definedName>
    <definedName name="_xlnm.Print_Area" localSheetId="86">'67'!$A$1:$Q$42</definedName>
    <definedName name="_xlnm.Print_Area" localSheetId="87">'68'!$A$1:$Q$42</definedName>
    <definedName name="_xlnm.Print_Area" localSheetId="88">'69'!$A$1:$Q$42</definedName>
    <definedName name="_xlnm.Print_Area" localSheetId="89">'70'!$A$1:$Q$42</definedName>
    <definedName name="_xlnm.Print_Area" localSheetId="90">'70_1'!$A$1:$Q$42</definedName>
    <definedName name="_xlnm.Print_Area" localSheetId="91">'71'!$A$1:$Q$42</definedName>
    <definedName name="_xlnm.Print_Area" localSheetId="92">'72'!$A$1:$Q$42</definedName>
    <definedName name="_xlnm.Print_Area" localSheetId="93">'73'!$A$1:$Q$42</definedName>
    <definedName name="_xlnm.Print_Area" localSheetId="94">'74'!$A$1:$Q$42</definedName>
    <definedName name="_xlnm.Print_Area" localSheetId="95">'75'!$A$1:$Q$42</definedName>
    <definedName name="_xlnm.Print_Area" localSheetId="96">'76'!$A$1:$Q$42</definedName>
    <definedName name="_xlnm.Print_Area" localSheetId="97">'77'!$A$1:$Q$42</definedName>
    <definedName name="_xlnm.Print_Area" localSheetId="98">'78'!$A$1:$Q$42</definedName>
    <definedName name="_xlnm.Print_Area" localSheetId="99">'79'!$A$1:$Q$42</definedName>
    <definedName name="_xlnm.Print_Area" localSheetId="100">'80'!$A$1:$Q$42</definedName>
    <definedName name="_xlnm.Print_Area" localSheetId="101">'81'!$A$1:$Q$42</definedName>
    <definedName name="_xlnm.Print_Area" localSheetId="102">'81-1'!$A$1:$Q$42</definedName>
    <definedName name="_xlnm.Print_Area" localSheetId="103">'82'!$A$1:$Q$42</definedName>
    <definedName name="_xlnm.Print_Area" localSheetId="104">'83'!$A$1:$Q$42</definedName>
    <definedName name="_xlnm.Print_Area" localSheetId="105">'84'!$A$1:$Q$42</definedName>
    <definedName name="_xlnm.Print_Area" localSheetId="106">'85'!$A$1:$Q$42</definedName>
    <definedName name="_xlnm.Print_Area" localSheetId="107">'86'!$A$1:$Q$42</definedName>
    <definedName name="_xlnm.Print_Area" localSheetId="56">'свод.табл.3 г.Вологда'!$A$1:$G$47</definedName>
    <definedName name="_xlnm.Print_Area" localSheetId="0">'Содержание книги'!$A$1:$C$40</definedName>
  </definedNames>
  <calcPr calcId="162913"/>
</workbook>
</file>

<file path=xl/calcChain.xml><?xml version="1.0" encoding="utf-8"?>
<calcChain xmlns="http://schemas.openxmlformats.org/spreadsheetml/2006/main">
  <c r="I38" i="123" l="1"/>
  <c r="M38" i="127" l="1"/>
  <c r="E38" i="123" l="1"/>
  <c r="K38" i="82" l="1"/>
  <c r="B96" i="163" l="1"/>
  <c r="G87" i="163"/>
  <c r="F87" i="163"/>
  <c r="D87" i="163"/>
  <c r="C87" i="163"/>
  <c r="H86" i="163"/>
  <c r="E86" i="163"/>
  <c r="H85" i="163"/>
  <c r="E85" i="163"/>
  <c r="H84" i="163"/>
  <c r="E84" i="163"/>
  <c r="H83" i="163"/>
  <c r="E83" i="163"/>
  <c r="H82" i="163"/>
  <c r="E82" i="163"/>
  <c r="H81" i="163"/>
  <c r="E81" i="163"/>
  <c r="H80" i="163"/>
  <c r="E80" i="163"/>
  <c r="H79" i="163"/>
  <c r="E79" i="163"/>
  <c r="H78" i="163"/>
  <c r="E78" i="163"/>
  <c r="H77" i="163"/>
  <c r="E77" i="163"/>
  <c r="H76" i="163"/>
  <c r="E76" i="163"/>
  <c r="H75" i="163"/>
  <c r="E75" i="163"/>
  <c r="H74" i="163"/>
  <c r="E74" i="163"/>
  <c r="H73" i="163"/>
  <c r="E73" i="163"/>
  <c r="H72" i="163"/>
  <c r="E72" i="163"/>
  <c r="H71" i="163"/>
  <c r="E71" i="163"/>
  <c r="H70" i="163"/>
  <c r="E70" i="163"/>
  <c r="H69" i="163"/>
  <c r="E69" i="163"/>
  <c r="H68" i="163"/>
  <c r="E68" i="163"/>
  <c r="H67" i="163"/>
  <c r="E67" i="163"/>
  <c r="H66" i="163"/>
  <c r="E66" i="163"/>
  <c r="H65" i="163"/>
  <c r="H87" i="163" s="1"/>
  <c r="E65" i="163"/>
  <c r="H64" i="163"/>
  <c r="E64" i="163"/>
  <c r="E87" i="163" s="1"/>
  <c r="H63" i="163"/>
  <c r="E63" i="163"/>
  <c r="B53" i="163"/>
  <c r="G39" i="163"/>
  <c r="G129" i="163" s="1"/>
  <c r="F39" i="163"/>
  <c r="F129" i="163" s="1"/>
  <c r="H129" i="163" s="1"/>
  <c r="D39" i="163"/>
  <c r="D129" i="163" s="1"/>
  <c r="C39" i="163"/>
  <c r="C129" i="163" s="1"/>
  <c r="G38" i="163"/>
  <c r="G128" i="163" s="1"/>
  <c r="F38" i="163"/>
  <c r="F128" i="163" s="1"/>
  <c r="D38" i="163"/>
  <c r="D128" i="163" s="1"/>
  <c r="C38" i="163"/>
  <c r="C128" i="163" s="1"/>
  <c r="E128" i="163" s="1"/>
  <c r="G37" i="163"/>
  <c r="G127" i="163" s="1"/>
  <c r="F37" i="163"/>
  <c r="D37" i="163"/>
  <c r="D127" i="163" s="1"/>
  <c r="C37" i="163"/>
  <c r="G36" i="163"/>
  <c r="G126" i="163" s="1"/>
  <c r="F36" i="163"/>
  <c r="F126" i="163" s="1"/>
  <c r="H126" i="163" s="1"/>
  <c r="D36" i="163"/>
  <c r="D126" i="163" s="1"/>
  <c r="C36" i="163"/>
  <c r="E36" i="163" s="1"/>
  <c r="G35" i="163"/>
  <c r="G125" i="163" s="1"/>
  <c r="F35" i="163"/>
  <c r="F125" i="163" s="1"/>
  <c r="D35" i="163"/>
  <c r="D125" i="163" s="1"/>
  <c r="C35" i="163"/>
  <c r="C125" i="163" s="1"/>
  <c r="G34" i="163"/>
  <c r="G124" i="163" s="1"/>
  <c r="F34" i="163"/>
  <c r="F124" i="163" s="1"/>
  <c r="H124" i="163" s="1"/>
  <c r="D34" i="163"/>
  <c r="D124" i="163" s="1"/>
  <c r="C34" i="163"/>
  <c r="C124" i="163" s="1"/>
  <c r="G33" i="163"/>
  <c r="G123" i="163" s="1"/>
  <c r="F33" i="163"/>
  <c r="D33" i="163"/>
  <c r="D123" i="163" s="1"/>
  <c r="C33" i="163"/>
  <c r="G32" i="163"/>
  <c r="G122" i="163" s="1"/>
  <c r="F32" i="163"/>
  <c r="H32" i="163" s="1"/>
  <c r="D32" i="163"/>
  <c r="D122" i="163" s="1"/>
  <c r="C32" i="163"/>
  <c r="C122" i="163" s="1"/>
  <c r="G31" i="163"/>
  <c r="G121" i="163" s="1"/>
  <c r="F31" i="163"/>
  <c r="F121" i="163" s="1"/>
  <c r="H121" i="163" s="1"/>
  <c r="D31" i="163"/>
  <c r="D121" i="163" s="1"/>
  <c r="C31" i="163"/>
  <c r="C121" i="163" s="1"/>
  <c r="G30" i="163"/>
  <c r="G120" i="163" s="1"/>
  <c r="F30" i="163"/>
  <c r="H30" i="163" s="1"/>
  <c r="D30" i="163"/>
  <c r="D120" i="163" s="1"/>
  <c r="C30" i="163"/>
  <c r="C120" i="163" s="1"/>
  <c r="G29" i="163"/>
  <c r="G119" i="163" s="1"/>
  <c r="F29" i="163"/>
  <c r="D29" i="163"/>
  <c r="D119" i="163" s="1"/>
  <c r="C29" i="163"/>
  <c r="G28" i="163"/>
  <c r="G118" i="163" s="1"/>
  <c r="F28" i="163"/>
  <c r="H28" i="163" s="1"/>
  <c r="D28" i="163"/>
  <c r="D118" i="163" s="1"/>
  <c r="C28" i="163"/>
  <c r="C118" i="163" s="1"/>
  <c r="G27" i="163"/>
  <c r="G117" i="163" s="1"/>
  <c r="F27" i="163"/>
  <c r="F117" i="163" s="1"/>
  <c r="D27" i="163"/>
  <c r="D117" i="163" s="1"/>
  <c r="C27" i="163"/>
  <c r="C117" i="163" s="1"/>
  <c r="G26" i="163"/>
  <c r="G116" i="163" s="1"/>
  <c r="F26" i="163"/>
  <c r="D26" i="163"/>
  <c r="D116" i="163" s="1"/>
  <c r="C26" i="163"/>
  <c r="C116" i="163" s="1"/>
  <c r="G25" i="163"/>
  <c r="G115" i="163" s="1"/>
  <c r="F25" i="163"/>
  <c r="D25" i="163"/>
  <c r="D115" i="163" s="1"/>
  <c r="C25" i="163"/>
  <c r="E25" i="163" s="1"/>
  <c r="G24" i="163"/>
  <c r="G114" i="163" s="1"/>
  <c r="F24" i="163"/>
  <c r="D24" i="163"/>
  <c r="D114" i="163" s="1"/>
  <c r="C24" i="163"/>
  <c r="C114" i="163" s="1"/>
  <c r="G23" i="163"/>
  <c r="G113" i="163" s="1"/>
  <c r="F23" i="163"/>
  <c r="F113" i="163" s="1"/>
  <c r="D23" i="163"/>
  <c r="D113" i="163" s="1"/>
  <c r="C23" i="163"/>
  <c r="C113" i="163" s="1"/>
  <c r="G22" i="163"/>
  <c r="G112" i="163" s="1"/>
  <c r="F22" i="163"/>
  <c r="F112" i="163" s="1"/>
  <c r="D22" i="163"/>
  <c r="D112" i="163" s="1"/>
  <c r="C22" i="163"/>
  <c r="C112" i="163" s="1"/>
  <c r="G21" i="163"/>
  <c r="G111" i="163" s="1"/>
  <c r="F21" i="163"/>
  <c r="D21" i="163"/>
  <c r="D111" i="163" s="1"/>
  <c r="C21" i="163"/>
  <c r="G20" i="163"/>
  <c r="G110" i="163" s="1"/>
  <c r="F20" i="163"/>
  <c r="F110" i="163" s="1"/>
  <c r="H110" i="163" s="1"/>
  <c r="D20" i="163"/>
  <c r="D110" i="163" s="1"/>
  <c r="C20" i="163"/>
  <c r="G19" i="163"/>
  <c r="G109" i="163" s="1"/>
  <c r="F19" i="163"/>
  <c r="F109" i="163" s="1"/>
  <c r="D19" i="163"/>
  <c r="D109" i="163" s="1"/>
  <c r="C19" i="163"/>
  <c r="C109" i="163" s="1"/>
  <c r="G18" i="163"/>
  <c r="G108" i="163" s="1"/>
  <c r="F18" i="163"/>
  <c r="F108" i="163" s="1"/>
  <c r="D18" i="163"/>
  <c r="D108" i="163" s="1"/>
  <c r="C18" i="163"/>
  <c r="C108" i="163" s="1"/>
  <c r="G17" i="163"/>
  <c r="G107" i="163" s="1"/>
  <c r="F17" i="163"/>
  <c r="D17" i="163"/>
  <c r="D107" i="163" s="1"/>
  <c r="C17" i="163"/>
  <c r="G16" i="163"/>
  <c r="G106" i="163" s="1"/>
  <c r="F16" i="163"/>
  <c r="D16" i="163"/>
  <c r="C16" i="163"/>
  <c r="C106" i="163" s="1"/>
  <c r="I351" i="162"/>
  <c r="J351" i="162" s="1"/>
  <c r="O351" i="162" s="1"/>
  <c r="C351" i="162"/>
  <c r="D351" i="162" s="1"/>
  <c r="N351" i="162" s="1"/>
  <c r="I350" i="162"/>
  <c r="J350" i="162" s="1"/>
  <c r="O350" i="162" s="1"/>
  <c r="C350" i="162"/>
  <c r="D350" i="162" s="1"/>
  <c r="N350" i="162" s="1"/>
  <c r="J349" i="162"/>
  <c r="O349" i="162" s="1"/>
  <c r="I349" i="162"/>
  <c r="C349" i="162"/>
  <c r="D349" i="162" s="1"/>
  <c r="N349" i="162" s="1"/>
  <c r="I348" i="162"/>
  <c r="J348" i="162" s="1"/>
  <c r="O348" i="162" s="1"/>
  <c r="D348" i="162"/>
  <c r="N348" i="162" s="1"/>
  <c r="C348" i="162"/>
  <c r="I347" i="162"/>
  <c r="J347" i="162" s="1"/>
  <c r="O347" i="162" s="1"/>
  <c r="C347" i="162"/>
  <c r="D347" i="162" s="1"/>
  <c r="N347" i="162" s="1"/>
  <c r="I346" i="162"/>
  <c r="J346" i="162" s="1"/>
  <c r="O346" i="162" s="1"/>
  <c r="C346" i="162"/>
  <c r="D346" i="162" s="1"/>
  <c r="N346" i="162" s="1"/>
  <c r="J345" i="162"/>
  <c r="O345" i="162" s="1"/>
  <c r="I345" i="162"/>
  <c r="C345" i="162"/>
  <c r="D345" i="162" s="1"/>
  <c r="N345" i="162" s="1"/>
  <c r="I344" i="162"/>
  <c r="J344" i="162" s="1"/>
  <c r="O344" i="162" s="1"/>
  <c r="D344" i="162"/>
  <c r="N344" i="162" s="1"/>
  <c r="C344" i="162"/>
  <c r="N343" i="162"/>
  <c r="I343" i="162"/>
  <c r="J343" i="162" s="1"/>
  <c r="O343" i="162" s="1"/>
  <c r="C343" i="162"/>
  <c r="D343" i="162" s="1"/>
  <c r="I342" i="162"/>
  <c r="J342" i="162" s="1"/>
  <c r="O342" i="162" s="1"/>
  <c r="C342" i="162"/>
  <c r="D342" i="162" s="1"/>
  <c r="N342" i="162" s="1"/>
  <c r="J341" i="162"/>
  <c r="O341" i="162" s="1"/>
  <c r="I341" i="162"/>
  <c r="C341" i="162"/>
  <c r="D341" i="162" s="1"/>
  <c r="N341" i="162" s="1"/>
  <c r="I340" i="162"/>
  <c r="J340" i="162" s="1"/>
  <c r="O340" i="162" s="1"/>
  <c r="D340" i="162"/>
  <c r="N340" i="162" s="1"/>
  <c r="C340" i="162"/>
  <c r="I339" i="162"/>
  <c r="J339" i="162" s="1"/>
  <c r="O339" i="162" s="1"/>
  <c r="C339" i="162"/>
  <c r="D339" i="162" s="1"/>
  <c r="N339" i="162" s="1"/>
  <c r="I338" i="162"/>
  <c r="J338" i="162" s="1"/>
  <c r="O338" i="162" s="1"/>
  <c r="C338" i="162"/>
  <c r="D338" i="162" s="1"/>
  <c r="N338" i="162" s="1"/>
  <c r="J337" i="162"/>
  <c r="O337" i="162" s="1"/>
  <c r="I337" i="162"/>
  <c r="C337" i="162"/>
  <c r="D337" i="162" s="1"/>
  <c r="N337" i="162" s="1"/>
  <c r="I336" i="162"/>
  <c r="J336" i="162" s="1"/>
  <c r="O336" i="162" s="1"/>
  <c r="D336" i="162"/>
  <c r="N336" i="162" s="1"/>
  <c r="C336" i="162"/>
  <c r="I335" i="162"/>
  <c r="J335" i="162" s="1"/>
  <c r="O335" i="162" s="1"/>
  <c r="C335" i="162"/>
  <c r="D335" i="162" s="1"/>
  <c r="N335" i="162" s="1"/>
  <c r="I334" i="162"/>
  <c r="J334" i="162" s="1"/>
  <c r="O334" i="162" s="1"/>
  <c r="C334" i="162"/>
  <c r="D334" i="162" s="1"/>
  <c r="N334" i="162" s="1"/>
  <c r="J333" i="162"/>
  <c r="O333" i="162" s="1"/>
  <c r="I333" i="162"/>
  <c r="C333" i="162"/>
  <c r="D333" i="162" s="1"/>
  <c r="N333" i="162" s="1"/>
  <c r="I332" i="162"/>
  <c r="J332" i="162" s="1"/>
  <c r="O332" i="162" s="1"/>
  <c r="D332" i="162"/>
  <c r="N332" i="162" s="1"/>
  <c r="C332" i="162"/>
  <c r="N331" i="162"/>
  <c r="I331" i="162"/>
  <c r="J331" i="162" s="1"/>
  <c r="O331" i="162" s="1"/>
  <c r="C331" i="162"/>
  <c r="D331" i="162" s="1"/>
  <c r="I330" i="162"/>
  <c r="J330" i="162" s="1"/>
  <c r="O330" i="162" s="1"/>
  <c r="C330" i="162"/>
  <c r="D330" i="162" s="1"/>
  <c r="N330" i="162" s="1"/>
  <c r="J329" i="162"/>
  <c r="O329" i="162" s="1"/>
  <c r="I329" i="162"/>
  <c r="C329" i="162"/>
  <c r="D329" i="162" s="1"/>
  <c r="N329" i="162" s="1"/>
  <c r="I328" i="162"/>
  <c r="J328" i="162" s="1"/>
  <c r="D328" i="162"/>
  <c r="N328" i="162" s="1"/>
  <c r="C328" i="162"/>
  <c r="H319" i="162"/>
  <c r="L306" i="162"/>
  <c r="M306" i="162" s="1"/>
  <c r="I306" i="162"/>
  <c r="J306" i="162" s="1"/>
  <c r="O306" i="162" s="1"/>
  <c r="G306" i="162"/>
  <c r="F306" i="162"/>
  <c r="D306" i="162"/>
  <c r="C306" i="162"/>
  <c r="L305" i="162"/>
  <c r="M305" i="162" s="1"/>
  <c r="J305" i="162"/>
  <c r="I305" i="162"/>
  <c r="G305" i="162"/>
  <c r="F305" i="162"/>
  <c r="C305" i="162"/>
  <c r="D305" i="162" s="1"/>
  <c r="N305" i="162" s="1"/>
  <c r="M304" i="162"/>
  <c r="L304" i="162"/>
  <c r="J304" i="162"/>
  <c r="O304" i="162" s="1"/>
  <c r="I304" i="162"/>
  <c r="F304" i="162"/>
  <c r="G304" i="162" s="1"/>
  <c r="C304" i="162"/>
  <c r="D304" i="162" s="1"/>
  <c r="N304" i="162" s="1"/>
  <c r="O303" i="162"/>
  <c r="M303" i="162"/>
  <c r="L303" i="162"/>
  <c r="I303" i="162"/>
  <c r="J303" i="162" s="1"/>
  <c r="F303" i="162"/>
  <c r="G303" i="162" s="1"/>
  <c r="D303" i="162"/>
  <c r="C303" i="162"/>
  <c r="L302" i="162"/>
  <c r="M302" i="162" s="1"/>
  <c r="I302" i="162"/>
  <c r="J302" i="162" s="1"/>
  <c r="O302" i="162" s="1"/>
  <c r="G302" i="162"/>
  <c r="F302" i="162"/>
  <c r="D302" i="162"/>
  <c r="N302" i="162" s="1"/>
  <c r="C302" i="162"/>
  <c r="L301" i="162"/>
  <c r="M301" i="162" s="1"/>
  <c r="J301" i="162"/>
  <c r="O301" i="162" s="1"/>
  <c r="I301" i="162"/>
  <c r="G301" i="162"/>
  <c r="F301" i="162"/>
  <c r="C301" i="162"/>
  <c r="D301" i="162" s="1"/>
  <c r="N301" i="162" s="1"/>
  <c r="M300" i="162"/>
  <c r="L300" i="162"/>
  <c r="J300" i="162"/>
  <c r="I300" i="162"/>
  <c r="F300" i="162"/>
  <c r="G300" i="162" s="1"/>
  <c r="C300" i="162"/>
  <c r="D300" i="162" s="1"/>
  <c r="N300" i="162" s="1"/>
  <c r="M299" i="162"/>
  <c r="L299" i="162"/>
  <c r="I299" i="162"/>
  <c r="J299" i="162" s="1"/>
  <c r="O299" i="162" s="1"/>
  <c r="F299" i="162"/>
  <c r="G299" i="162" s="1"/>
  <c r="D299" i="162"/>
  <c r="N299" i="162" s="1"/>
  <c r="C299" i="162"/>
  <c r="L298" i="162"/>
  <c r="M298" i="162" s="1"/>
  <c r="I298" i="162"/>
  <c r="J298" i="162" s="1"/>
  <c r="G298" i="162"/>
  <c r="F298" i="162"/>
  <c r="D298" i="162"/>
  <c r="N298" i="162" s="1"/>
  <c r="C298" i="162"/>
  <c r="L297" i="162"/>
  <c r="M297" i="162" s="1"/>
  <c r="J297" i="162"/>
  <c r="O297" i="162" s="1"/>
  <c r="I297" i="162"/>
  <c r="G297" i="162"/>
  <c r="F297" i="162"/>
  <c r="C297" i="162"/>
  <c r="D297" i="162" s="1"/>
  <c r="N297" i="162" s="1"/>
  <c r="M296" i="162"/>
  <c r="L296" i="162"/>
  <c r="J296" i="162"/>
  <c r="I296" i="162"/>
  <c r="F296" i="162"/>
  <c r="G296" i="162" s="1"/>
  <c r="C296" i="162"/>
  <c r="D296" i="162" s="1"/>
  <c r="M295" i="162"/>
  <c r="L295" i="162"/>
  <c r="I295" i="162"/>
  <c r="J295" i="162" s="1"/>
  <c r="O295" i="162" s="1"/>
  <c r="F295" i="162"/>
  <c r="G295" i="162" s="1"/>
  <c r="D295" i="162"/>
  <c r="N295" i="162" s="1"/>
  <c r="C295" i="162"/>
  <c r="L294" i="162"/>
  <c r="M294" i="162" s="1"/>
  <c r="I294" i="162"/>
  <c r="J294" i="162" s="1"/>
  <c r="G294" i="162"/>
  <c r="F294" i="162"/>
  <c r="D294" i="162"/>
  <c r="C294" i="162"/>
  <c r="L293" i="162"/>
  <c r="M293" i="162" s="1"/>
  <c r="J293" i="162"/>
  <c r="O293" i="162" s="1"/>
  <c r="I293" i="162"/>
  <c r="G293" i="162"/>
  <c r="F293" i="162"/>
  <c r="C293" i="162"/>
  <c r="D293" i="162" s="1"/>
  <c r="N293" i="162" s="1"/>
  <c r="M292" i="162"/>
  <c r="L292" i="162"/>
  <c r="J292" i="162"/>
  <c r="O292" i="162" s="1"/>
  <c r="I292" i="162"/>
  <c r="F292" i="162"/>
  <c r="G292" i="162" s="1"/>
  <c r="C292" i="162"/>
  <c r="D292" i="162" s="1"/>
  <c r="M291" i="162"/>
  <c r="L291" i="162"/>
  <c r="I291" i="162"/>
  <c r="J291" i="162" s="1"/>
  <c r="O291" i="162" s="1"/>
  <c r="F291" i="162"/>
  <c r="G291" i="162" s="1"/>
  <c r="D291" i="162"/>
  <c r="N291" i="162" s="1"/>
  <c r="C291" i="162"/>
  <c r="L290" i="162"/>
  <c r="M290" i="162" s="1"/>
  <c r="I290" i="162"/>
  <c r="J290" i="162" s="1"/>
  <c r="O290" i="162" s="1"/>
  <c r="G290" i="162"/>
  <c r="F290" i="162"/>
  <c r="D290" i="162"/>
  <c r="C290" i="162"/>
  <c r="L289" i="162"/>
  <c r="M289" i="162" s="1"/>
  <c r="J289" i="162"/>
  <c r="I289" i="162"/>
  <c r="G289" i="162"/>
  <c r="F289" i="162"/>
  <c r="C289" i="162"/>
  <c r="D289" i="162" s="1"/>
  <c r="N289" i="162" s="1"/>
  <c r="M288" i="162"/>
  <c r="L288" i="162"/>
  <c r="J288" i="162"/>
  <c r="O288" i="162" s="1"/>
  <c r="I288" i="162"/>
  <c r="F288" i="162"/>
  <c r="G288" i="162" s="1"/>
  <c r="C288" i="162"/>
  <c r="D288" i="162" s="1"/>
  <c r="N288" i="162" s="1"/>
  <c r="M287" i="162"/>
  <c r="L287" i="162"/>
  <c r="I287" i="162"/>
  <c r="J287" i="162" s="1"/>
  <c r="O287" i="162" s="1"/>
  <c r="F287" i="162"/>
  <c r="G287" i="162" s="1"/>
  <c r="D287" i="162"/>
  <c r="C287" i="162"/>
  <c r="L286" i="162"/>
  <c r="M286" i="162" s="1"/>
  <c r="I286" i="162"/>
  <c r="J286" i="162" s="1"/>
  <c r="O286" i="162" s="1"/>
  <c r="G286" i="162"/>
  <c r="F286" i="162"/>
  <c r="D286" i="162"/>
  <c r="N286" i="162" s="1"/>
  <c r="C286" i="162"/>
  <c r="L285" i="162"/>
  <c r="M285" i="162" s="1"/>
  <c r="J285" i="162"/>
  <c r="I285" i="162"/>
  <c r="G285" i="162"/>
  <c r="F285" i="162"/>
  <c r="C285" i="162"/>
  <c r="D285" i="162" s="1"/>
  <c r="N285" i="162" s="1"/>
  <c r="M284" i="162"/>
  <c r="L284" i="162"/>
  <c r="J284" i="162"/>
  <c r="I284" i="162"/>
  <c r="F284" i="162"/>
  <c r="G284" i="162" s="1"/>
  <c r="C284" i="162"/>
  <c r="D284" i="162" s="1"/>
  <c r="N284" i="162" s="1"/>
  <c r="M283" i="162"/>
  <c r="L283" i="162"/>
  <c r="L307" i="162" s="1"/>
  <c r="I283" i="162"/>
  <c r="J283" i="162" s="1"/>
  <c r="F283" i="162"/>
  <c r="G283" i="162" s="1"/>
  <c r="D283" i="162"/>
  <c r="D307" i="162" s="1"/>
  <c r="C283" i="162"/>
  <c r="C307" i="162" s="1"/>
  <c r="H274" i="162"/>
  <c r="L261" i="162"/>
  <c r="M261" i="162" s="1"/>
  <c r="I261" i="162"/>
  <c r="J261" i="162" s="1"/>
  <c r="O261" i="162" s="1"/>
  <c r="F261" i="162"/>
  <c r="G261" i="162" s="1"/>
  <c r="D261" i="162"/>
  <c r="C261" i="162"/>
  <c r="L260" i="162"/>
  <c r="M260" i="162" s="1"/>
  <c r="I260" i="162"/>
  <c r="J260" i="162" s="1"/>
  <c r="G260" i="162"/>
  <c r="F260" i="162"/>
  <c r="C260" i="162"/>
  <c r="D260" i="162" s="1"/>
  <c r="N260" i="162" s="1"/>
  <c r="L259" i="162"/>
  <c r="M259" i="162" s="1"/>
  <c r="J259" i="162"/>
  <c r="I259" i="162"/>
  <c r="F259" i="162"/>
  <c r="G259" i="162" s="1"/>
  <c r="C259" i="162"/>
  <c r="D259" i="162" s="1"/>
  <c r="M258" i="162"/>
  <c r="L258" i="162"/>
  <c r="I258" i="162"/>
  <c r="J258" i="162" s="1"/>
  <c r="O258" i="162" s="1"/>
  <c r="F258" i="162"/>
  <c r="G258" i="162" s="1"/>
  <c r="C258" i="162"/>
  <c r="D258" i="162" s="1"/>
  <c r="L257" i="162"/>
  <c r="M257" i="162" s="1"/>
  <c r="I257" i="162"/>
  <c r="J257" i="162" s="1"/>
  <c r="O257" i="162" s="1"/>
  <c r="F257" i="162"/>
  <c r="G257" i="162" s="1"/>
  <c r="D257" i="162"/>
  <c r="C257" i="162"/>
  <c r="N256" i="162"/>
  <c r="L256" i="162"/>
  <c r="M256" i="162" s="1"/>
  <c r="I256" i="162"/>
  <c r="J256" i="162" s="1"/>
  <c r="G256" i="162"/>
  <c r="F256" i="162"/>
  <c r="C256" i="162"/>
  <c r="D256" i="162" s="1"/>
  <c r="L255" i="162"/>
  <c r="M255" i="162" s="1"/>
  <c r="J255" i="162"/>
  <c r="O255" i="162" s="1"/>
  <c r="I255" i="162"/>
  <c r="F255" i="162"/>
  <c r="G255" i="162" s="1"/>
  <c r="C255" i="162"/>
  <c r="D255" i="162" s="1"/>
  <c r="N255" i="162" s="1"/>
  <c r="M254" i="162"/>
  <c r="L254" i="162"/>
  <c r="I254" i="162"/>
  <c r="J254" i="162" s="1"/>
  <c r="O254" i="162" s="1"/>
  <c r="F254" i="162"/>
  <c r="G254" i="162" s="1"/>
  <c r="C254" i="162"/>
  <c r="D254" i="162" s="1"/>
  <c r="N254" i="162" s="1"/>
  <c r="L253" i="162"/>
  <c r="M253" i="162" s="1"/>
  <c r="I253" i="162"/>
  <c r="J253" i="162" s="1"/>
  <c r="F253" i="162"/>
  <c r="G253" i="162" s="1"/>
  <c r="D253" i="162"/>
  <c r="N253" i="162" s="1"/>
  <c r="C253" i="162"/>
  <c r="N252" i="162"/>
  <c r="L252" i="162"/>
  <c r="M252" i="162" s="1"/>
  <c r="I252" i="162"/>
  <c r="J252" i="162" s="1"/>
  <c r="O252" i="162" s="1"/>
  <c r="G252" i="162"/>
  <c r="F252" i="162"/>
  <c r="C252" i="162"/>
  <c r="D252" i="162" s="1"/>
  <c r="L251" i="162"/>
  <c r="M251" i="162" s="1"/>
  <c r="J251" i="162"/>
  <c r="O251" i="162" s="1"/>
  <c r="I251" i="162"/>
  <c r="F251" i="162"/>
  <c r="G251" i="162" s="1"/>
  <c r="C251" i="162"/>
  <c r="D251" i="162" s="1"/>
  <c r="N251" i="162" s="1"/>
  <c r="M250" i="162"/>
  <c r="L250" i="162"/>
  <c r="I250" i="162"/>
  <c r="J250" i="162" s="1"/>
  <c r="O250" i="162" s="1"/>
  <c r="F250" i="162"/>
  <c r="G250" i="162" s="1"/>
  <c r="C250" i="162"/>
  <c r="D250" i="162" s="1"/>
  <c r="N250" i="162" s="1"/>
  <c r="L249" i="162"/>
  <c r="M249" i="162" s="1"/>
  <c r="I249" i="162"/>
  <c r="J249" i="162" s="1"/>
  <c r="F249" i="162"/>
  <c r="G249" i="162" s="1"/>
  <c r="D249" i="162"/>
  <c r="N249" i="162" s="1"/>
  <c r="C249" i="162"/>
  <c r="L248" i="162"/>
  <c r="M248" i="162" s="1"/>
  <c r="I248" i="162"/>
  <c r="J248" i="162" s="1"/>
  <c r="O248" i="162" s="1"/>
  <c r="G248" i="162"/>
  <c r="F248" i="162"/>
  <c r="C248" i="162"/>
  <c r="D248" i="162" s="1"/>
  <c r="N248" i="162" s="1"/>
  <c r="L247" i="162"/>
  <c r="M247" i="162" s="1"/>
  <c r="J247" i="162"/>
  <c r="I247" i="162"/>
  <c r="F247" i="162"/>
  <c r="G247" i="162" s="1"/>
  <c r="C247" i="162"/>
  <c r="D247" i="162" s="1"/>
  <c r="N247" i="162" s="1"/>
  <c r="M246" i="162"/>
  <c r="L246" i="162"/>
  <c r="I246" i="162"/>
  <c r="J246" i="162" s="1"/>
  <c r="O246" i="162" s="1"/>
  <c r="F246" i="162"/>
  <c r="G246" i="162" s="1"/>
  <c r="C246" i="162"/>
  <c r="D246" i="162" s="1"/>
  <c r="L245" i="162"/>
  <c r="M245" i="162" s="1"/>
  <c r="I245" i="162"/>
  <c r="J245" i="162" s="1"/>
  <c r="O245" i="162" s="1"/>
  <c r="F245" i="162"/>
  <c r="G245" i="162" s="1"/>
  <c r="D245" i="162"/>
  <c r="C245" i="162"/>
  <c r="L244" i="162"/>
  <c r="M244" i="162" s="1"/>
  <c r="I244" i="162"/>
  <c r="J244" i="162" s="1"/>
  <c r="G244" i="162"/>
  <c r="F244" i="162"/>
  <c r="C244" i="162"/>
  <c r="D244" i="162" s="1"/>
  <c r="N244" i="162" s="1"/>
  <c r="L243" i="162"/>
  <c r="M243" i="162" s="1"/>
  <c r="J243" i="162"/>
  <c r="I243" i="162"/>
  <c r="F243" i="162"/>
  <c r="G243" i="162" s="1"/>
  <c r="C243" i="162"/>
  <c r="D243" i="162" s="1"/>
  <c r="M242" i="162"/>
  <c r="L242" i="162"/>
  <c r="I242" i="162"/>
  <c r="J242" i="162" s="1"/>
  <c r="O242" i="162" s="1"/>
  <c r="F242" i="162"/>
  <c r="G242" i="162" s="1"/>
  <c r="C242" i="162"/>
  <c r="D242" i="162" s="1"/>
  <c r="N242" i="162" s="1"/>
  <c r="L241" i="162"/>
  <c r="M241" i="162" s="1"/>
  <c r="O241" i="162" s="1"/>
  <c r="I241" i="162"/>
  <c r="J241" i="162" s="1"/>
  <c r="F241" i="162"/>
  <c r="G241" i="162" s="1"/>
  <c r="D241" i="162"/>
  <c r="N241" i="162" s="1"/>
  <c r="C241" i="162"/>
  <c r="L240" i="162"/>
  <c r="M240" i="162" s="1"/>
  <c r="I240" i="162"/>
  <c r="J240" i="162" s="1"/>
  <c r="O240" i="162" s="1"/>
  <c r="G240" i="162"/>
  <c r="N240" i="162" s="1"/>
  <c r="F240" i="162"/>
  <c r="C240" i="162"/>
  <c r="D240" i="162" s="1"/>
  <c r="L239" i="162"/>
  <c r="M239" i="162" s="1"/>
  <c r="J239" i="162"/>
  <c r="O239" i="162" s="1"/>
  <c r="I239" i="162"/>
  <c r="F239" i="162"/>
  <c r="G239" i="162" s="1"/>
  <c r="C239" i="162"/>
  <c r="D239" i="162" s="1"/>
  <c r="N239" i="162" s="1"/>
  <c r="M238" i="162"/>
  <c r="L238" i="162"/>
  <c r="I238" i="162"/>
  <c r="J238" i="162" s="1"/>
  <c r="F238" i="162"/>
  <c r="G238" i="162" s="1"/>
  <c r="C238" i="162"/>
  <c r="D238" i="162" s="1"/>
  <c r="H229" i="162"/>
  <c r="O217" i="162"/>
  <c r="M217" i="162"/>
  <c r="L217" i="162"/>
  <c r="I217" i="162"/>
  <c r="J217" i="162" s="1"/>
  <c r="G217" i="162"/>
  <c r="F217" i="162"/>
  <c r="D217" i="162"/>
  <c r="N217" i="162" s="1"/>
  <c r="C217" i="162"/>
  <c r="L216" i="162"/>
  <c r="M216" i="162" s="1"/>
  <c r="O216" i="162" s="1"/>
  <c r="J216" i="162"/>
  <c r="I216" i="162"/>
  <c r="G216" i="162"/>
  <c r="F216" i="162"/>
  <c r="D216" i="162"/>
  <c r="C216" i="162"/>
  <c r="N215" i="162"/>
  <c r="M215" i="162"/>
  <c r="L215" i="162"/>
  <c r="J215" i="162"/>
  <c r="O215" i="162" s="1"/>
  <c r="I215" i="162"/>
  <c r="G215" i="162"/>
  <c r="F215" i="162"/>
  <c r="C215" i="162"/>
  <c r="D215" i="162" s="1"/>
  <c r="M214" i="162"/>
  <c r="L214" i="162"/>
  <c r="J214" i="162"/>
  <c r="I214" i="162"/>
  <c r="F214" i="162"/>
  <c r="G214" i="162" s="1"/>
  <c r="D214" i="162"/>
  <c r="C214" i="162"/>
  <c r="O213" i="162"/>
  <c r="M213" i="162"/>
  <c r="L213" i="162"/>
  <c r="I213" i="162"/>
  <c r="J213" i="162" s="1"/>
  <c r="G213" i="162"/>
  <c r="F213" i="162"/>
  <c r="D213" i="162"/>
  <c r="N213" i="162" s="1"/>
  <c r="C213" i="162"/>
  <c r="L212" i="162"/>
  <c r="M212" i="162" s="1"/>
  <c r="O212" i="162" s="1"/>
  <c r="J212" i="162"/>
  <c r="I212" i="162"/>
  <c r="G212" i="162"/>
  <c r="F212" i="162"/>
  <c r="D212" i="162"/>
  <c r="N212" i="162" s="1"/>
  <c r="C212" i="162"/>
  <c r="M211" i="162"/>
  <c r="L211" i="162"/>
  <c r="J211" i="162"/>
  <c r="O211" i="162" s="1"/>
  <c r="I211" i="162"/>
  <c r="G211" i="162"/>
  <c r="F211" i="162"/>
  <c r="C211" i="162"/>
  <c r="D211" i="162" s="1"/>
  <c r="N211" i="162" s="1"/>
  <c r="M210" i="162"/>
  <c r="L210" i="162"/>
  <c r="J210" i="162"/>
  <c r="O210" i="162" s="1"/>
  <c r="I210" i="162"/>
  <c r="F210" i="162"/>
  <c r="G210" i="162" s="1"/>
  <c r="D210" i="162"/>
  <c r="C210" i="162"/>
  <c r="O209" i="162"/>
  <c r="M209" i="162"/>
  <c r="L209" i="162"/>
  <c r="I209" i="162"/>
  <c r="J209" i="162" s="1"/>
  <c r="G209" i="162"/>
  <c r="F209" i="162"/>
  <c r="D209" i="162"/>
  <c r="N209" i="162" s="1"/>
  <c r="C209" i="162"/>
  <c r="L208" i="162"/>
  <c r="M208" i="162" s="1"/>
  <c r="O208" i="162" s="1"/>
  <c r="J208" i="162"/>
  <c r="I208" i="162"/>
  <c r="G208" i="162"/>
  <c r="F208" i="162"/>
  <c r="D208" i="162"/>
  <c r="C208" i="162"/>
  <c r="N207" i="162"/>
  <c r="M207" i="162"/>
  <c r="L207" i="162"/>
  <c r="J207" i="162"/>
  <c r="O207" i="162" s="1"/>
  <c r="I207" i="162"/>
  <c r="G207" i="162"/>
  <c r="F207" i="162"/>
  <c r="C207" i="162"/>
  <c r="D207" i="162" s="1"/>
  <c r="M206" i="162"/>
  <c r="L206" i="162"/>
  <c r="J206" i="162"/>
  <c r="I206" i="162"/>
  <c r="F206" i="162"/>
  <c r="G206" i="162" s="1"/>
  <c r="D206" i="162"/>
  <c r="N206" i="162" s="1"/>
  <c r="C206" i="162"/>
  <c r="M205" i="162"/>
  <c r="L205" i="162"/>
  <c r="I205" i="162"/>
  <c r="J205" i="162" s="1"/>
  <c r="O205" i="162" s="1"/>
  <c r="G205" i="162"/>
  <c r="F205" i="162"/>
  <c r="D205" i="162"/>
  <c r="N205" i="162" s="1"/>
  <c r="C205" i="162"/>
  <c r="L204" i="162"/>
  <c r="M204" i="162" s="1"/>
  <c r="O204" i="162" s="1"/>
  <c r="J204" i="162"/>
  <c r="I204" i="162"/>
  <c r="G204" i="162"/>
  <c r="F204" i="162"/>
  <c r="D204" i="162"/>
  <c r="N204" i="162" s="1"/>
  <c r="C204" i="162"/>
  <c r="M203" i="162"/>
  <c r="L203" i="162"/>
  <c r="J203" i="162"/>
  <c r="O203" i="162" s="1"/>
  <c r="I203" i="162"/>
  <c r="G203" i="162"/>
  <c r="N203" i="162" s="1"/>
  <c r="F203" i="162"/>
  <c r="C203" i="162"/>
  <c r="D203" i="162" s="1"/>
  <c r="M202" i="162"/>
  <c r="L202" i="162"/>
  <c r="J202" i="162"/>
  <c r="O202" i="162" s="1"/>
  <c r="I202" i="162"/>
  <c r="F202" i="162"/>
  <c r="G202" i="162" s="1"/>
  <c r="D202" i="162"/>
  <c r="N202" i="162" s="1"/>
  <c r="C202" i="162"/>
  <c r="M201" i="162"/>
  <c r="L201" i="162"/>
  <c r="I201" i="162"/>
  <c r="J201" i="162" s="1"/>
  <c r="O201" i="162" s="1"/>
  <c r="G201" i="162"/>
  <c r="F201" i="162"/>
  <c r="D201" i="162"/>
  <c r="N201" i="162" s="1"/>
  <c r="C201" i="162"/>
  <c r="L200" i="162"/>
  <c r="M200" i="162" s="1"/>
  <c r="J200" i="162"/>
  <c r="O200" i="162" s="1"/>
  <c r="I200" i="162"/>
  <c r="G200" i="162"/>
  <c r="F200" i="162"/>
  <c r="D200" i="162"/>
  <c r="N200" i="162" s="1"/>
  <c r="C200" i="162"/>
  <c r="M199" i="162"/>
  <c r="L199" i="162"/>
  <c r="J199" i="162"/>
  <c r="O199" i="162" s="1"/>
  <c r="I199" i="162"/>
  <c r="G199" i="162"/>
  <c r="F199" i="162"/>
  <c r="C199" i="162"/>
  <c r="D199" i="162" s="1"/>
  <c r="N199" i="162" s="1"/>
  <c r="M198" i="162"/>
  <c r="L198" i="162"/>
  <c r="J198" i="162"/>
  <c r="O198" i="162" s="1"/>
  <c r="I198" i="162"/>
  <c r="F198" i="162"/>
  <c r="G198" i="162" s="1"/>
  <c r="D198" i="162"/>
  <c r="N198" i="162" s="1"/>
  <c r="C198" i="162"/>
  <c r="M197" i="162"/>
  <c r="L197" i="162"/>
  <c r="I197" i="162"/>
  <c r="J197" i="162" s="1"/>
  <c r="O197" i="162" s="1"/>
  <c r="G197" i="162"/>
  <c r="F197" i="162"/>
  <c r="D197" i="162"/>
  <c r="N197" i="162" s="1"/>
  <c r="C197" i="162"/>
  <c r="L196" i="162"/>
  <c r="M196" i="162" s="1"/>
  <c r="J196" i="162"/>
  <c r="O196" i="162" s="1"/>
  <c r="I196" i="162"/>
  <c r="G196" i="162"/>
  <c r="F196" i="162"/>
  <c r="D196" i="162"/>
  <c r="N196" i="162" s="1"/>
  <c r="C196" i="162"/>
  <c r="M195" i="162"/>
  <c r="L195" i="162"/>
  <c r="J195" i="162"/>
  <c r="O195" i="162" s="1"/>
  <c r="I195" i="162"/>
  <c r="G195" i="162"/>
  <c r="F195" i="162"/>
  <c r="C195" i="162"/>
  <c r="D195" i="162" s="1"/>
  <c r="N195" i="162" s="1"/>
  <c r="M194" i="162"/>
  <c r="M218" i="162" s="1"/>
  <c r="L194" i="162"/>
  <c r="J194" i="162"/>
  <c r="I194" i="162"/>
  <c r="F194" i="162"/>
  <c r="G194" i="162" s="1"/>
  <c r="D194" i="162"/>
  <c r="C194" i="162"/>
  <c r="H185" i="162"/>
  <c r="L172" i="162"/>
  <c r="M172" i="162" s="1"/>
  <c r="I172" i="162"/>
  <c r="J172" i="162" s="1"/>
  <c r="F172" i="162"/>
  <c r="G172" i="162" s="1"/>
  <c r="D172" i="162"/>
  <c r="N172" i="162" s="1"/>
  <c r="C172" i="162"/>
  <c r="L171" i="162"/>
  <c r="M171" i="162" s="1"/>
  <c r="I171" i="162"/>
  <c r="J171" i="162" s="1"/>
  <c r="O171" i="162" s="1"/>
  <c r="G171" i="162"/>
  <c r="F171" i="162"/>
  <c r="C171" i="162"/>
  <c r="D171" i="162" s="1"/>
  <c r="N171" i="162" s="1"/>
  <c r="L170" i="162"/>
  <c r="M170" i="162" s="1"/>
  <c r="J170" i="162"/>
  <c r="O170" i="162" s="1"/>
  <c r="I170" i="162"/>
  <c r="F170" i="162"/>
  <c r="G170" i="162" s="1"/>
  <c r="C170" i="162"/>
  <c r="D170" i="162" s="1"/>
  <c r="N169" i="162"/>
  <c r="M169" i="162"/>
  <c r="L169" i="162"/>
  <c r="I169" i="162"/>
  <c r="J169" i="162" s="1"/>
  <c r="O169" i="162" s="1"/>
  <c r="F169" i="162"/>
  <c r="G169" i="162" s="1"/>
  <c r="C169" i="162"/>
  <c r="D169" i="162" s="1"/>
  <c r="L168" i="162"/>
  <c r="M168" i="162" s="1"/>
  <c r="I168" i="162"/>
  <c r="J168" i="162" s="1"/>
  <c r="F168" i="162"/>
  <c r="G168" i="162" s="1"/>
  <c r="D168" i="162"/>
  <c r="N168" i="162" s="1"/>
  <c r="C168" i="162"/>
  <c r="L167" i="162"/>
  <c r="M167" i="162" s="1"/>
  <c r="I167" i="162"/>
  <c r="J167" i="162" s="1"/>
  <c r="O167" i="162" s="1"/>
  <c r="G167" i="162"/>
  <c r="F167" i="162"/>
  <c r="C167" i="162"/>
  <c r="D167" i="162" s="1"/>
  <c r="N167" i="162" s="1"/>
  <c r="L166" i="162"/>
  <c r="M166" i="162" s="1"/>
  <c r="J166" i="162"/>
  <c r="O166" i="162" s="1"/>
  <c r="I166" i="162"/>
  <c r="F166" i="162"/>
  <c r="G166" i="162" s="1"/>
  <c r="C166" i="162"/>
  <c r="D166" i="162" s="1"/>
  <c r="N165" i="162"/>
  <c r="M165" i="162"/>
  <c r="L165" i="162"/>
  <c r="I165" i="162"/>
  <c r="J165" i="162" s="1"/>
  <c r="O165" i="162" s="1"/>
  <c r="F165" i="162"/>
  <c r="G165" i="162" s="1"/>
  <c r="C165" i="162"/>
  <c r="D165" i="162" s="1"/>
  <c r="M164" i="162"/>
  <c r="O164" i="162" s="1"/>
  <c r="L164" i="162"/>
  <c r="I164" i="162"/>
  <c r="J164" i="162" s="1"/>
  <c r="F164" i="162"/>
  <c r="G164" i="162" s="1"/>
  <c r="D164" i="162"/>
  <c r="N164" i="162" s="1"/>
  <c r="C164" i="162"/>
  <c r="L163" i="162"/>
  <c r="M163" i="162" s="1"/>
  <c r="O163" i="162" s="1"/>
  <c r="I163" i="162"/>
  <c r="J163" i="162" s="1"/>
  <c r="G163" i="162"/>
  <c r="F163" i="162"/>
  <c r="D163" i="162"/>
  <c r="N163" i="162" s="1"/>
  <c r="C163" i="162"/>
  <c r="L162" i="162"/>
  <c r="M162" i="162" s="1"/>
  <c r="J162" i="162"/>
  <c r="O162" i="162" s="1"/>
  <c r="I162" i="162"/>
  <c r="F162" i="162"/>
  <c r="G162" i="162" s="1"/>
  <c r="C162" i="162"/>
  <c r="D162" i="162" s="1"/>
  <c r="N162" i="162" s="1"/>
  <c r="M161" i="162"/>
  <c r="L161" i="162"/>
  <c r="J161" i="162"/>
  <c r="O161" i="162" s="1"/>
  <c r="I161" i="162"/>
  <c r="F161" i="162"/>
  <c r="G161" i="162" s="1"/>
  <c r="C161" i="162"/>
  <c r="D161" i="162" s="1"/>
  <c r="N161" i="162" s="1"/>
  <c r="L160" i="162"/>
  <c r="M160" i="162" s="1"/>
  <c r="O160" i="162" s="1"/>
  <c r="I160" i="162"/>
  <c r="J160" i="162" s="1"/>
  <c r="F160" i="162"/>
  <c r="G160" i="162" s="1"/>
  <c r="D160" i="162"/>
  <c r="C160" i="162"/>
  <c r="O159" i="162"/>
  <c r="L159" i="162"/>
  <c r="M159" i="162" s="1"/>
  <c r="I159" i="162"/>
  <c r="J159" i="162" s="1"/>
  <c r="F159" i="162"/>
  <c r="G159" i="162" s="1"/>
  <c r="C159" i="162"/>
  <c r="D159" i="162" s="1"/>
  <c r="N159" i="162" s="1"/>
  <c r="L158" i="162"/>
  <c r="M158" i="162" s="1"/>
  <c r="I158" i="162"/>
  <c r="J158" i="162" s="1"/>
  <c r="O158" i="162" s="1"/>
  <c r="F158" i="162"/>
  <c r="G158" i="162" s="1"/>
  <c r="N158" i="162" s="1"/>
  <c r="C158" i="162"/>
  <c r="D158" i="162" s="1"/>
  <c r="M157" i="162"/>
  <c r="L157" i="162"/>
  <c r="I157" i="162"/>
  <c r="J157" i="162" s="1"/>
  <c r="O157" i="162" s="1"/>
  <c r="G157" i="162"/>
  <c r="F157" i="162"/>
  <c r="C157" i="162"/>
  <c r="D157" i="162" s="1"/>
  <c r="N157" i="162" s="1"/>
  <c r="L156" i="162"/>
  <c r="M156" i="162" s="1"/>
  <c r="J156" i="162"/>
  <c r="I156" i="162"/>
  <c r="F156" i="162"/>
  <c r="G156" i="162" s="1"/>
  <c r="D156" i="162"/>
  <c r="N156" i="162" s="1"/>
  <c r="C156" i="162"/>
  <c r="M155" i="162"/>
  <c r="L155" i="162"/>
  <c r="I155" i="162"/>
  <c r="J155" i="162" s="1"/>
  <c r="O155" i="162" s="1"/>
  <c r="G155" i="162"/>
  <c r="F155" i="162"/>
  <c r="C155" i="162"/>
  <c r="D155" i="162" s="1"/>
  <c r="N155" i="162" s="1"/>
  <c r="L154" i="162"/>
  <c r="M154" i="162" s="1"/>
  <c r="O154" i="162" s="1"/>
  <c r="J154" i="162"/>
  <c r="I154" i="162"/>
  <c r="F154" i="162"/>
  <c r="G154" i="162" s="1"/>
  <c r="D154" i="162"/>
  <c r="C154" i="162"/>
  <c r="M153" i="162"/>
  <c r="L153" i="162"/>
  <c r="I153" i="162"/>
  <c r="J153" i="162" s="1"/>
  <c r="O153" i="162" s="1"/>
  <c r="G153" i="162"/>
  <c r="F153" i="162"/>
  <c r="C153" i="162"/>
  <c r="D153" i="162" s="1"/>
  <c r="N153" i="162" s="1"/>
  <c r="L152" i="162"/>
  <c r="M152" i="162" s="1"/>
  <c r="J152" i="162"/>
  <c r="I152" i="162"/>
  <c r="F152" i="162"/>
  <c r="G152" i="162" s="1"/>
  <c r="D152" i="162"/>
  <c r="N152" i="162" s="1"/>
  <c r="C152" i="162"/>
  <c r="M151" i="162"/>
  <c r="L151" i="162"/>
  <c r="I151" i="162"/>
  <c r="J151" i="162" s="1"/>
  <c r="G151" i="162"/>
  <c r="F151" i="162"/>
  <c r="C151" i="162"/>
  <c r="D151" i="162" s="1"/>
  <c r="N151" i="162" s="1"/>
  <c r="O150" i="162"/>
  <c r="L150" i="162"/>
  <c r="M150" i="162" s="1"/>
  <c r="J150" i="162"/>
  <c r="I150" i="162"/>
  <c r="F150" i="162"/>
  <c r="G150" i="162" s="1"/>
  <c r="D150" i="162"/>
  <c r="C150" i="162"/>
  <c r="M149" i="162"/>
  <c r="L149" i="162"/>
  <c r="I149" i="162"/>
  <c r="I173" i="162" s="1"/>
  <c r="G149" i="162"/>
  <c r="F149" i="162"/>
  <c r="F173" i="162" s="1"/>
  <c r="C149" i="162"/>
  <c r="D149" i="162" s="1"/>
  <c r="H140" i="162"/>
  <c r="L128" i="162"/>
  <c r="M128" i="162" s="1"/>
  <c r="I128" i="162"/>
  <c r="J128" i="162" s="1"/>
  <c r="O128" i="162" s="1"/>
  <c r="F128" i="162"/>
  <c r="G128" i="162" s="1"/>
  <c r="N128" i="162" s="1"/>
  <c r="C128" i="162"/>
  <c r="D128" i="162" s="1"/>
  <c r="L127" i="162"/>
  <c r="M127" i="162" s="1"/>
  <c r="I127" i="162"/>
  <c r="J127" i="162" s="1"/>
  <c r="O127" i="162" s="1"/>
  <c r="F127" i="162"/>
  <c r="G127" i="162" s="1"/>
  <c r="C127" i="162"/>
  <c r="D127" i="162" s="1"/>
  <c r="N127" i="162" s="1"/>
  <c r="N126" i="162"/>
  <c r="L126" i="162"/>
  <c r="M126" i="162" s="1"/>
  <c r="I126" i="162"/>
  <c r="J126" i="162" s="1"/>
  <c r="O126" i="162" s="1"/>
  <c r="F126" i="162"/>
  <c r="G126" i="162" s="1"/>
  <c r="C126" i="162"/>
  <c r="D126" i="162" s="1"/>
  <c r="L125" i="162"/>
  <c r="M125" i="162" s="1"/>
  <c r="I125" i="162"/>
  <c r="J125" i="162" s="1"/>
  <c r="O125" i="162" s="1"/>
  <c r="F125" i="162"/>
  <c r="G125" i="162" s="1"/>
  <c r="C125" i="162"/>
  <c r="D125" i="162" s="1"/>
  <c r="N124" i="162"/>
  <c r="L124" i="162"/>
  <c r="M124" i="162" s="1"/>
  <c r="I124" i="162"/>
  <c r="J124" i="162" s="1"/>
  <c r="F124" i="162"/>
  <c r="G124" i="162" s="1"/>
  <c r="C124" i="162"/>
  <c r="D124" i="162" s="1"/>
  <c r="L123" i="162"/>
  <c r="M123" i="162" s="1"/>
  <c r="I123" i="162"/>
  <c r="J123" i="162" s="1"/>
  <c r="O123" i="162" s="1"/>
  <c r="F123" i="162"/>
  <c r="G123" i="162" s="1"/>
  <c r="C123" i="162"/>
  <c r="D123" i="162" s="1"/>
  <c r="N123" i="162" s="1"/>
  <c r="N122" i="162"/>
  <c r="L122" i="162"/>
  <c r="M122" i="162" s="1"/>
  <c r="I122" i="162"/>
  <c r="J122" i="162" s="1"/>
  <c r="F122" i="162"/>
  <c r="G122" i="162" s="1"/>
  <c r="C122" i="162"/>
  <c r="D122" i="162" s="1"/>
  <c r="L121" i="162"/>
  <c r="M121" i="162" s="1"/>
  <c r="I121" i="162"/>
  <c r="J121" i="162" s="1"/>
  <c r="F121" i="162"/>
  <c r="G121" i="162" s="1"/>
  <c r="C121" i="162"/>
  <c r="D121" i="162" s="1"/>
  <c r="N121" i="162" s="1"/>
  <c r="L120" i="162"/>
  <c r="M120" i="162" s="1"/>
  <c r="I120" i="162"/>
  <c r="J120" i="162" s="1"/>
  <c r="O120" i="162" s="1"/>
  <c r="F120" i="162"/>
  <c r="G120" i="162" s="1"/>
  <c r="C120" i="162"/>
  <c r="D120" i="162" s="1"/>
  <c r="N120" i="162" s="1"/>
  <c r="L119" i="162"/>
  <c r="M119" i="162" s="1"/>
  <c r="I119" i="162"/>
  <c r="J119" i="162" s="1"/>
  <c r="O119" i="162" s="1"/>
  <c r="F119" i="162"/>
  <c r="G119" i="162" s="1"/>
  <c r="C119" i="162"/>
  <c r="D119" i="162" s="1"/>
  <c r="L118" i="162"/>
  <c r="M118" i="162" s="1"/>
  <c r="I118" i="162"/>
  <c r="J118" i="162" s="1"/>
  <c r="O118" i="162" s="1"/>
  <c r="F118" i="162"/>
  <c r="G118" i="162" s="1"/>
  <c r="C118" i="162"/>
  <c r="D118" i="162" s="1"/>
  <c r="N118" i="162" s="1"/>
  <c r="L117" i="162"/>
  <c r="M117" i="162" s="1"/>
  <c r="I117" i="162"/>
  <c r="J117" i="162" s="1"/>
  <c r="O117" i="162" s="1"/>
  <c r="F117" i="162"/>
  <c r="G117" i="162" s="1"/>
  <c r="C117" i="162"/>
  <c r="D117" i="162" s="1"/>
  <c r="L116" i="162"/>
  <c r="M116" i="162" s="1"/>
  <c r="I116" i="162"/>
  <c r="J116" i="162" s="1"/>
  <c r="F116" i="162"/>
  <c r="G116" i="162" s="1"/>
  <c r="C116" i="162"/>
  <c r="D116" i="162" s="1"/>
  <c r="N116" i="162" s="1"/>
  <c r="L115" i="162"/>
  <c r="M115" i="162" s="1"/>
  <c r="I115" i="162"/>
  <c r="J115" i="162" s="1"/>
  <c r="F115" i="162"/>
  <c r="G115" i="162" s="1"/>
  <c r="C115" i="162"/>
  <c r="D115" i="162" s="1"/>
  <c r="L114" i="162"/>
  <c r="M114" i="162" s="1"/>
  <c r="I114" i="162"/>
  <c r="J114" i="162" s="1"/>
  <c r="F114" i="162"/>
  <c r="G114" i="162" s="1"/>
  <c r="C114" i="162"/>
  <c r="D114" i="162" s="1"/>
  <c r="N114" i="162" s="1"/>
  <c r="L113" i="162"/>
  <c r="M113" i="162" s="1"/>
  <c r="I113" i="162"/>
  <c r="J113" i="162" s="1"/>
  <c r="F113" i="162"/>
  <c r="G113" i="162" s="1"/>
  <c r="C113" i="162"/>
  <c r="D113" i="162" s="1"/>
  <c r="N113" i="162" s="1"/>
  <c r="L112" i="162"/>
  <c r="M112" i="162" s="1"/>
  <c r="I112" i="162"/>
  <c r="J112" i="162" s="1"/>
  <c r="O112" i="162" s="1"/>
  <c r="F112" i="162"/>
  <c r="G112" i="162" s="1"/>
  <c r="N112" i="162" s="1"/>
  <c r="C112" i="162"/>
  <c r="D112" i="162" s="1"/>
  <c r="L111" i="162"/>
  <c r="M111" i="162" s="1"/>
  <c r="I111" i="162"/>
  <c r="J111" i="162" s="1"/>
  <c r="F111" i="162"/>
  <c r="G111" i="162" s="1"/>
  <c r="C111" i="162"/>
  <c r="D111" i="162" s="1"/>
  <c r="N110" i="162"/>
  <c r="L110" i="162"/>
  <c r="M110" i="162" s="1"/>
  <c r="I110" i="162"/>
  <c r="J110" i="162" s="1"/>
  <c r="O110" i="162" s="1"/>
  <c r="F110" i="162"/>
  <c r="G110" i="162" s="1"/>
  <c r="C110" i="162"/>
  <c r="D110" i="162" s="1"/>
  <c r="L109" i="162"/>
  <c r="M109" i="162" s="1"/>
  <c r="I109" i="162"/>
  <c r="J109" i="162" s="1"/>
  <c r="O109" i="162" s="1"/>
  <c r="F109" i="162"/>
  <c r="G109" i="162" s="1"/>
  <c r="C109" i="162"/>
  <c r="D109" i="162" s="1"/>
  <c r="N108" i="162"/>
  <c r="L108" i="162"/>
  <c r="M108" i="162" s="1"/>
  <c r="I108" i="162"/>
  <c r="J108" i="162" s="1"/>
  <c r="F108" i="162"/>
  <c r="G108" i="162" s="1"/>
  <c r="C108" i="162"/>
  <c r="D108" i="162" s="1"/>
  <c r="L107" i="162"/>
  <c r="M107" i="162" s="1"/>
  <c r="I107" i="162"/>
  <c r="J107" i="162" s="1"/>
  <c r="F107" i="162"/>
  <c r="G107" i="162" s="1"/>
  <c r="C107" i="162"/>
  <c r="D107" i="162" s="1"/>
  <c r="N107" i="162" s="1"/>
  <c r="N106" i="162"/>
  <c r="L106" i="162"/>
  <c r="M106" i="162" s="1"/>
  <c r="I106" i="162"/>
  <c r="J106" i="162" s="1"/>
  <c r="O106" i="162" s="1"/>
  <c r="F106" i="162"/>
  <c r="G106" i="162" s="1"/>
  <c r="C106" i="162"/>
  <c r="D106" i="162" s="1"/>
  <c r="L105" i="162"/>
  <c r="M105" i="162" s="1"/>
  <c r="I105" i="162"/>
  <c r="J105" i="162" s="1"/>
  <c r="F105" i="162"/>
  <c r="G105" i="162" s="1"/>
  <c r="C105" i="162"/>
  <c r="D105" i="162" s="1"/>
  <c r="H96" i="162"/>
  <c r="M84" i="162"/>
  <c r="L84" i="162"/>
  <c r="I84" i="162"/>
  <c r="J84" i="162" s="1"/>
  <c r="O84" i="162" s="1"/>
  <c r="G84" i="162"/>
  <c r="F84" i="162"/>
  <c r="C84" i="162"/>
  <c r="D84" i="162" s="1"/>
  <c r="L83" i="162"/>
  <c r="M83" i="162" s="1"/>
  <c r="J83" i="162"/>
  <c r="O83" i="162" s="1"/>
  <c r="I83" i="162"/>
  <c r="F83" i="162"/>
  <c r="G83" i="162" s="1"/>
  <c r="D83" i="162"/>
  <c r="N83" i="162" s="1"/>
  <c r="C83" i="162"/>
  <c r="M82" i="162"/>
  <c r="L82" i="162"/>
  <c r="I82" i="162"/>
  <c r="J82" i="162" s="1"/>
  <c r="O82" i="162" s="1"/>
  <c r="G82" i="162"/>
  <c r="F82" i="162"/>
  <c r="C82" i="162"/>
  <c r="D82" i="162" s="1"/>
  <c r="N82" i="162" s="1"/>
  <c r="L81" i="162"/>
  <c r="M81" i="162" s="1"/>
  <c r="J81" i="162"/>
  <c r="O81" i="162" s="1"/>
  <c r="I81" i="162"/>
  <c r="F81" i="162"/>
  <c r="G81" i="162" s="1"/>
  <c r="D81" i="162"/>
  <c r="C81" i="162"/>
  <c r="M80" i="162"/>
  <c r="L80" i="162"/>
  <c r="I80" i="162"/>
  <c r="J80" i="162" s="1"/>
  <c r="G80" i="162"/>
  <c r="F80" i="162"/>
  <c r="C80" i="162"/>
  <c r="D80" i="162" s="1"/>
  <c r="N80" i="162" s="1"/>
  <c r="L79" i="162"/>
  <c r="M79" i="162" s="1"/>
  <c r="J79" i="162"/>
  <c r="O79" i="162" s="1"/>
  <c r="I79" i="162"/>
  <c r="F79" i="162"/>
  <c r="G79" i="162" s="1"/>
  <c r="D79" i="162"/>
  <c r="C79" i="162"/>
  <c r="N78" i="162"/>
  <c r="M78" i="162"/>
  <c r="L78" i="162"/>
  <c r="I78" i="162"/>
  <c r="J78" i="162" s="1"/>
  <c r="O78" i="162" s="1"/>
  <c r="G78" i="162"/>
  <c r="F78" i="162"/>
  <c r="C78" i="162"/>
  <c r="D78" i="162" s="1"/>
  <c r="L77" i="162"/>
  <c r="M77" i="162" s="1"/>
  <c r="O77" i="162" s="1"/>
  <c r="J77" i="162"/>
  <c r="I77" i="162"/>
  <c r="F77" i="162"/>
  <c r="G77" i="162" s="1"/>
  <c r="D77" i="162"/>
  <c r="C77" i="162"/>
  <c r="M76" i="162"/>
  <c r="L76" i="162"/>
  <c r="I76" i="162"/>
  <c r="J76" i="162" s="1"/>
  <c r="O76" i="162" s="1"/>
  <c r="G76" i="162"/>
  <c r="N76" i="162" s="1"/>
  <c r="F76" i="162"/>
  <c r="C76" i="162"/>
  <c r="D76" i="162" s="1"/>
  <c r="L75" i="162"/>
  <c r="M75" i="162" s="1"/>
  <c r="J75" i="162"/>
  <c r="O75" i="162" s="1"/>
  <c r="I75" i="162"/>
  <c r="F75" i="162"/>
  <c r="G75" i="162" s="1"/>
  <c r="D75" i="162"/>
  <c r="N75" i="162" s="1"/>
  <c r="C75" i="162"/>
  <c r="M74" i="162"/>
  <c r="L74" i="162"/>
  <c r="I74" i="162"/>
  <c r="J74" i="162" s="1"/>
  <c r="O74" i="162" s="1"/>
  <c r="G74" i="162"/>
  <c r="F74" i="162"/>
  <c r="C74" i="162"/>
  <c r="D74" i="162" s="1"/>
  <c r="N74" i="162" s="1"/>
  <c r="O73" i="162"/>
  <c r="L73" i="162"/>
  <c r="M73" i="162" s="1"/>
  <c r="J73" i="162"/>
  <c r="I73" i="162"/>
  <c r="F73" i="162"/>
  <c r="G73" i="162" s="1"/>
  <c r="D73" i="162"/>
  <c r="N73" i="162" s="1"/>
  <c r="C73" i="162"/>
  <c r="N72" i="162"/>
  <c r="M72" i="162"/>
  <c r="L72" i="162"/>
  <c r="I72" i="162"/>
  <c r="J72" i="162" s="1"/>
  <c r="G72" i="162"/>
  <c r="F72" i="162"/>
  <c r="C72" i="162"/>
  <c r="D72" i="162" s="1"/>
  <c r="L71" i="162"/>
  <c r="M71" i="162" s="1"/>
  <c r="J71" i="162"/>
  <c r="O71" i="162" s="1"/>
  <c r="I71" i="162"/>
  <c r="F71" i="162"/>
  <c r="G71" i="162" s="1"/>
  <c r="D71" i="162"/>
  <c r="C71" i="162"/>
  <c r="N70" i="162"/>
  <c r="M70" i="162"/>
  <c r="L70" i="162"/>
  <c r="I70" i="162"/>
  <c r="J70" i="162" s="1"/>
  <c r="O70" i="162" s="1"/>
  <c r="G70" i="162"/>
  <c r="F70" i="162"/>
  <c r="C70" i="162"/>
  <c r="D70" i="162" s="1"/>
  <c r="L69" i="162"/>
  <c r="M69" i="162" s="1"/>
  <c r="O69" i="162" s="1"/>
  <c r="J69" i="162"/>
  <c r="I69" i="162"/>
  <c r="F69" i="162"/>
  <c r="G69" i="162" s="1"/>
  <c r="D69" i="162"/>
  <c r="C69" i="162"/>
  <c r="M68" i="162"/>
  <c r="L68" i="162"/>
  <c r="I68" i="162"/>
  <c r="J68" i="162" s="1"/>
  <c r="O68" i="162" s="1"/>
  <c r="G68" i="162"/>
  <c r="N68" i="162" s="1"/>
  <c r="F68" i="162"/>
  <c r="C68" i="162"/>
  <c r="D68" i="162" s="1"/>
  <c r="L67" i="162"/>
  <c r="M67" i="162" s="1"/>
  <c r="J67" i="162"/>
  <c r="O67" i="162" s="1"/>
  <c r="I67" i="162"/>
  <c r="F67" i="162"/>
  <c r="G67" i="162" s="1"/>
  <c r="D67" i="162"/>
  <c r="N67" i="162" s="1"/>
  <c r="C67" i="162"/>
  <c r="M66" i="162"/>
  <c r="L66" i="162"/>
  <c r="I66" i="162"/>
  <c r="J66" i="162" s="1"/>
  <c r="O66" i="162" s="1"/>
  <c r="G66" i="162"/>
  <c r="F66" i="162"/>
  <c r="C66" i="162"/>
  <c r="D66" i="162" s="1"/>
  <c r="N66" i="162" s="1"/>
  <c r="O65" i="162"/>
  <c r="L65" i="162"/>
  <c r="M65" i="162" s="1"/>
  <c r="J65" i="162"/>
  <c r="I65" i="162"/>
  <c r="F65" i="162"/>
  <c r="G65" i="162" s="1"/>
  <c r="D65" i="162"/>
  <c r="N65" i="162" s="1"/>
  <c r="C65" i="162"/>
  <c r="N64" i="162"/>
  <c r="M64" i="162"/>
  <c r="L64" i="162"/>
  <c r="I64" i="162"/>
  <c r="J64" i="162" s="1"/>
  <c r="G64" i="162"/>
  <c r="F64" i="162"/>
  <c r="C64" i="162"/>
  <c r="D64" i="162" s="1"/>
  <c r="L63" i="162"/>
  <c r="M63" i="162" s="1"/>
  <c r="J63" i="162"/>
  <c r="O63" i="162" s="1"/>
  <c r="I63" i="162"/>
  <c r="F63" i="162"/>
  <c r="G63" i="162" s="1"/>
  <c r="D63" i="162"/>
  <c r="C63" i="162"/>
  <c r="N62" i="162"/>
  <c r="M62" i="162"/>
  <c r="L62" i="162"/>
  <c r="I62" i="162"/>
  <c r="J62" i="162" s="1"/>
  <c r="O62" i="162" s="1"/>
  <c r="G62" i="162"/>
  <c r="F62" i="162"/>
  <c r="C62" i="162"/>
  <c r="D62" i="162" s="1"/>
  <c r="L61" i="162"/>
  <c r="J61" i="162"/>
  <c r="J85" i="162" s="1"/>
  <c r="I61" i="162"/>
  <c r="F61" i="162"/>
  <c r="D61" i="162"/>
  <c r="D85" i="162" s="1"/>
  <c r="C61" i="162"/>
  <c r="H52" i="162"/>
  <c r="M40" i="162"/>
  <c r="L40" i="162"/>
  <c r="I40" i="162"/>
  <c r="J40" i="162" s="1"/>
  <c r="O40" i="162" s="1"/>
  <c r="G40" i="162"/>
  <c r="F40" i="162"/>
  <c r="C40" i="162"/>
  <c r="D40" i="162" s="1"/>
  <c r="N40" i="162" s="1"/>
  <c r="L39" i="162"/>
  <c r="M39" i="162" s="1"/>
  <c r="I39" i="162"/>
  <c r="J39" i="162" s="1"/>
  <c r="O39" i="162" s="1"/>
  <c r="F39" i="162"/>
  <c r="G39" i="162" s="1"/>
  <c r="C39" i="162"/>
  <c r="D39" i="162" s="1"/>
  <c r="N39" i="162" s="1"/>
  <c r="M38" i="162"/>
  <c r="L38" i="162"/>
  <c r="I38" i="162"/>
  <c r="J38" i="162" s="1"/>
  <c r="F38" i="162"/>
  <c r="G38" i="162" s="1"/>
  <c r="C38" i="162"/>
  <c r="D38" i="162" s="1"/>
  <c r="L37" i="162"/>
  <c r="M37" i="162" s="1"/>
  <c r="I37" i="162"/>
  <c r="J37" i="162" s="1"/>
  <c r="O37" i="162" s="1"/>
  <c r="F37" i="162"/>
  <c r="G37" i="162" s="1"/>
  <c r="C37" i="162"/>
  <c r="D37" i="162" s="1"/>
  <c r="N37" i="162" s="1"/>
  <c r="L36" i="162"/>
  <c r="M36" i="162" s="1"/>
  <c r="I36" i="162"/>
  <c r="J36" i="162" s="1"/>
  <c r="F36" i="162"/>
  <c r="G36" i="162" s="1"/>
  <c r="C36" i="162"/>
  <c r="D36" i="162" s="1"/>
  <c r="N35" i="162"/>
  <c r="L35" i="162"/>
  <c r="M35" i="162" s="1"/>
  <c r="I35" i="162"/>
  <c r="J35" i="162" s="1"/>
  <c r="O35" i="162" s="1"/>
  <c r="F35" i="162"/>
  <c r="G35" i="162" s="1"/>
  <c r="D35" i="162"/>
  <c r="C35" i="162"/>
  <c r="L34" i="162"/>
  <c r="M34" i="162" s="1"/>
  <c r="I34" i="162"/>
  <c r="J34" i="162" s="1"/>
  <c r="F34" i="162"/>
  <c r="G34" i="162" s="1"/>
  <c r="C34" i="162"/>
  <c r="D34" i="162" s="1"/>
  <c r="L33" i="162"/>
  <c r="M33" i="162" s="1"/>
  <c r="J33" i="162"/>
  <c r="O33" i="162" s="1"/>
  <c r="I33" i="162"/>
  <c r="F33" i="162"/>
  <c r="G33" i="162" s="1"/>
  <c r="D33" i="162"/>
  <c r="N33" i="162" s="1"/>
  <c r="C33" i="162"/>
  <c r="M32" i="162"/>
  <c r="L32" i="162"/>
  <c r="I32" i="162"/>
  <c r="J32" i="162" s="1"/>
  <c r="O32" i="162" s="1"/>
  <c r="G32" i="162"/>
  <c r="F32" i="162"/>
  <c r="C32" i="162"/>
  <c r="D32" i="162" s="1"/>
  <c r="N32" i="162" s="1"/>
  <c r="L31" i="162"/>
  <c r="M31" i="162" s="1"/>
  <c r="I31" i="162"/>
  <c r="J31" i="162" s="1"/>
  <c r="O31" i="162" s="1"/>
  <c r="F31" i="162"/>
  <c r="G31" i="162" s="1"/>
  <c r="C31" i="162"/>
  <c r="D31" i="162" s="1"/>
  <c r="N31" i="162" s="1"/>
  <c r="M30" i="162"/>
  <c r="L30" i="162"/>
  <c r="I30" i="162"/>
  <c r="J30" i="162" s="1"/>
  <c r="F30" i="162"/>
  <c r="G30" i="162" s="1"/>
  <c r="C30" i="162"/>
  <c r="D30" i="162" s="1"/>
  <c r="L29" i="162"/>
  <c r="M29" i="162" s="1"/>
  <c r="I29" i="162"/>
  <c r="J29" i="162" s="1"/>
  <c r="O29" i="162" s="1"/>
  <c r="F29" i="162"/>
  <c r="G29" i="162" s="1"/>
  <c r="C29" i="162"/>
  <c r="D29" i="162" s="1"/>
  <c r="N29" i="162" s="1"/>
  <c r="L28" i="162"/>
  <c r="M28" i="162" s="1"/>
  <c r="I28" i="162"/>
  <c r="J28" i="162" s="1"/>
  <c r="G28" i="162"/>
  <c r="F28" i="162"/>
  <c r="C28" i="162"/>
  <c r="D28" i="162" s="1"/>
  <c r="N28" i="162" s="1"/>
  <c r="L27" i="162"/>
  <c r="M27" i="162" s="1"/>
  <c r="J27" i="162"/>
  <c r="O27" i="162" s="1"/>
  <c r="I27" i="162"/>
  <c r="F27" i="162"/>
  <c r="G27" i="162" s="1"/>
  <c r="C27" i="162"/>
  <c r="D27" i="162" s="1"/>
  <c r="N27" i="162" s="1"/>
  <c r="M26" i="162"/>
  <c r="L26" i="162"/>
  <c r="I26" i="162"/>
  <c r="J26" i="162" s="1"/>
  <c r="O26" i="162" s="1"/>
  <c r="F26" i="162"/>
  <c r="G26" i="162" s="1"/>
  <c r="C26" i="162"/>
  <c r="D26" i="162" s="1"/>
  <c r="L25" i="162"/>
  <c r="M25" i="162" s="1"/>
  <c r="J25" i="162"/>
  <c r="I25" i="162"/>
  <c r="F25" i="162"/>
  <c r="G25" i="162" s="1"/>
  <c r="C25" i="162"/>
  <c r="D25" i="162" s="1"/>
  <c r="N25" i="162" s="1"/>
  <c r="L24" i="162"/>
  <c r="M24" i="162" s="1"/>
  <c r="O24" i="162" s="1"/>
  <c r="I24" i="162"/>
  <c r="J24" i="162" s="1"/>
  <c r="G24" i="162"/>
  <c r="F24" i="162"/>
  <c r="C24" i="162"/>
  <c r="D24" i="162" s="1"/>
  <c r="N24" i="162" s="1"/>
  <c r="L23" i="162"/>
  <c r="M23" i="162" s="1"/>
  <c r="I23" i="162"/>
  <c r="J23" i="162" s="1"/>
  <c r="O23" i="162" s="1"/>
  <c r="F23" i="162"/>
  <c r="G23" i="162" s="1"/>
  <c r="N23" i="162" s="1"/>
  <c r="D23" i="162"/>
  <c r="C23" i="162"/>
  <c r="L22" i="162"/>
  <c r="M22" i="162" s="1"/>
  <c r="I22" i="162"/>
  <c r="J22" i="162" s="1"/>
  <c r="O22" i="162" s="1"/>
  <c r="F22" i="162"/>
  <c r="G22" i="162" s="1"/>
  <c r="C22" i="162"/>
  <c r="D22" i="162" s="1"/>
  <c r="N21" i="162"/>
  <c r="M21" i="162"/>
  <c r="O21" i="162" s="1"/>
  <c r="L21" i="162"/>
  <c r="J21" i="162"/>
  <c r="I21" i="162"/>
  <c r="F21" i="162"/>
  <c r="G21" i="162" s="1"/>
  <c r="D21" i="162"/>
  <c r="C21" i="162"/>
  <c r="L20" i="162"/>
  <c r="M20" i="162" s="1"/>
  <c r="I20" i="162"/>
  <c r="J20" i="162" s="1"/>
  <c r="O20" i="162" s="1"/>
  <c r="G20" i="162"/>
  <c r="F20" i="162"/>
  <c r="C20" i="162"/>
  <c r="D20" i="162" s="1"/>
  <c r="N20" i="162" s="1"/>
  <c r="L19" i="162"/>
  <c r="M19" i="162" s="1"/>
  <c r="J19" i="162"/>
  <c r="O19" i="162" s="1"/>
  <c r="I19" i="162"/>
  <c r="F19" i="162"/>
  <c r="G19" i="162" s="1"/>
  <c r="C19" i="162"/>
  <c r="D19" i="162" s="1"/>
  <c r="N19" i="162" s="1"/>
  <c r="M18" i="162"/>
  <c r="L18" i="162"/>
  <c r="I18" i="162"/>
  <c r="J18" i="162" s="1"/>
  <c r="O18" i="162" s="1"/>
  <c r="F18" i="162"/>
  <c r="G18" i="162" s="1"/>
  <c r="C18" i="162"/>
  <c r="D18" i="162" s="1"/>
  <c r="L17" i="162"/>
  <c r="L41" i="162" s="1"/>
  <c r="I17" i="162"/>
  <c r="J17" i="162" s="1"/>
  <c r="F17" i="162"/>
  <c r="G17" i="162" s="1"/>
  <c r="D17" i="162"/>
  <c r="N17" i="162" s="1"/>
  <c r="C17" i="162"/>
  <c r="C41" i="162" s="1"/>
  <c r="H8" i="162"/>
  <c r="E114" i="163" l="1"/>
  <c r="E24" i="163"/>
  <c r="H20" i="163"/>
  <c r="E33" i="163"/>
  <c r="H21" i="163"/>
  <c r="H36" i="163"/>
  <c r="E19" i="163"/>
  <c r="H22" i="163"/>
  <c r="H24" i="163"/>
  <c r="H26" i="163"/>
  <c r="E120" i="163"/>
  <c r="E35" i="163"/>
  <c r="H38" i="163"/>
  <c r="F118" i="163"/>
  <c r="H118" i="163" s="1"/>
  <c r="H37" i="163"/>
  <c r="F120" i="163"/>
  <c r="H120" i="163" s="1"/>
  <c r="E16" i="163"/>
  <c r="E20" i="163"/>
  <c r="H113" i="163"/>
  <c r="E32" i="163"/>
  <c r="H108" i="163"/>
  <c r="E112" i="163"/>
  <c r="E27" i="163"/>
  <c r="C110" i="163"/>
  <c r="E110" i="163" s="1"/>
  <c r="E17" i="163"/>
  <c r="H29" i="163"/>
  <c r="H112" i="163"/>
  <c r="H128" i="163"/>
  <c r="E108" i="163"/>
  <c r="H109" i="163"/>
  <c r="E21" i="163"/>
  <c r="E116" i="163"/>
  <c r="H117" i="163"/>
  <c r="E29" i="163"/>
  <c r="E124" i="163"/>
  <c r="H125" i="163"/>
  <c r="E37" i="163"/>
  <c r="F40" i="163"/>
  <c r="E121" i="163"/>
  <c r="E129" i="163"/>
  <c r="F114" i="163"/>
  <c r="H114" i="163" s="1"/>
  <c r="E39" i="163"/>
  <c r="F116" i="163"/>
  <c r="H116" i="163" s="1"/>
  <c r="H18" i="163"/>
  <c r="E28" i="163"/>
  <c r="E109" i="163"/>
  <c r="E117" i="163"/>
  <c r="E125" i="163"/>
  <c r="F106" i="163"/>
  <c r="H106" i="163" s="1"/>
  <c r="F122" i="163"/>
  <c r="H122" i="163" s="1"/>
  <c r="C126" i="163"/>
  <c r="H16" i="163"/>
  <c r="E31" i="163"/>
  <c r="H34" i="163"/>
  <c r="C40" i="163"/>
  <c r="H17" i="163"/>
  <c r="H25" i="163"/>
  <c r="H33" i="163"/>
  <c r="E113" i="163"/>
  <c r="E23" i="163"/>
  <c r="D40" i="163"/>
  <c r="G130" i="163"/>
  <c r="E126" i="163"/>
  <c r="E122" i="163"/>
  <c r="E118" i="163"/>
  <c r="G40" i="163"/>
  <c r="C107" i="163"/>
  <c r="E107" i="163" s="1"/>
  <c r="C111" i="163"/>
  <c r="E111" i="163" s="1"/>
  <c r="C115" i="163"/>
  <c r="E115" i="163" s="1"/>
  <c r="C119" i="163"/>
  <c r="E119" i="163" s="1"/>
  <c r="C123" i="163"/>
  <c r="E123" i="163" s="1"/>
  <c r="C127" i="163"/>
  <c r="E127" i="163" s="1"/>
  <c r="E26" i="163"/>
  <c r="E34" i="163"/>
  <c r="E38" i="163"/>
  <c r="H19" i="163"/>
  <c r="H23" i="163"/>
  <c r="H27" i="163"/>
  <c r="H31" i="163"/>
  <c r="H35" i="163"/>
  <c r="H39" i="163"/>
  <c r="D106" i="163"/>
  <c r="D130" i="163" s="1"/>
  <c r="F107" i="163"/>
  <c r="H107" i="163" s="1"/>
  <c r="F111" i="163"/>
  <c r="H111" i="163" s="1"/>
  <c r="F115" i="163"/>
  <c r="H115" i="163" s="1"/>
  <c r="F119" i="163"/>
  <c r="H119" i="163" s="1"/>
  <c r="F123" i="163"/>
  <c r="H123" i="163" s="1"/>
  <c r="F127" i="163"/>
  <c r="H127" i="163" s="1"/>
  <c r="E18" i="163"/>
  <c r="E22" i="163"/>
  <c r="E30" i="163"/>
  <c r="G41" i="162"/>
  <c r="J41" i="162"/>
  <c r="O25" i="162"/>
  <c r="N18" i="162"/>
  <c r="N41" i="162" s="1"/>
  <c r="D41" i="162"/>
  <c r="I41" i="162"/>
  <c r="I85" i="162"/>
  <c r="G129" i="162"/>
  <c r="G173" i="162"/>
  <c r="M262" i="162"/>
  <c r="M17" i="162"/>
  <c r="M41" i="162" s="1"/>
  <c r="O34" i="162"/>
  <c r="N81" i="162"/>
  <c r="J129" i="162"/>
  <c r="O105" i="162"/>
  <c r="N109" i="162"/>
  <c r="O114" i="162"/>
  <c r="O121" i="162"/>
  <c r="N125" i="162"/>
  <c r="N166" i="162"/>
  <c r="D129" i="162"/>
  <c r="N105" i="162"/>
  <c r="N129" i="162" s="1"/>
  <c r="N22" i="162"/>
  <c r="N30" i="162"/>
  <c r="N38" i="162"/>
  <c r="M61" i="162"/>
  <c r="M85" i="162" s="1"/>
  <c r="L85" i="162"/>
  <c r="M129" i="162"/>
  <c r="O107" i="162"/>
  <c r="N111" i="162"/>
  <c r="O116" i="162"/>
  <c r="J307" i="162"/>
  <c r="O283" i="162"/>
  <c r="G61" i="162"/>
  <c r="G85" i="162" s="1"/>
  <c r="F85" i="162"/>
  <c r="O61" i="162"/>
  <c r="F129" i="162"/>
  <c r="O328" i="162"/>
  <c r="O352" i="162" s="1"/>
  <c r="J352" i="162"/>
  <c r="N26" i="162"/>
  <c r="N36" i="162"/>
  <c r="N63" i="162"/>
  <c r="N71" i="162"/>
  <c r="N79" i="162"/>
  <c r="O111" i="162"/>
  <c r="N115" i="162"/>
  <c r="L129" i="162"/>
  <c r="F41" i="162"/>
  <c r="O38" i="162"/>
  <c r="C85" i="162"/>
  <c r="O64" i="162"/>
  <c r="O72" i="162"/>
  <c r="O80" i="162"/>
  <c r="N84" i="162"/>
  <c r="O113" i="162"/>
  <c r="N117" i="162"/>
  <c r="O122" i="162"/>
  <c r="N150" i="162"/>
  <c r="O152" i="162"/>
  <c r="O36" i="162"/>
  <c r="O30" i="162"/>
  <c r="O28" i="162"/>
  <c r="N34" i="162"/>
  <c r="N69" i="162"/>
  <c r="N77" i="162"/>
  <c r="O108" i="162"/>
  <c r="O115" i="162"/>
  <c r="N119" i="162"/>
  <c r="O124" i="162"/>
  <c r="D173" i="162"/>
  <c r="N149" i="162"/>
  <c r="O151" i="162"/>
  <c r="N154" i="162"/>
  <c r="O156" i="162"/>
  <c r="N170" i="162"/>
  <c r="C218" i="162"/>
  <c r="D218" i="162"/>
  <c r="N194" i="162"/>
  <c r="F218" i="162"/>
  <c r="C129" i="162"/>
  <c r="J149" i="162"/>
  <c r="C173" i="162"/>
  <c r="G218" i="162"/>
  <c r="O243" i="162"/>
  <c r="O249" i="162"/>
  <c r="N257" i="162"/>
  <c r="M307" i="162"/>
  <c r="N290" i="162"/>
  <c r="O296" i="162"/>
  <c r="L173" i="162"/>
  <c r="O168" i="162"/>
  <c r="I218" i="162"/>
  <c r="O206" i="162"/>
  <c r="N216" i="162"/>
  <c r="N245" i="162"/>
  <c r="N259" i="162"/>
  <c r="O260" i="162"/>
  <c r="I262" i="162"/>
  <c r="N294" i="162"/>
  <c r="O300" i="162"/>
  <c r="N303" i="162"/>
  <c r="O305" i="162"/>
  <c r="M173" i="162"/>
  <c r="J218" i="162"/>
  <c r="N214" i="162"/>
  <c r="D262" i="162"/>
  <c r="N238" i="162"/>
  <c r="L218" i="162"/>
  <c r="G262" i="162"/>
  <c r="I129" i="162"/>
  <c r="N210" i="162"/>
  <c r="O238" i="162"/>
  <c r="J262" i="162"/>
  <c r="O256" i="162"/>
  <c r="N258" i="162"/>
  <c r="O259" i="162"/>
  <c r="N283" i="162"/>
  <c r="N307" i="162" s="1"/>
  <c r="O285" i="162"/>
  <c r="N292" i="162"/>
  <c r="O294" i="162"/>
  <c r="N306" i="162"/>
  <c r="C352" i="162"/>
  <c r="N160" i="162"/>
  <c r="O172" i="162"/>
  <c r="O194" i="162"/>
  <c r="O218" i="162" s="1"/>
  <c r="N208" i="162"/>
  <c r="O214" i="162"/>
  <c r="L262" i="162"/>
  <c r="N243" i="162"/>
  <c r="O244" i="162"/>
  <c r="N246" i="162"/>
  <c r="O247" i="162"/>
  <c r="O253" i="162"/>
  <c r="N261" i="162"/>
  <c r="G307" i="162"/>
  <c r="O284" i="162"/>
  <c r="N287" i="162"/>
  <c r="O289" i="162"/>
  <c r="N296" i="162"/>
  <c r="O298" i="162"/>
  <c r="N352" i="162"/>
  <c r="F307" i="162"/>
  <c r="I307" i="162"/>
  <c r="D352" i="162"/>
  <c r="C262" i="162"/>
  <c r="I352" i="162"/>
  <c r="F262" i="162"/>
  <c r="H40" i="163" l="1"/>
  <c r="E40" i="163"/>
  <c r="H130" i="163"/>
  <c r="C130" i="163"/>
  <c r="F130" i="163"/>
  <c r="E106" i="163"/>
  <c r="E130" i="163" s="1"/>
  <c r="N262" i="162"/>
  <c r="O85" i="162"/>
  <c r="O149" i="162"/>
  <c r="O173" i="162" s="1"/>
  <c r="J173" i="162"/>
  <c r="O262" i="162"/>
  <c r="O307" i="162"/>
  <c r="N173" i="162"/>
  <c r="N61" i="162"/>
  <c r="N85" i="162" s="1"/>
  <c r="O17" i="162"/>
  <c r="O41" i="162" s="1"/>
  <c r="N218" i="162"/>
  <c r="O129" i="162"/>
  <c r="B14" i="140" l="1"/>
  <c r="D14" i="140" s="1"/>
  <c r="E14" i="140"/>
  <c r="G14" i="140" s="1"/>
  <c r="E37" i="98"/>
  <c r="G37" i="98" s="1"/>
  <c r="B37" i="98"/>
  <c r="D37" i="98" s="1"/>
  <c r="E14" i="98"/>
  <c r="G14" i="98" s="1"/>
  <c r="E14" i="110"/>
  <c r="G14" i="110" s="1"/>
  <c r="E14" i="139"/>
  <c r="G14" i="139" s="1"/>
  <c r="E14" i="158"/>
  <c r="G14" i="158" s="1"/>
  <c r="E14" i="97"/>
  <c r="G14" i="97" s="1"/>
  <c r="B14" i="98"/>
  <c r="D14" i="98" s="1"/>
  <c r="B14" i="110"/>
  <c r="D14" i="110" s="1"/>
  <c r="B14" i="139"/>
  <c r="D14" i="139" s="1"/>
  <c r="B14" i="158"/>
  <c r="D14" i="158" s="1"/>
  <c r="B14" i="97"/>
  <c r="D14" i="97" s="1"/>
  <c r="E14" i="125"/>
  <c r="G14" i="125" s="1"/>
  <c r="E15" i="110"/>
  <c r="G15" i="110" s="1"/>
  <c r="E15" i="139"/>
  <c r="G15" i="139" s="1"/>
  <c r="E15" i="140"/>
  <c r="G15" i="140" s="1"/>
  <c r="E15" i="158"/>
  <c r="G15" i="158" s="1"/>
  <c r="E14" i="129"/>
  <c r="G14" i="129" s="1"/>
  <c r="B14" i="125"/>
  <c r="D14" i="125" s="1"/>
  <c r="B15" i="110"/>
  <c r="D15" i="110" s="1"/>
  <c r="B15" i="139"/>
  <c r="D15" i="139" s="1"/>
  <c r="B15" i="140"/>
  <c r="D15" i="140" s="1"/>
  <c r="B15" i="158"/>
  <c r="D15" i="158" s="1"/>
  <c r="B14" i="129"/>
  <c r="D14" i="129" s="1"/>
  <c r="Q38" i="43"/>
  <c r="Q38" i="44"/>
  <c r="Q38" i="112"/>
  <c r="Q38" i="113"/>
  <c r="Q38" i="151"/>
  <c r="Q38" i="45"/>
  <c r="Q38" i="46"/>
  <c r="Q38" i="92"/>
  <c r="Q38" i="93"/>
  <c r="Q38" i="100"/>
  <c r="Q38" i="47"/>
  <c r="Q38" i="48"/>
  <c r="Q38" i="50"/>
  <c r="Q38" i="94"/>
  <c r="Q38" i="149"/>
  <c r="Q38" i="52"/>
  <c r="Q38" i="53"/>
  <c r="Q38" i="54"/>
  <c r="Q38" i="159"/>
  <c r="Q38" i="55"/>
  <c r="Q38" i="56"/>
  <c r="Q38" i="57"/>
  <c r="Q38" i="58"/>
  <c r="Q38" i="59"/>
  <c r="Q38" i="72"/>
  <c r="Q38" i="74"/>
  <c r="Q38" i="95"/>
  <c r="Q38" i="118"/>
  <c r="Q38" i="76"/>
  <c r="Q38" i="77"/>
  <c r="Q38" i="78"/>
  <c r="Q38" i="79"/>
  <c r="Q38" i="143"/>
  <c r="Q38" i="80"/>
  <c r="Q38" i="81"/>
  <c r="Q38" i="82"/>
  <c r="Q38" i="91"/>
  <c r="Q38" i="83"/>
  <c r="Q38" i="102"/>
  <c r="Q38" i="103"/>
  <c r="Q38" i="104"/>
  <c r="Q38" i="105"/>
  <c r="Q38" i="106"/>
  <c r="Q38" i="107"/>
  <c r="Q38" i="130"/>
  <c r="Q38" i="114"/>
  <c r="Q38" i="115"/>
  <c r="Q38" i="128"/>
  <c r="Q38" i="126"/>
  <c r="Q38" i="127"/>
  <c r="Q38" i="120"/>
  <c r="Q38" i="121"/>
  <c r="Q38" i="123"/>
  <c r="Q38" i="148"/>
  <c r="Q38" i="124"/>
  <c r="Q38" i="132"/>
  <c r="Q38" i="133"/>
  <c r="Q38" i="134"/>
  <c r="Q38" i="135"/>
  <c r="Q38" i="136"/>
  <c r="Q38" i="137"/>
  <c r="Q38" i="157"/>
  <c r="Q38" i="160"/>
  <c r="Q38" i="161"/>
  <c r="Q38" i="42"/>
  <c r="M38" i="43"/>
  <c r="M38" i="44"/>
  <c r="M38" i="112"/>
  <c r="M38" i="113"/>
  <c r="M38" i="151"/>
  <c r="M38" i="45"/>
  <c r="M38" i="46"/>
  <c r="M38" i="92"/>
  <c r="M38" i="93"/>
  <c r="M38" i="100"/>
  <c r="M38" i="47"/>
  <c r="M38" i="48"/>
  <c r="M38" i="50"/>
  <c r="M38" i="94"/>
  <c r="M38" i="149"/>
  <c r="M38" i="52"/>
  <c r="M38" i="53"/>
  <c r="M38" i="54"/>
  <c r="M38" i="159"/>
  <c r="M38" i="55"/>
  <c r="M38" i="56"/>
  <c r="M38" i="57"/>
  <c r="M38" i="58"/>
  <c r="M38" i="59"/>
  <c r="M38" i="72"/>
  <c r="M38" i="74"/>
  <c r="M38" i="95"/>
  <c r="M38" i="118"/>
  <c r="M38" i="76"/>
  <c r="M38" i="77"/>
  <c r="M38" i="78"/>
  <c r="M38" i="79"/>
  <c r="M38" i="143"/>
  <c r="M38" i="80"/>
  <c r="M38" i="81"/>
  <c r="M38" i="82"/>
  <c r="M38" i="91"/>
  <c r="M38" i="83"/>
  <c r="M38" i="102"/>
  <c r="M38" i="103"/>
  <c r="M38" i="104"/>
  <c r="M38" i="105"/>
  <c r="M38" i="106"/>
  <c r="M38" i="107"/>
  <c r="M38" i="130"/>
  <c r="M38" i="114"/>
  <c r="M38" i="115"/>
  <c r="M38" i="128"/>
  <c r="M38" i="126"/>
  <c r="M38" i="120"/>
  <c r="M38" i="121"/>
  <c r="M38" i="123"/>
  <c r="M38" i="148"/>
  <c r="M38" i="124"/>
  <c r="M38" i="132"/>
  <c r="M38" i="133"/>
  <c r="M38" i="134"/>
  <c r="M38" i="135"/>
  <c r="M38" i="136"/>
  <c r="M38" i="137"/>
  <c r="M38" i="157"/>
  <c r="M38" i="160"/>
  <c r="M38" i="161"/>
  <c r="M38" i="42"/>
  <c r="I38" i="43"/>
  <c r="I38" i="44"/>
  <c r="I38" i="112"/>
  <c r="I38" i="113"/>
  <c r="I38" i="151"/>
  <c r="I38" i="45"/>
  <c r="I38" i="46"/>
  <c r="I38" i="92"/>
  <c r="I38" i="93"/>
  <c r="I38" i="100"/>
  <c r="I38" i="47"/>
  <c r="I38" i="48"/>
  <c r="I38" i="50"/>
  <c r="I38" i="94"/>
  <c r="I38" i="149"/>
  <c r="I38" i="52"/>
  <c r="I38" i="53"/>
  <c r="I38" i="54"/>
  <c r="I38" i="159"/>
  <c r="I38" i="55"/>
  <c r="I38" i="56"/>
  <c r="I38" i="57"/>
  <c r="I38" i="58"/>
  <c r="I38" i="59"/>
  <c r="I38" i="72"/>
  <c r="I38" i="74"/>
  <c r="I38" i="95"/>
  <c r="I38" i="118"/>
  <c r="I38" i="76"/>
  <c r="I38" i="77"/>
  <c r="I38" i="78"/>
  <c r="I38" i="79"/>
  <c r="I38" i="143"/>
  <c r="I38" i="80"/>
  <c r="I38" i="81"/>
  <c r="I38" i="82"/>
  <c r="I38" i="91"/>
  <c r="I38" i="83"/>
  <c r="I38" i="102"/>
  <c r="I38" i="103"/>
  <c r="I38" i="104"/>
  <c r="I38" i="105"/>
  <c r="I38" i="106"/>
  <c r="I38" i="107"/>
  <c r="I38" i="130"/>
  <c r="I38" i="114"/>
  <c r="I38" i="115"/>
  <c r="I38" i="128"/>
  <c r="I38" i="126"/>
  <c r="I38" i="127"/>
  <c r="I38" i="120"/>
  <c r="I38" i="121"/>
  <c r="I38" i="148"/>
  <c r="I38" i="124"/>
  <c r="I38" i="132"/>
  <c r="I38" i="133"/>
  <c r="I38" i="134"/>
  <c r="I38" i="135"/>
  <c r="I38" i="136"/>
  <c r="I38" i="137"/>
  <c r="I38" i="157"/>
  <c r="I38" i="160"/>
  <c r="I38" i="161"/>
  <c r="I38" i="42"/>
  <c r="E38" i="43"/>
  <c r="E38" i="44"/>
  <c r="E38" i="112"/>
  <c r="E38" i="113"/>
  <c r="E38" i="151"/>
  <c r="E38" i="45"/>
  <c r="E38" i="46"/>
  <c r="E38" i="92"/>
  <c r="E38" i="93"/>
  <c r="E38" i="100"/>
  <c r="E38" i="47"/>
  <c r="E38" i="48"/>
  <c r="E38" i="50"/>
  <c r="E38" i="94"/>
  <c r="E38" i="149"/>
  <c r="E38" i="52"/>
  <c r="E38" i="53"/>
  <c r="E38" i="54"/>
  <c r="E38" i="159"/>
  <c r="E38" i="55"/>
  <c r="E38" i="56"/>
  <c r="E38" i="57"/>
  <c r="E38" i="58"/>
  <c r="E38" i="59"/>
  <c r="E38" i="72"/>
  <c r="E38" i="74"/>
  <c r="E38" i="95"/>
  <c r="E38" i="118"/>
  <c r="E38" i="76"/>
  <c r="E38" i="77"/>
  <c r="E38" i="78"/>
  <c r="E38" i="79"/>
  <c r="E38" i="143"/>
  <c r="E38" i="80"/>
  <c r="E38" i="81"/>
  <c r="E38" i="82"/>
  <c r="E38" i="91"/>
  <c r="E38" i="83"/>
  <c r="E38" i="102"/>
  <c r="E38" i="103"/>
  <c r="E38" i="104"/>
  <c r="E38" i="105"/>
  <c r="E38" i="106"/>
  <c r="E38" i="107"/>
  <c r="E38" i="130"/>
  <c r="E38" i="114"/>
  <c r="E38" i="115"/>
  <c r="E38" i="128"/>
  <c r="E38" i="126"/>
  <c r="E38" i="127"/>
  <c r="E38" i="120"/>
  <c r="E38" i="121"/>
  <c r="E38" i="148"/>
  <c r="E38" i="124"/>
  <c r="E38" i="132"/>
  <c r="E38" i="133"/>
  <c r="E38" i="134"/>
  <c r="E38" i="135"/>
  <c r="E38" i="136"/>
  <c r="E38" i="137"/>
  <c r="E38" i="157"/>
  <c r="E38" i="160"/>
  <c r="E38" i="161"/>
  <c r="E38" i="42"/>
  <c r="E13" i="41" l="1"/>
  <c r="E14" i="60" s="1"/>
  <c r="G14" i="60" s="1"/>
  <c r="B13" i="41"/>
  <c r="Q38" i="61"/>
  <c r="Q38" i="6"/>
  <c r="Q38" i="63"/>
  <c r="Q38" i="7"/>
  <c r="Q38" i="8"/>
  <c r="Q38" i="9"/>
  <c r="Q38" i="10"/>
  <c r="Q38" i="11"/>
  <c r="Q38" i="12"/>
  <c r="Q38" i="13"/>
  <c r="Q38" i="86"/>
  <c r="Q38" i="15"/>
  <c r="Q38" i="16"/>
  <c r="Q38" i="70"/>
  <c r="Q38" i="17"/>
  <c r="Q38" i="18"/>
  <c r="Q38" i="119"/>
  <c r="Q38" i="20"/>
  <c r="Q38" i="21"/>
  <c r="Q38" i="22"/>
  <c r="Q38" i="69"/>
  <c r="Q38" i="19"/>
  <c r="Q38" i="145"/>
  <c r="Q38" i="147"/>
  <c r="Q38" i="146"/>
  <c r="Q38" i="152"/>
  <c r="Q38" i="153"/>
  <c r="Q38" i="87"/>
  <c r="Q38" i="88"/>
  <c r="Q38" i="89"/>
  <c r="Q38" i="26"/>
  <c r="Q38" i="27"/>
  <c r="Q38" i="28"/>
  <c r="Q38" i="29"/>
  <c r="Q38" i="30"/>
  <c r="Q38" i="31"/>
  <c r="Q38" i="32"/>
  <c r="Q38" i="33"/>
  <c r="Q38" i="34"/>
  <c r="Q38" i="35"/>
  <c r="Q38" i="99"/>
  <c r="Q38" i="36"/>
  <c r="Q38" i="37"/>
  <c r="Q38" i="66"/>
  <c r="Q38" i="65"/>
  <c r="Q38" i="64"/>
  <c r="Q38" i="116"/>
  <c r="Q38" i="38"/>
  <c r="Q38" i="150"/>
  <c r="Q38" i="39"/>
  <c r="Q38" i="111"/>
  <c r="Q38" i="40"/>
  <c r="Q38" i="5"/>
  <c r="Q38" i="4"/>
  <c r="Q38" i="71"/>
  <c r="M38" i="61"/>
  <c r="M38" i="6"/>
  <c r="M38" i="63"/>
  <c r="M38" i="7"/>
  <c r="M38" i="8"/>
  <c r="M38" i="9"/>
  <c r="M38" i="10"/>
  <c r="M38" i="11"/>
  <c r="M38" i="12"/>
  <c r="M38" i="13"/>
  <c r="M38" i="86"/>
  <c r="M38" i="15"/>
  <c r="M38" i="16"/>
  <c r="M38" i="70"/>
  <c r="M38" i="17"/>
  <c r="M38" i="18"/>
  <c r="M38" i="119"/>
  <c r="M38" i="20"/>
  <c r="M38" i="21"/>
  <c r="M38" i="22"/>
  <c r="M38" i="69"/>
  <c r="M38" i="19"/>
  <c r="M38" i="145"/>
  <c r="M38" i="147"/>
  <c r="M38" i="146"/>
  <c r="M38" i="152"/>
  <c r="M38" i="153"/>
  <c r="M38" i="87"/>
  <c r="M38" i="88"/>
  <c r="M38" i="89"/>
  <c r="M38" i="26"/>
  <c r="M38" i="27"/>
  <c r="M38" i="28"/>
  <c r="M38" i="29"/>
  <c r="M38" i="30"/>
  <c r="M38" i="31"/>
  <c r="M38" i="32"/>
  <c r="M38" i="33"/>
  <c r="M38" i="34"/>
  <c r="M38" i="35"/>
  <c r="M38" i="99"/>
  <c r="M38" i="36"/>
  <c r="M38" i="37"/>
  <c r="M38" i="66"/>
  <c r="M38" i="65"/>
  <c r="M38" i="64"/>
  <c r="M38" i="116"/>
  <c r="M38" i="38"/>
  <c r="M38" i="150"/>
  <c r="M38" i="39"/>
  <c r="M38" i="111"/>
  <c r="M38" i="40"/>
  <c r="M38" i="5"/>
  <c r="M38" i="4"/>
  <c r="M38" i="71"/>
  <c r="I38" i="61"/>
  <c r="I38" i="6"/>
  <c r="I38" i="63"/>
  <c r="I38" i="7"/>
  <c r="I38" i="8"/>
  <c r="I38" i="9"/>
  <c r="I38" i="10"/>
  <c r="I38" i="11"/>
  <c r="I38" i="12"/>
  <c r="I38" i="13"/>
  <c r="I38" i="86"/>
  <c r="I38" i="15"/>
  <c r="I38" i="16"/>
  <c r="I38" i="70"/>
  <c r="I38" i="17"/>
  <c r="I38" i="18"/>
  <c r="I38" i="119"/>
  <c r="I38" i="20"/>
  <c r="I38" i="21"/>
  <c r="I38" i="22"/>
  <c r="I38" i="69"/>
  <c r="I38" i="19"/>
  <c r="I38" i="145"/>
  <c r="I38" i="147"/>
  <c r="I38" i="146"/>
  <c r="I38" i="152"/>
  <c r="I38" i="153"/>
  <c r="I38" i="87"/>
  <c r="I38" i="88"/>
  <c r="I38" i="89"/>
  <c r="I38" i="26"/>
  <c r="I38" i="27"/>
  <c r="I38" i="28"/>
  <c r="I38" i="29"/>
  <c r="I38" i="30"/>
  <c r="I38" i="31"/>
  <c r="I38" i="32"/>
  <c r="I38" i="33"/>
  <c r="I38" i="34"/>
  <c r="I38" i="35"/>
  <c r="I38" i="99"/>
  <c r="I38" i="36"/>
  <c r="I38" i="37"/>
  <c r="I38" i="66"/>
  <c r="I38" i="65"/>
  <c r="I38" i="64"/>
  <c r="I38" i="116"/>
  <c r="I38" i="38"/>
  <c r="I38" i="150"/>
  <c r="I38" i="39"/>
  <c r="I38" i="111"/>
  <c r="I38" i="40"/>
  <c r="I38" i="5"/>
  <c r="I38" i="4"/>
  <c r="I38" i="71"/>
  <c r="E38" i="61"/>
  <c r="E38" i="6"/>
  <c r="E38" i="63"/>
  <c r="E38" i="7"/>
  <c r="E38" i="8"/>
  <c r="E38" i="9"/>
  <c r="E38" i="10"/>
  <c r="E38" i="11"/>
  <c r="E38" i="12"/>
  <c r="E38" i="13"/>
  <c r="E38" i="86"/>
  <c r="E38" i="15"/>
  <c r="E38" i="16"/>
  <c r="E38" i="70"/>
  <c r="E38" i="17"/>
  <c r="E38" i="18"/>
  <c r="E38" i="119"/>
  <c r="E38" i="20"/>
  <c r="E38" i="21"/>
  <c r="E38" i="22"/>
  <c r="E38" i="69"/>
  <c r="E38" i="19"/>
  <c r="E38" i="145"/>
  <c r="E38" i="147"/>
  <c r="E38" i="146"/>
  <c r="E38" i="152"/>
  <c r="E38" i="153"/>
  <c r="E38" i="87"/>
  <c r="E38" i="88"/>
  <c r="E38" i="89"/>
  <c r="E38" i="26"/>
  <c r="E38" i="27"/>
  <c r="E38" i="28"/>
  <c r="E38" i="29"/>
  <c r="E38" i="30"/>
  <c r="E38" i="31"/>
  <c r="E38" i="32"/>
  <c r="E38" i="33"/>
  <c r="E38" i="34"/>
  <c r="E38" i="35"/>
  <c r="E38" i="99"/>
  <c r="E38" i="36"/>
  <c r="E38" i="37"/>
  <c r="E38" i="66"/>
  <c r="E38" i="65"/>
  <c r="E38" i="64"/>
  <c r="E38" i="116"/>
  <c r="E38" i="38"/>
  <c r="E38" i="150"/>
  <c r="E38" i="39"/>
  <c r="E38" i="111"/>
  <c r="E38" i="40"/>
  <c r="E38" i="5"/>
  <c r="E38" i="4"/>
  <c r="E38" i="71"/>
  <c r="G13" i="41" l="1"/>
  <c r="D13" i="41"/>
  <c r="B14" i="60"/>
  <c r="D14" i="60" s="1"/>
  <c r="N10" i="161"/>
  <c r="J10" i="161"/>
  <c r="E16" i="140"/>
  <c r="E17" i="140"/>
  <c r="E18" i="140"/>
  <c r="E19" i="140"/>
  <c r="E20" i="140"/>
  <c r="E21" i="140"/>
  <c r="E22" i="140"/>
  <c r="E23" i="140"/>
  <c r="E24" i="140"/>
  <c r="E25" i="140"/>
  <c r="E26" i="140"/>
  <c r="E27" i="140"/>
  <c r="E28" i="140"/>
  <c r="E29" i="140"/>
  <c r="E30" i="140"/>
  <c r="E31" i="140"/>
  <c r="E32" i="140"/>
  <c r="E33" i="140"/>
  <c r="E34" i="140"/>
  <c r="E35" i="140"/>
  <c r="E36" i="140"/>
  <c r="E37" i="140"/>
  <c r="B16" i="140"/>
  <c r="B17" i="140"/>
  <c r="B18" i="140"/>
  <c r="B19" i="140"/>
  <c r="B20" i="140"/>
  <c r="B21" i="140"/>
  <c r="B22" i="140"/>
  <c r="B23" i="140"/>
  <c r="B24" i="140"/>
  <c r="B25" i="140"/>
  <c r="B26" i="140"/>
  <c r="B27" i="140"/>
  <c r="B28" i="140"/>
  <c r="B29" i="140"/>
  <c r="B30" i="140"/>
  <c r="B31" i="140"/>
  <c r="B32" i="140"/>
  <c r="B33" i="140"/>
  <c r="B34" i="140"/>
  <c r="B35" i="140"/>
  <c r="B36" i="140"/>
  <c r="B37" i="140"/>
  <c r="N10" i="160"/>
  <c r="J10" i="160"/>
  <c r="M11" i="159" l="1"/>
  <c r="N10" i="159"/>
  <c r="J10" i="159"/>
  <c r="E16" i="158" l="1"/>
  <c r="G16" i="158" s="1"/>
  <c r="E17" i="158"/>
  <c r="G17" i="158" s="1"/>
  <c r="E18" i="158"/>
  <c r="G18" i="158" s="1"/>
  <c r="E19" i="158"/>
  <c r="G19" i="158" s="1"/>
  <c r="E20" i="158"/>
  <c r="G20" i="158" s="1"/>
  <c r="E21" i="158"/>
  <c r="G21" i="158" s="1"/>
  <c r="E22" i="158"/>
  <c r="G22" i="158" s="1"/>
  <c r="E23" i="158"/>
  <c r="G23" i="158" s="1"/>
  <c r="E24" i="158"/>
  <c r="G24" i="158" s="1"/>
  <c r="E25" i="158"/>
  <c r="G25" i="158" s="1"/>
  <c r="E26" i="158"/>
  <c r="G26" i="158" s="1"/>
  <c r="E27" i="158"/>
  <c r="G27" i="158" s="1"/>
  <c r="E28" i="158"/>
  <c r="G28" i="158" s="1"/>
  <c r="E29" i="158"/>
  <c r="G29" i="158" s="1"/>
  <c r="E30" i="158"/>
  <c r="G30" i="158" s="1"/>
  <c r="E31" i="158"/>
  <c r="G31" i="158" s="1"/>
  <c r="E32" i="158"/>
  <c r="G32" i="158" s="1"/>
  <c r="E33" i="158"/>
  <c r="G33" i="158" s="1"/>
  <c r="E34" i="158"/>
  <c r="G34" i="158" s="1"/>
  <c r="E35" i="158"/>
  <c r="G35" i="158" s="1"/>
  <c r="E36" i="158"/>
  <c r="G36" i="158" s="1"/>
  <c r="E37" i="158"/>
  <c r="G37" i="158" s="1"/>
  <c r="B16" i="158"/>
  <c r="D16" i="158" s="1"/>
  <c r="B17" i="158"/>
  <c r="D17" i="158" s="1"/>
  <c r="B18" i="158"/>
  <c r="D18" i="158" s="1"/>
  <c r="B19" i="158"/>
  <c r="D19" i="158" s="1"/>
  <c r="B20" i="158"/>
  <c r="D20" i="158" s="1"/>
  <c r="B21" i="158"/>
  <c r="D21" i="158" s="1"/>
  <c r="B22" i="158"/>
  <c r="D22" i="158" s="1"/>
  <c r="B23" i="158"/>
  <c r="D23" i="158" s="1"/>
  <c r="B24" i="158"/>
  <c r="D24" i="158" s="1"/>
  <c r="B25" i="158"/>
  <c r="D25" i="158" s="1"/>
  <c r="B26" i="158"/>
  <c r="D26" i="158" s="1"/>
  <c r="B27" i="158"/>
  <c r="D27" i="158" s="1"/>
  <c r="B28" i="158"/>
  <c r="D28" i="158" s="1"/>
  <c r="B29" i="158"/>
  <c r="D29" i="158" s="1"/>
  <c r="B30" i="158"/>
  <c r="D30" i="158" s="1"/>
  <c r="B31" i="158"/>
  <c r="D31" i="158" s="1"/>
  <c r="B32" i="158"/>
  <c r="D32" i="158" s="1"/>
  <c r="B33" i="158"/>
  <c r="D33" i="158" s="1"/>
  <c r="B34" i="158"/>
  <c r="D34" i="158" s="1"/>
  <c r="B35" i="158"/>
  <c r="D35" i="158" s="1"/>
  <c r="B36" i="158"/>
  <c r="D36" i="158" s="1"/>
  <c r="B37" i="158"/>
  <c r="D37" i="158" s="1"/>
  <c r="B14" i="41"/>
  <c r="D38" i="158" l="1"/>
  <c r="D50" i="158" s="1"/>
  <c r="G38" i="158"/>
  <c r="B15" i="60"/>
  <c r="N10" i="157"/>
  <c r="J10" i="157"/>
  <c r="Q11" i="150" l="1"/>
  <c r="M11" i="150"/>
  <c r="B23" i="41" l="1"/>
  <c r="B24" i="60" s="1"/>
  <c r="B25" i="41" l="1"/>
  <c r="B26" i="60" s="1"/>
  <c r="D25" i="41" l="1"/>
  <c r="B15" i="125" l="1"/>
  <c r="E16" i="41" l="1"/>
  <c r="E17" i="60" s="1"/>
  <c r="E17" i="41"/>
  <c r="E18" i="60" s="1"/>
  <c r="E18" i="41"/>
  <c r="E19" i="60" s="1"/>
  <c r="E19" i="41"/>
  <c r="E20" i="60" s="1"/>
  <c r="E20" i="41"/>
  <c r="E21" i="60" s="1"/>
  <c r="E21" i="41"/>
  <c r="E22" i="60" s="1"/>
  <c r="E22" i="41"/>
  <c r="E23" i="60" s="1"/>
  <c r="E23" i="41"/>
  <c r="E24" i="60" s="1"/>
  <c r="E24" i="41"/>
  <c r="E25" i="60" s="1"/>
  <c r="E25" i="41"/>
  <c r="E26" i="60" s="1"/>
  <c r="E26" i="41"/>
  <c r="E27" i="60" s="1"/>
  <c r="E27" i="41"/>
  <c r="E28" i="60" s="1"/>
  <c r="E28" i="41"/>
  <c r="E29" i="60" s="1"/>
  <c r="E29" i="41"/>
  <c r="E30" i="60" s="1"/>
  <c r="E30" i="41"/>
  <c r="E31" i="60" s="1"/>
  <c r="E31" i="41"/>
  <c r="E32" i="60" s="1"/>
  <c r="E32" i="41"/>
  <c r="E33" i="60" s="1"/>
  <c r="E33" i="41"/>
  <c r="E34" i="60" s="1"/>
  <c r="E34" i="41"/>
  <c r="E35" i="60" s="1"/>
  <c r="E35" i="41"/>
  <c r="E36" i="60" s="1"/>
  <c r="E36" i="41"/>
  <c r="E37" i="60" s="1"/>
  <c r="E16" i="129"/>
  <c r="G16" i="129" s="1"/>
  <c r="E17" i="129"/>
  <c r="G17" i="129" s="1"/>
  <c r="E18" i="129"/>
  <c r="G18" i="129" s="1"/>
  <c r="E19" i="129"/>
  <c r="G19" i="129" s="1"/>
  <c r="E20" i="129"/>
  <c r="G20" i="129" s="1"/>
  <c r="E21" i="129"/>
  <c r="G21" i="129" s="1"/>
  <c r="E22" i="129"/>
  <c r="G22" i="129" s="1"/>
  <c r="E23" i="129"/>
  <c r="G23" i="129" s="1"/>
  <c r="E24" i="129"/>
  <c r="G24" i="129" s="1"/>
  <c r="E25" i="129"/>
  <c r="G25" i="129" s="1"/>
  <c r="E26" i="129"/>
  <c r="G26" i="129" s="1"/>
  <c r="E27" i="129"/>
  <c r="G27" i="129" s="1"/>
  <c r="E28" i="129"/>
  <c r="G28" i="129" s="1"/>
  <c r="E29" i="129"/>
  <c r="G29" i="129" s="1"/>
  <c r="E30" i="129"/>
  <c r="G30" i="129" s="1"/>
  <c r="E31" i="129"/>
  <c r="G31" i="129" s="1"/>
  <c r="E32" i="129"/>
  <c r="G32" i="129" s="1"/>
  <c r="E33" i="129"/>
  <c r="G33" i="129" s="1"/>
  <c r="E34" i="129"/>
  <c r="G34" i="129" s="1"/>
  <c r="E35" i="129"/>
  <c r="G35" i="129" s="1"/>
  <c r="E36" i="129"/>
  <c r="G36" i="129" s="1"/>
  <c r="E37" i="129"/>
  <c r="G37" i="129" s="1"/>
  <c r="E16" i="125"/>
  <c r="G16" i="125" s="1"/>
  <c r="E17" i="125"/>
  <c r="G17" i="125" s="1"/>
  <c r="E18" i="125"/>
  <c r="G18" i="125" s="1"/>
  <c r="E19" i="125"/>
  <c r="G19" i="125" s="1"/>
  <c r="E20" i="125"/>
  <c r="G20" i="125" s="1"/>
  <c r="E21" i="125"/>
  <c r="G21" i="125" s="1"/>
  <c r="E22" i="125"/>
  <c r="G22" i="125" s="1"/>
  <c r="E23" i="125"/>
  <c r="G23" i="125" s="1"/>
  <c r="E24" i="125"/>
  <c r="G24" i="125" s="1"/>
  <c r="E25" i="125"/>
  <c r="G25" i="125" s="1"/>
  <c r="E26" i="125"/>
  <c r="G26" i="125" s="1"/>
  <c r="E27" i="125"/>
  <c r="G27" i="125" s="1"/>
  <c r="E28" i="125"/>
  <c r="G28" i="125" s="1"/>
  <c r="E29" i="125"/>
  <c r="G29" i="125" s="1"/>
  <c r="E30" i="125"/>
  <c r="G30" i="125" s="1"/>
  <c r="E31" i="125"/>
  <c r="G31" i="125" s="1"/>
  <c r="E32" i="125"/>
  <c r="G32" i="125" s="1"/>
  <c r="E33" i="125"/>
  <c r="G33" i="125" s="1"/>
  <c r="E34" i="125"/>
  <c r="G34" i="125" s="1"/>
  <c r="E35" i="125"/>
  <c r="G35" i="125" s="1"/>
  <c r="E36" i="125"/>
  <c r="G36" i="125" s="1"/>
  <c r="E37" i="125"/>
  <c r="G37" i="125" s="1"/>
  <c r="E17" i="97"/>
  <c r="G17" i="97" s="1"/>
  <c r="E18" i="97"/>
  <c r="G18" i="97" s="1"/>
  <c r="E19" i="97"/>
  <c r="G19" i="97" s="1"/>
  <c r="E20" i="97"/>
  <c r="G20" i="97" s="1"/>
  <c r="E21" i="97"/>
  <c r="G21" i="97" s="1"/>
  <c r="E22" i="97"/>
  <c r="G22" i="97" s="1"/>
  <c r="E23" i="97"/>
  <c r="G23" i="97" s="1"/>
  <c r="E24" i="97"/>
  <c r="G24" i="97" s="1"/>
  <c r="E25" i="97"/>
  <c r="G25" i="97" s="1"/>
  <c r="E26" i="97"/>
  <c r="G26" i="97" s="1"/>
  <c r="E27" i="97"/>
  <c r="G27" i="97" s="1"/>
  <c r="E28" i="97"/>
  <c r="G28" i="97" s="1"/>
  <c r="E29" i="97"/>
  <c r="G29" i="97" s="1"/>
  <c r="E30" i="97"/>
  <c r="G30" i="97" s="1"/>
  <c r="E31" i="97"/>
  <c r="G31" i="97" s="1"/>
  <c r="E32" i="97"/>
  <c r="G32" i="97" s="1"/>
  <c r="E33" i="97"/>
  <c r="G33" i="97" s="1"/>
  <c r="E34" i="97"/>
  <c r="G34" i="97" s="1"/>
  <c r="E35" i="97"/>
  <c r="G35" i="97" s="1"/>
  <c r="E36" i="97"/>
  <c r="G36" i="97" s="1"/>
  <c r="E37" i="97"/>
  <c r="G37" i="97" s="1"/>
  <c r="E17" i="98"/>
  <c r="G17" i="98" s="1"/>
  <c r="E18" i="98"/>
  <c r="G18" i="98" s="1"/>
  <c r="E19" i="98"/>
  <c r="G19" i="98" s="1"/>
  <c r="E20" i="98"/>
  <c r="G20" i="98" s="1"/>
  <c r="E21" i="98"/>
  <c r="G21" i="98" s="1"/>
  <c r="E22" i="98"/>
  <c r="G22" i="98" s="1"/>
  <c r="E23" i="98"/>
  <c r="G23" i="98" s="1"/>
  <c r="E24" i="98"/>
  <c r="G24" i="98" s="1"/>
  <c r="E25" i="98"/>
  <c r="G25" i="98" s="1"/>
  <c r="E26" i="98"/>
  <c r="G26" i="98" s="1"/>
  <c r="E27" i="98"/>
  <c r="G27" i="98" s="1"/>
  <c r="E28" i="98"/>
  <c r="G28" i="98" s="1"/>
  <c r="E29" i="98"/>
  <c r="G29" i="98" s="1"/>
  <c r="E30" i="98"/>
  <c r="G30" i="98" s="1"/>
  <c r="E31" i="98"/>
  <c r="G31" i="98" s="1"/>
  <c r="E32" i="98"/>
  <c r="G32" i="98" s="1"/>
  <c r="E33" i="98"/>
  <c r="G33" i="98" s="1"/>
  <c r="E34" i="98"/>
  <c r="G34" i="98" s="1"/>
  <c r="E35" i="98"/>
  <c r="G35" i="98" s="1"/>
  <c r="E36" i="98"/>
  <c r="G36" i="98" s="1"/>
  <c r="E17" i="110"/>
  <c r="G17" i="110" s="1"/>
  <c r="E18" i="110"/>
  <c r="G18" i="110" s="1"/>
  <c r="E19" i="110"/>
  <c r="G19" i="110" s="1"/>
  <c r="E20" i="110"/>
  <c r="G20" i="110" s="1"/>
  <c r="E21" i="110"/>
  <c r="G21" i="110" s="1"/>
  <c r="E22" i="110"/>
  <c r="G22" i="110" s="1"/>
  <c r="E23" i="110"/>
  <c r="G23" i="110" s="1"/>
  <c r="E24" i="110"/>
  <c r="G24" i="110" s="1"/>
  <c r="E25" i="110"/>
  <c r="G25" i="110" s="1"/>
  <c r="E26" i="110"/>
  <c r="G26" i="110" s="1"/>
  <c r="E27" i="110"/>
  <c r="G27" i="110" s="1"/>
  <c r="E28" i="110"/>
  <c r="G28" i="110" s="1"/>
  <c r="E29" i="110"/>
  <c r="G29" i="110" s="1"/>
  <c r="E30" i="110"/>
  <c r="G30" i="110" s="1"/>
  <c r="E31" i="110"/>
  <c r="G31" i="110" s="1"/>
  <c r="E32" i="110"/>
  <c r="G32" i="110" s="1"/>
  <c r="E33" i="110"/>
  <c r="G33" i="110" s="1"/>
  <c r="E34" i="110"/>
  <c r="G34" i="110" s="1"/>
  <c r="E35" i="110"/>
  <c r="G35" i="110" s="1"/>
  <c r="E36" i="110"/>
  <c r="G36" i="110" s="1"/>
  <c r="E37" i="110"/>
  <c r="G37" i="110" s="1"/>
  <c r="E17" i="139"/>
  <c r="G17" i="139" s="1"/>
  <c r="E18" i="139"/>
  <c r="G18" i="139" s="1"/>
  <c r="E19" i="139"/>
  <c r="G19" i="139" s="1"/>
  <c r="E20" i="139"/>
  <c r="G20" i="139" s="1"/>
  <c r="E21" i="139"/>
  <c r="G21" i="139" s="1"/>
  <c r="E22" i="139"/>
  <c r="G22" i="139" s="1"/>
  <c r="E23" i="139"/>
  <c r="G23" i="139" s="1"/>
  <c r="E24" i="139"/>
  <c r="G24" i="139" s="1"/>
  <c r="E25" i="139"/>
  <c r="G25" i="139" s="1"/>
  <c r="E26" i="139"/>
  <c r="G26" i="139" s="1"/>
  <c r="E27" i="139"/>
  <c r="G27" i="139" s="1"/>
  <c r="E28" i="139"/>
  <c r="G28" i="139" s="1"/>
  <c r="E29" i="139"/>
  <c r="G29" i="139" s="1"/>
  <c r="E30" i="139"/>
  <c r="G30" i="139" s="1"/>
  <c r="E31" i="139"/>
  <c r="G31" i="139" s="1"/>
  <c r="E32" i="139"/>
  <c r="G32" i="139" s="1"/>
  <c r="E33" i="139"/>
  <c r="G33" i="139" s="1"/>
  <c r="E34" i="139"/>
  <c r="G34" i="139" s="1"/>
  <c r="E35" i="139"/>
  <c r="G35" i="139" s="1"/>
  <c r="E36" i="139"/>
  <c r="G36" i="139" s="1"/>
  <c r="E37" i="139"/>
  <c r="G37" i="139" s="1"/>
  <c r="G17" i="140"/>
  <c r="G18" i="140"/>
  <c r="G19" i="140"/>
  <c r="G20" i="140"/>
  <c r="G21" i="140"/>
  <c r="G22" i="140"/>
  <c r="G23" i="140"/>
  <c r="G24" i="140"/>
  <c r="G25" i="140"/>
  <c r="G26" i="140"/>
  <c r="G27" i="140"/>
  <c r="G28" i="140"/>
  <c r="G29" i="140"/>
  <c r="G30" i="140"/>
  <c r="G31" i="140"/>
  <c r="G32" i="140"/>
  <c r="G33" i="140"/>
  <c r="G34" i="140"/>
  <c r="G35" i="140"/>
  <c r="G36" i="140"/>
  <c r="G37" i="140"/>
  <c r="B16" i="41"/>
  <c r="B17" i="60" s="1"/>
  <c r="B17" i="41"/>
  <c r="B18" i="60" s="1"/>
  <c r="B16" i="129"/>
  <c r="D16" i="129" s="1"/>
  <c r="B17" i="129"/>
  <c r="D17" i="129" s="1"/>
  <c r="B18" i="129"/>
  <c r="D18" i="129" s="1"/>
  <c r="B19" i="129"/>
  <c r="D19" i="129" s="1"/>
  <c r="B20" i="129"/>
  <c r="D20" i="129" s="1"/>
  <c r="B21" i="129"/>
  <c r="D21" i="129" s="1"/>
  <c r="B22" i="129"/>
  <c r="D22" i="129" s="1"/>
  <c r="B23" i="129"/>
  <c r="D23" i="129" s="1"/>
  <c r="B24" i="129"/>
  <c r="D24" i="129" s="1"/>
  <c r="B16" i="125"/>
  <c r="D16" i="125" s="1"/>
  <c r="B17" i="125"/>
  <c r="D17" i="125" s="1"/>
  <c r="B18" i="125"/>
  <c r="D18" i="125" s="1"/>
  <c r="B19" i="125"/>
  <c r="D19" i="125" s="1"/>
  <c r="B20" i="125"/>
  <c r="D20" i="125" s="1"/>
  <c r="B21" i="125"/>
  <c r="D21" i="125" s="1"/>
  <c r="B22" i="125"/>
  <c r="D22" i="125" s="1"/>
  <c r="B23" i="125"/>
  <c r="D23" i="125" s="1"/>
  <c r="B24" i="125"/>
  <c r="D24" i="125" s="1"/>
  <c r="B25" i="125"/>
  <c r="D25" i="125" s="1"/>
  <c r="B26" i="125"/>
  <c r="D26" i="125" s="1"/>
  <c r="B27" i="125"/>
  <c r="D27" i="125" s="1"/>
  <c r="B28" i="125"/>
  <c r="D28" i="125" s="1"/>
  <c r="B29" i="125"/>
  <c r="D29" i="125" s="1"/>
  <c r="B30" i="125"/>
  <c r="D30" i="125" s="1"/>
  <c r="B31" i="125"/>
  <c r="D31" i="125" s="1"/>
  <c r="B32" i="125"/>
  <c r="D32" i="125" s="1"/>
  <c r="B33" i="125"/>
  <c r="D33" i="125" s="1"/>
  <c r="B34" i="125"/>
  <c r="D34" i="125" s="1"/>
  <c r="B35" i="125"/>
  <c r="D35" i="125" s="1"/>
  <c r="B36" i="125"/>
  <c r="D36" i="125" s="1"/>
  <c r="B37" i="125"/>
  <c r="D37" i="125" s="1"/>
  <c r="B17" i="97"/>
  <c r="D17" i="97" s="1"/>
  <c r="B18" i="97"/>
  <c r="D18" i="97" s="1"/>
  <c r="B19" i="97"/>
  <c r="D19" i="97" s="1"/>
  <c r="B20" i="97"/>
  <c r="D20" i="97" s="1"/>
  <c r="B21" i="97"/>
  <c r="D21" i="97" s="1"/>
  <c r="B22" i="97"/>
  <c r="D22" i="97" s="1"/>
  <c r="B23" i="97"/>
  <c r="D23" i="97" s="1"/>
  <c r="B24" i="97"/>
  <c r="D24" i="97" s="1"/>
  <c r="B25" i="97"/>
  <c r="D25" i="97" s="1"/>
  <c r="B26" i="97"/>
  <c r="D26" i="97" s="1"/>
  <c r="B27" i="97"/>
  <c r="D27" i="97" s="1"/>
  <c r="B28" i="97"/>
  <c r="D28" i="97" s="1"/>
  <c r="B29" i="97"/>
  <c r="D29" i="97" s="1"/>
  <c r="B30" i="97"/>
  <c r="D30" i="97" s="1"/>
  <c r="B31" i="97"/>
  <c r="D31" i="97" s="1"/>
  <c r="B32" i="97"/>
  <c r="D32" i="97" s="1"/>
  <c r="B33" i="97"/>
  <c r="D33" i="97" s="1"/>
  <c r="B34" i="97"/>
  <c r="D34" i="97" s="1"/>
  <c r="B35" i="97"/>
  <c r="D35" i="97" s="1"/>
  <c r="B36" i="97"/>
  <c r="D36" i="97" s="1"/>
  <c r="B37" i="97"/>
  <c r="D37" i="97" s="1"/>
  <c r="B17" i="98"/>
  <c r="D17" i="98" s="1"/>
  <c r="B18" i="98"/>
  <c r="D18" i="98" s="1"/>
  <c r="B19" i="98"/>
  <c r="D19" i="98" s="1"/>
  <c r="B20" i="98"/>
  <c r="D20" i="98" s="1"/>
  <c r="B21" i="98"/>
  <c r="D21" i="98" s="1"/>
  <c r="B22" i="98"/>
  <c r="D22" i="98" s="1"/>
  <c r="B23" i="98"/>
  <c r="D23" i="98" s="1"/>
  <c r="B24" i="98"/>
  <c r="D24" i="98" s="1"/>
  <c r="B25" i="98"/>
  <c r="D25" i="98" s="1"/>
  <c r="B26" i="98"/>
  <c r="D26" i="98" s="1"/>
  <c r="B27" i="98"/>
  <c r="D27" i="98" s="1"/>
  <c r="B28" i="98"/>
  <c r="D28" i="98" s="1"/>
  <c r="B29" i="98"/>
  <c r="D29" i="98" s="1"/>
  <c r="B30" i="98"/>
  <c r="D30" i="98" s="1"/>
  <c r="B31" i="98"/>
  <c r="D31" i="98" s="1"/>
  <c r="B32" i="98"/>
  <c r="D32" i="98" s="1"/>
  <c r="B33" i="98"/>
  <c r="D33" i="98" s="1"/>
  <c r="B34" i="98"/>
  <c r="D34" i="98" s="1"/>
  <c r="B35" i="98"/>
  <c r="D35" i="98" s="1"/>
  <c r="B36" i="98"/>
  <c r="D36" i="98" s="1"/>
  <c r="B17" i="110"/>
  <c r="D17" i="110" s="1"/>
  <c r="B18" i="110"/>
  <c r="D18" i="110" s="1"/>
  <c r="B19" i="110"/>
  <c r="D19" i="110" s="1"/>
  <c r="B20" i="110"/>
  <c r="D20" i="110" s="1"/>
  <c r="B21" i="110"/>
  <c r="D21" i="110" s="1"/>
  <c r="B22" i="110"/>
  <c r="D22" i="110" s="1"/>
  <c r="B23" i="110"/>
  <c r="D23" i="110" s="1"/>
  <c r="B24" i="110"/>
  <c r="D24" i="110" s="1"/>
  <c r="B25" i="110"/>
  <c r="D25" i="110" s="1"/>
  <c r="B26" i="110"/>
  <c r="D26" i="110" s="1"/>
  <c r="B27" i="110"/>
  <c r="D27" i="110" s="1"/>
  <c r="B28" i="110"/>
  <c r="D28" i="110" s="1"/>
  <c r="B29" i="110"/>
  <c r="D29" i="110" s="1"/>
  <c r="B30" i="110"/>
  <c r="D30" i="110" s="1"/>
  <c r="B31" i="110"/>
  <c r="D31" i="110" s="1"/>
  <c r="B32" i="110"/>
  <c r="D32" i="110" s="1"/>
  <c r="B33" i="110"/>
  <c r="D33" i="110" s="1"/>
  <c r="B34" i="110"/>
  <c r="D34" i="110" s="1"/>
  <c r="B35" i="110"/>
  <c r="D35" i="110" s="1"/>
  <c r="B36" i="110"/>
  <c r="D36" i="110" s="1"/>
  <c r="B37" i="110"/>
  <c r="D37" i="110" s="1"/>
  <c r="B17" i="139"/>
  <c r="D17" i="139" s="1"/>
  <c r="B18" i="139"/>
  <c r="D18" i="139" s="1"/>
  <c r="B19" i="139"/>
  <c r="D19" i="139" s="1"/>
  <c r="B20" i="139"/>
  <c r="D20" i="139" s="1"/>
  <c r="B21" i="139"/>
  <c r="D21" i="139" s="1"/>
  <c r="B22" i="139"/>
  <c r="D22" i="139" s="1"/>
  <c r="B23" i="139"/>
  <c r="D23" i="139" s="1"/>
  <c r="B24" i="139"/>
  <c r="D24" i="139" s="1"/>
  <c r="B25" i="139"/>
  <c r="D25" i="139" s="1"/>
  <c r="B26" i="139"/>
  <c r="D26" i="139" s="1"/>
  <c r="B27" i="139"/>
  <c r="D27" i="139" s="1"/>
  <c r="B28" i="139"/>
  <c r="D28" i="139" s="1"/>
  <c r="B29" i="139"/>
  <c r="D29" i="139" s="1"/>
  <c r="B30" i="139"/>
  <c r="D30" i="139" s="1"/>
  <c r="B31" i="139"/>
  <c r="D31" i="139" s="1"/>
  <c r="B32" i="139"/>
  <c r="D32" i="139" s="1"/>
  <c r="B33" i="139"/>
  <c r="D33" i="139" s="1"/>
  <c r="B34" i="139"/>
  <c r="D34" i="139" s="1"/>
  <c r="B35" i="139"/>
  <c r="D35" i="139" s="1"/>
  <c r="B36" i="139"/>
  <c r="D36" i="139" s="1"/>
  <c r="B37" i="139"/>
  <c r="D37" i="139" s="1"/>
  <c r="D17" i="140"/>
  <c r="D18" i="140"/>
  <c r="D19" i="140"/>
  <c r="D20" i="140"/>
  <c r="D21" i="140"/>
  <c r="D22" i="140"/>
  <c r="D23" i="140"/>
  <c r="D24" i="140"/>
  <c r="D25" i="140"/>
  <c r="D26" i="140"/>
  <c r="D27" i="140"/>
  <c r="D28" i="140"/>
  <c r="D29" i="140"/>
  <c r="D30" i="140"/>
  <c r="D31" i="140"/>
  <c r="D32" i="140"/>
  <c r="D33" i="140"/>
  <c r="D34" i="140"/>
  <c r="D35" i="140"/>
  <c r="D36" i="140"/>
  <c r="D37" i="140"/>
  <c r="G23" i="60" l="1"/>
  <c r="G29" i="41"/>
  <c r="G30" i="60"/>
  <c r="G21" i="41"/>
  <c r="G22" i="60"/>
  <c r="G31" i="41"/>
  <c r="G32" i="60"/>
  <c r="G37" i="60"/>
  <c r="G29" i="60"/>
  <c r="G21" i="60"/>
  <c r="G31" i="60"/>
  <c r="G35" i="41"/>
  <c r="G36" i="60"/>
  <c r="G27" i="41"/>
  <c r="G28" i="60"/>
  <c r="G19" i="41"/>
  <c r="G20" i="60"/>
  <c r="G23" i="41"/>
  <c r="G24" i="60"/>
  <c r="G35" i="60"/>
  <c r="G27" i="60"/>
  <c r="G19" i="60"/>
  <c r="D17" i="41"/>
  <c r="D18" i="60"/>
  <c r="G33" i="41"/>
  <c r="G34" i="60"/>
  <c r="G25" i="41"/>
  <c r="G26" i="60"/>
  <c r="G17" i="41"/>
  <c r="G18" i="60"/>
  <c r="D17" i="60"/>
  <c r="G33" i="60"/>
  <c r="G25" i="60"/>
  <c r="G17" i="60"/>
  <c r="B25" i="129"/>
  <c r="D25" i="129" s="1"/>
  <c r="B18" i="41"/>
  <c r="B19" i="60" s="1"/>
  <c r="G34" i="41"/>
  <c r="G30" i="41"/>
  <c r="G26" i="41"/>
  <c r="G22" i="41"/>
  <c r="G18" i="41"/>
  <c r="G36" i="41"/>
  <c r="G32" i="41"/>
  <c r="G28" i="41"/>
  <c r="G24" i="41"/>
  <c r="G20" i="41"/>
  <c r="G16" i="41"/>
  <c r="D16" i="41"/>
  <c r="G16" i="140"/>
  <c r="G38" i="140" s="1"/>
  <c r="D16" i="140"/>
  <c r="E16" i="139"/>
  <c r="G16" i="139" s="1"/>
  <c r="G38" i="139" s="1"/>
  <c r="B16" i="139"/>
  <c r="D16" i="139" s="1"/>
  <c r="E16" i="110"/>
  <c r="G16" i="110" s="1"/>
  <c r="G38" i="110" s="1"/>
  <c r="B16" i="110"/>
  <c r="D16" i="110" s="1"/>
  <c r="E16" i="98"/>
  <c r="G16" i="98" s="1"/>
  <c r="B16" i="98"/>
  <c r="D16" i="98" s="1"/>
  <c r="E16" i="97"/>
  <c r="G16" i="97" s="1"/>
  <c r="B16" i="97"/>
  <c r="D16" i="97" s="1"/>
  <c r="D38" i="110" l="1"/>
  <c r="D50" i="110" s="1"/>
  <c r="D38" i="139"/>
  <c r="D50" i="139"/>
  <c r="D38" i="140"/>
  <c r="D50" i="140"/>
  <c r="D19" i="60"/>
  <c r="B26" i="129"/>
  <c r="D26" i="129" s="1"/>
  <c r="B27" i="129"/>
  <c r="D27" i="129" s="1"/>
  <c r="D18" i="41"/>
  <c r="B19" i="41"/>
  <c r="B20" i="60" s="1"/>
  <c r="E15" i="41"/>
  <c r="E16" i="60" s="1"/>
  <c r="B15" i="41"/>
  <c r="B16" i="60" l="1"/>
  <c r="D16" i="60" s="1"/>
  <c r="G16" i="60"/>
  <c r="B29" i="129"/>
  <c r="D29" i="129" s="1"/>
  <c r="B20" i="41"/>
  <c r="B21" i="60" s="1"/>
  <c r="D19" i="41"/>
  <c r="D20" i="60"/>
  <c r="D15" i="41"/>
  <c r="G15" i="41"/>
  <c r="B28" i="129" l="1"/>
  <c r="D28" i="129" s="1"/>
  <c r="B30" i="129"/>
  <c r="D30" i="129" s="1"/>
  <c r="B21" i="41"/>
  <c r="B22" i="60" s="1"/>
  <c r="D21" i="60"/>
  <c r="D20" i="41"/>
  <c r="B31" i="129" l="1"/>
  <c r="D31" i="129" s="1"/>
  <c r="D21" i="41"/>
  <c r="D22" i="60"/>
  <c r="B22" i="41"/>
  <c r="B23" i="60" s="1"/>
  <c r="E14" i="41"/>
  <c r="E15" i="60" s="1"/>
  <c r="B32" i="129" l="1"/>
  <c r="D32" i="129" s="1"/>
  <c r="D23" i="60"/>
  <c r="D22" i="41"/>
  <c r="B33" i="129" l="1"/>
  <c r="D33" i="129" s="1"/>
  <c r="D23" i="41"/>
  <c r="D24" i="60"/>
  <c r="B24" i="41"/>
  <c r="B25" i="60" s="1"/>
  <c r="B34" i="129" l="1"/>
  <c r="D34" i="129" s="1"/>
  <c r="D25" i="60"/>
  <c r="D24" i="41"/>
  <c r="B35" i="129" l="1"/>
  <c r="D35" i="129" s="1"/>
  <c r="D26" i="60"/>
  <c r="B26" i="41"/>
  <c r="B27" i="60" s="1"/>
  <c r="B36" i="129" l="1"/>
  <c r="D36" i="129" s="1"/>
  <c r="B37" i="129"/>
  <c r="D37" i="129" s="1"/>
  <c r="B27" i="41"/>
  <c r="B28" i="60" s="1"/>
  <c r="D27" i="60"/>
  <c r="D26" i="41"/>
  <c r="D27" i="41" l="1"/>
  <c r="D28" i="60"/>
  <c r="B28" i="41"/>
  <c r="B29" i="60" s="1"/>
  <c r="B29" i="41" l="1"/>
  <c r="B30" i="60" s="1"/>
  <c r="D29" i="60"/>
  <c r="D28" i="41"/>
  <c r="D29" i="41" l="1"/>
  <c r="D30" i="60"/>
  <c r="B30" i="41"/>
  <c r="B31" i="60" s="1"/>
  <c r="B31" i="41" l="1"/>
  <c r="B32" i="60" s="1"/>
  <c r="D31" i="60"/>
  <c r="D30" i="41"/>
  <c r="D31" i="41" l="1"/>
  <c r="D32" i="60"/>
  <c r="B32" i="41"/>
  <c r="B33" i="60" s="1"/>
  <c r="B33" i="41" l="1"/>
  <c r="B34" i="60" s="1"/>
  <c r="D33" i="60"/>
  <c r="D32" i="41"/>
  <c r="D33" i="41" l="1"/>
  <c r="D34" i="60"/>
  <c r="B34" i="41"/>
  <c r="B35" i="60" s="1"/>
  <c r="J10" i="143"/>
  <c r="B35" i="41" l="1"/>
  <c r="D35" i="60"/>
  <c r="D34" i="41"/>
  <c r="B15" i="97"/>
  <c r="M11" i="143"/>
  <c r="N10" i="143"/>
  <c r="B36" i="60" l="1"/>
  <c r="D36" i="60" s="1"/>
  <c r="B36" i="41"/>
  <c r="B37" i="60" s="1"/>
  <c r="D37" i="60" s="1"/>
  <c r="D35" i="41"/>
  <c r="N10" i="137"/>
  <c r="J10" i="137"/>
  <c r="J10" i="136"/>
  <c r="D36" i="41" l="1"/>
  <c r="M11" i="130"/>
  <c r="E15" i="129" l="1"/>
  <c r="B15" i="129"/>
  <c r="D15" i="129" s="1"/>
  <c r="D38" i="129" s="1"/>
  <c r="M11" i="127"/>
  <c r="G15" i="129" l="1"/>
  <c r="G38" i="129" s="1"/>
  <c r="E15" i="125"/>
  <c r="Q39" i="122"/>
  <c r="M39" i="122"/>
  <c r="I39" i="122"/>
  <c r="E39" i="122"/>
  <c r="Q11" i="120"/>
  <c r="G15" i="125" l="1"/>
  <c r="G38" i="125" s="1"/>
  <c r="D15" i="125"/>
  <c r="D38" i="125" s="1"/>
  <c r="E15" i="98"/>
  <c r="B15" i="98"/>
  <c r="Q11" i="118"/>
  <c r="M11" i="118"/>
  <c r="N10" i="118"/>
  <c r="J10" i="118"/>
  <c r="M11" i="115" l="1"/>
  <c r="M11" i="114"/>
  <c r="N10" i="54"/>
  <c r="J10" i="54"/>
  <c r="G14" i="41"/>
  <c r="G37" i="41" s="1"/>
  <c r="N10" i="79"/>
  <c r="M11" i="77"/>
  <c r="Q11" i="104"/>
  <c r="Q11" i="103"/>
  <c r="N10" i="103"/>
  <c r="N10" i="104"/>
  <c r="N10" i="105"/>
  <c r="N10" i="102"/>
  <c r="J10" i="103"/>
  <c r="J10" i="104"/>
  <c r="J10" i="105"/>
  <c r="J10" i="106"/>
  <c r="J10" i="102"/>
  <c r="M11" i="106"/>
  <c r="M11" i="107"/>
  <c r="M11" i="104"/>
  <c r="M11" i="105"/>
  <c r="M11" i="103"/>
  <c r="M11" i="102"/>
  <c r="N10" i="48"/>
  <c r="N10" i="18"/>
  <c r="J10" i="18"/>
  <c r="J10" i="17"/>
  <c r="N10" i="17"/>
  <c r="D15" i="98"/>
  <c r="D38" i="98" s="1"/>
  <c r="G15" i="98"/>
  <c r="G38" i="98" s="1"/>
  <c r="D15" i="97"/>
  <c r="D38" i="97" s="1"/>
  <c r="J10" i="83"/>
  <c r="M11" i="83"/>
  <c r="J10" i="91"/>
  <c r="M11" i="91"/>
  <c r="J10" i="82"/>
  <c r="N10" i="82"/>
  <c r="M11" i="82"/>
  <c r="J10" i="81"/>
  <c r="N10" i="81"/>
  <c r="M11" i="81"/>
  <c r="J10" i="80"/>
  <c r="M11" i="80"/>
  <c r="J10" i="79"/>
  <c r="M11" i="79"/>
  <c r="J10" i="78"/>
  <c r="N10" i="78"/>
  <c r="M11" i="78"/>
  <c r="Q11" i="78"/>
  <c r="N10" i="77"/>
  <c r="Q11" i="77"/>
  <c r="J10" i="76"/>
  <c r="N10" i="76"/>
  <c r="M11" i="76"/>
  <c r="Q11" i="76"/>
  <c r="J10" i="95"/>
  <c r="N10" i="95"/>
  <c r="M11" i="95"/>
  <c r="Q11" i="95"/>
  <c r="M11" i="74"/>
  <c r="J10" i="72"/>
  <c r="M11" i="72"/>
  <c r="Q11" i="72"/>
  <c r="I11" i="54"/>
  <c r="M11" i="54"/>
  <c r="I11" i="53"/>
  <c r="M11" i="53"/>
  <c r="M11" i="52"/>
  <c r="Q11" i="52"/>
  <c r="M11" i="94"/>
  <c r="Q11" i="50"/>
  <c r="M11" i="48"/>
  <c r="M11" i="47"/>
  <c r="M11" i="100"/>
  <c r="M11" i="93"/>
  <c r="M11" i="92"/>
  <c r="M11" i="46"/>
  <c r="M11" i="71"/>
  <c r="Q11" i="71"/>
  <c r="M11" i="4"/>
  <c r="Q11" i="4"/>
  <c r="M11" i="5"/>
  <c r="Q11" i="5"/>
  <c r="M11" i="40"/>
  <c r="Q11" i="40"/>
  <c r="M11" i="39"/>
  <c r="Q11" i="39"/>
  <c r="M11" i="38"/>
  <c r="Q11" i="38"/>
  <c r="M11" i="64"/>
  <c r="Q11" i="64"/>
  <c r="M11" i="65"/>
  <c r="Q11" i="65"/>
  <c r="M11" i="66"/>
  <c r="Q11" i="66"/>
  <c r="M11" i="37"/>
  <c r="M11" i="36"/>
  <c r="Q11" i="36"/>
  <c r="M11" i="99"/>
  <c r="Q11" i="99"/>
  <c r="M11" i="35"/>
  <c r="Q11" i="35"/>
  <c r="M11" i="34"/>
  <c r="M11" i="33"/>
  <c r="Q11" i="33"/>
  <c r="M11" i="32"/>
  <c r="Q11" i="32"/>
  <c r="M11" i="31"/>
  <c r="Q11" i="31"/>
  <c r="M11" i="30"/>
  <c r="Q11" i="30"/>
  <c r="M11" i="29"/>
  <c r="Q11" i="29"/>
  <c r="M11" i="28"/>
  <c r="Q11" i="28"/>
  <c r="M11" i="27"/>
  <c r="Q11" i="27"/>
  <c r="M11" i="26"/>
  <c r="Q11" i="26"/>
  <c r="M11" i="89"/>
  <c r="Q11" i="89"/>
  <c r="M11" i="88"/>
  <c r="Q11" i="88"/>
  <c r="I11" i="87"/>
  <c r="M11" i="87"/>
  <c r="M11" i="69"/>
  <c r="Q11" i="69"/>
  <c r="M11" i="22"/>
  <c r="Q11" i="22"/>
  <c r="M11" i="21"/>
  <c r="Q11" i="21"/>
  <c r="M11" i="20"/>
  <c r="Q11" i="20"/>
  <c r="M11" i="19"/>
  <c r="Q11" i="19"/>
  <c r="M11" i="18"/>
  <c r="Q11" i="18"/>
  <c r="M11" i="17"/>
  <c r="Q11" i="17"/>
  <c r="M11" i="70"/>
  <c r="Q11" i="70"/>
  <c r="M11" i="16"/>
  <c r="Q11" i="16"/>
  <c r="M11" i="15"/>
  <c r="Q11" i="15"/>
  <c r="M11" i="86"/>
  <c r="Q11" i="86"/>
  <c r="M11" i="13"/>
  <c r="Q11" i="13"/>
  <c r="M11" i="12"/>
  <c r="Q11" i="12"/>
  <c r="M11" i="11"/>
  <c r="Q11" i="11"/>
  <c r="M11" i="10"/>
  <c r="Q11" i="10"/>
  <c r="M11" i="9"/>
  <c r="Q11" i="9"/>
  <c r="M11" i="8"/>
  <c r="Q11" i="8"/>
  <c r="M11" i="7"/>
  <c r="Q11" i="7"/>
  <c r="M11" i="63"/>
  <c r="Q11" i="63"/>
  <c r="M11" i="6"/>
  <c r="Q11" i="6"/>
  <c r="M11" i="61"/>
  <c r="E15" i="97"/>
  <c r="D51" i="97" l="1"/>
  <c r="D49" i="98"/>
  <c r="G48" i="41"/>
  <c r="G15" i="97"/>
  <c r="G38" i="97" s="1"/>
  <c r="D14" i="41"/>
  <c r="D37" i="41" s="1"/>
  <c r="D15" i="60"/>
  <c r="D38" i="60" s="1"/>
  <c r="G15" i="60"/>
  <c r="G38" i="60" s="1"/>
  <c r="D52" i="60" l="1"/>
  <c r="D48" i="41"/>
</calcChain>
</file>

<file path=xl/sharedStrings.xml><?xml version="1.0" encoding="utf-8"?>
<sst xmlns="http://schemas.openxmlformats.org/spreadsheetml/2006/main" count="5921" uniqueCount="897">
  <si>
    <t>ГПП 2  220/10 кВ  "ЗАО ВПЗ"</t>
  </si>
  <si>
    <t>наименование предприятия</t>
  </si>
  <si>
    <t>наименование источника питания</t>
  </si>
  <si>
    <t>_________________________________</t>
  </si>
  <si>
    <t>ул. Горького, 99</t>
  </si>
  <si>
    <t>Таблица № 1</t>
  </si>
  <si>
    <t>ТП 535; ТП 536</t>
  </si>
  <si>
    <t>адрес</t>
  </si>
  <si>
    <t xml:space="preserve">почасовых записей показаний электрических счетчиков </t>
  </si>
  <si>
    <t>часы суток</t>
  </si>
  <si>
    <t>Активная энергия</t>
  </si>
  <si>
    <t>Реактивная энергия</t>
  </si>
  <si>
    <t>ЯЧ. 6 - ТП 535</t>
  </si>
  <si>
    <t>ЯЧ. 24 - ТП 536</t>
  </si>
  <si>
    <t>Расчет. Коэф.</t>
  </si>
  <si>
    <t>расчетный коэф.</t>
  </si>
  <si>
    <t>показания счетчика</t>
  </si>
  <si>
    <t>разность</t>
  </si>
  <si>
    <t>расход эл.энергии за час</t>
  </si>
  <si>
    <t>Итого</t>
  </si>
  <si>
    <t>1.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</si>
  <si>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эл.потребления и т.д.) последние необходимо перечислить.</t>
  </si>
  <si>
    <t>2. При наличии нескольких источников питания и большого количества вводов таблица</t>
  </si>
  <si>
    <t>составляется самим предприятием с соблюдением всех пунктов настоящей таблицы.</t>
  </si>
  <si>
    <t>ГПП 2  ЗАО ВПЗ</t>
  </si>
  <si>
    <t>ВЛ 10 кВ № 8</t>
  </si>
  <si>
    <t>ЯЧ. 53 - ВЛ № 8</t>
  </si>
  <si>
    <t>ПС "АНАНЬИНО"</t>
  </si>
  <si>
    <t xml:space="preserve">               </t>
  </si>
  <si>
    <t>ЯЧ. № 2 - Ф."Овощехранилище"</t>
  </si>
  <si>
    <t>ЯЧ. № 8 - Ф."Городской"</t>
  </si>
  <si>
    <t>ПС "ЗАПАДНАЯ</t>
  </si>
  <si>
    <t xml:space="preserve">              </t>
  </si>
  <si>
    <t>ПС "ЗАПАДНАЯ"</t>
  </si>
  <si>
    <t>РП 16</t>
  </si>
  <si>
    <t>РП 7</t>
  </si>
  <si>
    <t xml:space="preserve">               _</t>
  </si>
  <si>
    <t>РП 35; РП 37</t>
  </si>
  <si>
    <t>РП 28</t>
  </si>
  <si>
    <t>ПС "СЕВЕРНАЯ 35/6 кВ</t>
  </si>
  <si>
    <t>РП 5</t>
  </si>
  <si>
    <t>Т 1 -РП 5 Ф 3 ввод № 1</t>
  </si>
  <si>
    <t>Т 2 - РП 5 Ф 17 ввод № 2</t>
  </si>
  <si>
    <t>ТП 438</t>
  </si>
  <si>
    <t>ЯЧ. 3 - ф. "Микрорайон-1" ввод № 1</t>
  </si>
  <si>
    <t xml:space="preserve">яч. 13 - ф. "Микрорайон-2" ввод № 2 </t>
  </si>
  <si>
    <t>ГПП 110/10 кВ "ВОМЗ"</t>
  </si>
  <si>
    <t>РП 29</t>
  </si>
  <si>
    <t>ЯЧ.47 - РП 29 ввод № 1</t>
  </si>
  <si>
    <t xml:space="preserve">ЯЧ.31 - РП 29 ввод № 2 </t>
  </si>
  <si>
    <t>ГПП 110/10 кВ  "ВОМЗ"</t>
  </si>
  <si>
    <t>РП 14</t>
  </si>
  <si>
    <t>ПС ВОЛОГДА-ЮЖНАЯ РУ - 6 кВ</t>
  </si>
  <si>
    <t>ТП 450</t>
  </si>
  <si>
    <t>ПС ВОЛОГДА-ЮЖНАЯ РУ-10 кВ</t>
  </si>
  <si>
    <t>РП 32</t>
  </si>
  <si>
    <t>ПС ВОЛОГДА-ЮЖНАЯ РУ- 6 кВ</t>
  </si>
  <si>
    <t>ТП 461</t>
  </si>
  <si>
    <t>РП 26</t>
  </si>
  <si>
    <t xml:space="preserve">          </t>
  </si>
  <si>
    <t>ПС ВОЛОГДА-ЮЖНАЯ  РУ-10 кВ</t>
  </si>
  <si>
    <t>РП 27</t>
  </si>
  <si>
    <t>ЯЧ. 1 - ТП 450</t>
  </si>
  <si>
    <t>ТГК -2 "ВТЭЦ" РП 6 кВ танзит через ТП 10 СЖД ОАО РЖД</t>
  </si>
  <si>
    <t>ТП 238; ТП 651</t>
  </si>
  <si>
    <t>ЯЧ.5 - ТП 238</t>
  </si>
  <si>
    <t xml:space="preserve">ЯЧ.7 - ТП 651 </t>
  </si>
  <si>
    <t>ТП 660; ТП 662</t>
  </si>
  <si>
    <t>ЯЧ.2 - ТП 660</t>
  </si>
  <si>
    <t>ЯЧ.6 - ТП 662</t>
  </si>
  <si>
    <t>ТГК- 2  ВТЭЦ РП 6 кВ</t>
  </si>
  <si>
    <t>ЯЧ.10 - РП 3 ввод № 1</t>
  </si>
  <si>
    <t xml:space="preserve">ЯЧ. 115 - РП 3  ввод № 2 </t>
  </si>
  <si>
    <t>РП 23</t>
  </si>
  <si>
    <t>ЯЧ. 114 - РП 23 ввод № 1</t>
  </si>
  <si>
    <t xml:space="preserve">ЯЧ. 107 - РП 23 ввод № 2 </t>
  </si>
  <si>
    <t>ТГК-2  ВТЭЦ РП 6 кВ</t>
  </si>
  <si>
    <t>РП 1</t>
  </si>
  <si>
    <t>ПС "ЦЕНТРАЛЬНАЯ" 110/6 кВ</t>
  </si>
  <si>
    <t>ТП 54</t>
  </si>
  <si>
    <t>ЯЧ.4 - ТП 54 -Ι  ввод № 1</t>
  </si>
  <si>
    <t xml:space="preserve">ЯЧ. 30 - ТП 54 - ΙΙ  ввод № 2 </t>
  </si>
  <si>
    <t>РП 13</t>
  </si>
  <si>
    <t xml:space="preserve">ЯЧ. 14 - РП 13- Ι </t>
  </si>
  <si>
    <t xml:space="preserve">ЯЧ. 22 - РП 13- ΙΙ  </t>
  </si>
  <si>
    <t>РП 4</t>
  </si>
  <si>
    <t xml:space="preserve">ЯЧ.12 - РП 4 -Ι  </t>
  </si>
  <si>
    <t xml:space="preserve">ЯЧ. 24 - РП 4 -ΙΙ  </t>
  </si>
  <si>
    <t xml:space="preserve">ЯЧ. 24 - РП 4 -ΙΙ </t>
  </si>
  <si>
    <t>ПС "ЦЕНТРАЛЬНАЯ" 110/10 кВ</t>
  </si>
  <si>
    <t>ТП 11</t>
  </si>
  <si>
    <t>ЯЧ.28 - ТП 11 -ΙΙ</t>
  </si>
  <si>
    <t xml:space="preserve">ПС "ГОРОДСКАЯ"  35/6 кВ </t>
  </si>
  <si>
    <t>Т-1, Т-3 (ЗРУ 6 кВ)</t>
  </si>
  <si>
    <t>Т-1 - ЗРУ Ф.1 ввод № 1</t>
  </si>
  <si>
    <t>Т-3 - ЗРУ Ф.20 ввод № 2 .</t>
  </si>
  <si>
    <t>ПС "ГОРОДСКАЯ" 35/6 кВ</t>
  </si>
  <si>
    <t>Т-2 (РП 9)</t>
  </si>
  <si>
    <t xml:space="preserve">Т-2 - РП 9 ф. 11  </t>
  </si>
  <si>
    <t>ПС "ЛУГОВАЯ"</t>
  </si>
  <si>
    <t>РП 19</t>
  </si>
  <si>
    <t xml:space="preserve">ЯЧ. 23 - ф "ГОРОД-2  </t>
  </si>
  <si>
    <t xml:space="preserve">ЯЧ. 2 - ф "ГОРОД-3" </t>
  </si>
  <si>
    <t>РП 38</t>
  </si>
  <si>
    <t xml:space="preserve">ЯЧ.10 - ф "ГОРОД-1"  </t>
  </si>
  <si>
    <t xml:space="preserve">ЯЧ.25 - ф "ГОРОД-4"  </t>
  </si>
  <si>
    <t>РП "ГОРКА"</t>
  </si>
  <si>
    <t>ВЛ - 10кВ № 37</t>
  </si>
  <si>
    <t>ЯЧ. 4 - ф,"ЛОСТА-1"</t>
  </si>
  <si>
    <t>ЯЧ. 8 - ф."ЛОСТА-2"</t>
  </si>
  <si>
    <t xml:space="preserve">           Таблица № 3</t>
  </si>
  <si>
    <t>часы     суток</t>
  </si>
  <si>
    <t>Суммарный расход эл.энергии по всем вводам</t>
  </si>
  <si>
    <t>Суммарный расход эл.энергии всеми сторонними потребителями</t>
  </si>
  <si>
    <t>Расход эл.энергии предприятием    (2-3)</t>
  </si>
  <si>
    <t>уч-к "Кубенское"</t>
  </si>
  <si>
    <t>ПС "Молочное" 35/10 кВ</t>
  </si>
  <si>
    <t>уч-к п. Молочное</t>
  </si>
  <si>
    <t xml:space="preserve">яч 18  - ф.Молочное-3 </t>
  </si>
  <si>
    <t xml:space="preserve">яч 10. - ф.Очистные </t>
  </si>
  <si>
    <t>яч. 18 - ф.Молочное-3</t>
  </si>
  <si>
    <t xml:space="preserve">яч 10 - ф.Очистные </t>
  </si>
  <si>
    <t>РТП "КОРНИЛОВО" 35/10 кВ</t>
  </si>
  <si>
    <t>уч-к "Устье-Кубенское"</t>
  </si>
  <si>
    <t>ф. "КОММУНАЛЬНЫЙ"</t>
  </si>
  <si>
    <t>ПС  "ШУЙСКОЕ"  35/ 10 кВ</t>
  </si>
  <si>
    <t>уч-к "Шуйское"</t>
  </si>
  <si>
    <t>яч.№ 16 - ф. "Биокомплекс"</t>
  </si>
  <si>
    <t>яч. 14 - ф. "Школа"</t>
  </si>
  <si>
    <t xml:space="preserve"> ПС "ГДЗ" 110/6 кВ </t>
  </si>
  <si>
    <t>уч -к г. Сокол</t>
  </si>
  <si>
    <t xml:space="preserve">ОАО "СОКОЛРЕММАШ" </t>
  </si>
  <si>
    <t xml:space="preserve">ОАО "Сокольский" ЦБК" ГПП 35/6 кВ </t>
  </si>
  <si>
    <t xml:space="preserve">ОАО "Сокольский" ЦБК" ГПП  110/6 кВ </t>
  </si>
  <si>
    <t>ТП 77</t>
  </si>
  <si>
    <t xml:space="preserve">ООО "Сухонский ЦБК" ГПП 110/6 кВ </t>
  </si>
  <si>
    <t>РУ-1 яч 1 - ТП 3</t>
  </si>
  <si>
    <t>РУ-1 яч 14 - ЛЭП 3</t>
  </si>
  <si>
    <t>РУ-3 яч 4 - ТП 7</t>
  </si>
  <si>
    <t>РУ - 6 кВ "Механического завода"</t>
  </si>
  <si>
    <t>г. ВОЛОГДА</t>
  </si>
  <si>
    <t>ЯЧ. № 7 - Ф."Город 7"</t>
  </si>
  <si>
    <t>ф. "СХТ"</t>
  </si>
  <si>
    <t>ПС "ИСКРА"</t>
  </si>
  <si>
    <t>ВЛ-10кВ № 2</t>
  </si>
  <si>
    <t>ПС "ВОСТОЧНАЯ" 110/35/10 кВ</t>
  </si>
  <si>
    <t>РП 31</t>
  </si>
  <si>
    <t>ЯЧ. № 11- "ГОРОД-1"</t>
  </si>
  <si>
    <t>ЯЧ. № 28- "ГОРОД-2"</t>
  </si>
  <si>
    <t>РП 30</t>
  </si>
  <si>
    <t>ЯЧ.№15 - "РМЗ-1"</t>
  </si>
  <si>
    <t>ЯЧ.№32 - "РМЗ-2"</t>
  </si>
  <si>
    <t>РП 39</t>
  </si>
  <si>
    <t>ЯЧ.№2 - "РП 39-1"</t>
  </si>
  <si>
    <t>ЯЧ.№ 21 - "РП 39-2"</t>
  </si>
  <si>
    <t>№ листа</t>
  </si>
  <si>
    <t>Центр питания</t>
  </si>
  <si>
    <t>Электросетевой участок</t>
  </si>
  <si>
    <t>г. Вологда</t>
  </si>
  <si>
    <t>РТП "ТЕПЛИЧНОГО ХОЗ - ВА"</t>
  </si>
  <si>
    <t>ГПП ВОЛОГДА - ТЯГОВАЯ  110/27,5/6 кВ</t>
  </si>
  <si>
    <t>ТП 10 СЖД ОАО РЖД</t>
  </si>
  <si>
    <t>ТП 34 СЖД ОАО РЖД</t>
  </si>
  <si>
    <t xml:space="preserve"> 1, 2</t>
  </si>
  <si>
    <t>ПС ВОЛОГДА-ЮЖНАЯ РУ - 6 -10 кВ</t>
  </si>
  <si>
    <t>1 а</t>
  </si>
  <si>
    <t>ОАО "БМЗ"</t>
  </si>
  <si>
    <t>ТП 630</t>
  </si>
  <si>
    <t>Т1, Т2</t>
  </si>
  <si>
    <t>яч. 7 - ГДЗ-1 -РТП 6</t>
  </si>
  <si>
    <t>РТП 6</t>
  </si>
  <si>
    <t>код  900151</t>
  </si>
  <si>
    <t>ПС "Кубенское"</t>
  </si>
  <si>
    <t>РП 36 ф 16; ТП 360</t>
  </si>
  <si>
    <t>ЯЧ.5 - РП 14 ввод № 1</t>
  </si>
  <si>
    <t xml:space="preserve">ЯЧ.22 - РП 14 ввод № 2 </t>
  </si>
  <si>
    <t>ЯЧ.5 - РП 14  ввод № 1</t>
  </si>
  <si>
    <t xml:space="preserve">ЯЧ.22 - РП 14  ввод № 2 </t>
  </si>
  <si>
    <t xml:space="preserve">Содержание </t>
  </si>
  <si>
    <t>РП 10 ф7</t>
  </si>
  <si>
    <t>РП 36 ф17</t>
  </si>
  <si>
    <t>ПС "МАЕГА"</t>
  </si>
  <si>
    <t>яч. 18 ф."РУБЦОВО"</t>
  </si>
  <si>
    <t>яч. 13 - Ф НИКИТИНО</t>
  </si>
  <si>
    <t>яч. 13 - Ф НИКИТИНО-СВ - ВЛ№27</t>
  </si>
  <si>
    <t>РП 2</t>
  </si>
  <si>
    <t>ЯЧ.44 - РП 2 ввод № 1</t>
  </si>
  <si>
    <t>ЯЧ.44 - РП 2  ввод № 1</t>
  </si>
  <si>
    <t xml:space="preserve">ЯЧ.26в - РП 2 ввод № 2 </t>
  </si>
  <si>
    <t>ГПП 1 110/10 кВ  "ЗАО ВПЗ"</t>
  </si>
  <si>
    <t>12,13, 14</t>
  </si>
  <si>
    <t>15,16,17,18,19,20, 21</t>
  </si>
  <si>
    <t>25,26,27,28,29</t>
  </si>
  <si>
    <t>35, 36</t>
  </si>
  <si>
    <t xml:space="preserve"> 37, 38, 39</t>
  </si>
  <si>
    <t>40, 41</t>
  </si>
  <si>
    <t>ГПП   110/10 кВ  "ВОМЗ"</t>
  </si>
  <si>
    <t>ГПП 1  ЗАО ВПЗ</t>
  </si>
  <si>
    <t>43, 44</t>
  </si>
  <si>
    <t>47, 48</t>
  </si>
  <si>
    <t>49, 50</t>
  </si>
  <si>
    <t>51, 52, 53</t>
  </si>
  <si>
    <t xml:space="preserve">56, 57, 58, </t>
  </si>
  <si>
    <t>60, 61, 62, 63</t>
  </si>
  <si>
    <t>ПС "Белозерск" 110/10 кВ</t>
  </si>
  <si>
    <t>ПС "Белозерск"</t>
  </si>
  <si>
    <t>РП 20</t>
  </si>
  <si>
    <t>ПС "Белоусово"</t>
  </si>
  <si>
    <t>уч -к г. Вытегра</t>
  </si>
  <si>
    <t>ВЛ-6кВ Ф-9 Погрузка</t>
  </si>
  <si>
    <t>ВЛ-6 кВ Ф-7 ЛПХ</t>
  </si>
  <si>
    <t>ПС "Ольховская"</t>
  </si>
  <si>
    <t>ВЛ-10 кВ Ф-3 Мирный</t>
  </si>
  <si>
    <t>ПС "Восточная"</t>
  </si>
  <si>
    <t>ВЛ-10 кВ Центр</t>
  </si>
  <si>
    <t>ВЛ-10 кВ Воинская часть</t>
  </si>
  <si>
    <t>ВЛ-10 кВ Шестово</t>
  </si>
  <si>
    <t>ПС "Мегра"</t>
  </si>
  <si>
    <t>ВЛ-10 кВ Н. Склад</t>
  </si>
  <si>
    <t>ПС "Вытегра"</t>
  </si>
  <si>
    <t>ВЛ-6 кВ Ф-8 пр. Победы</t>
  </si>
  <si>
    <t>ВЛ-6 кВ Ф-2 пр. Больница</t>
  </si>
  <si>
    <t>ВЛ-6 кВ Город</t>
  </si>
  <si>
    <t>ВЛ-6 кВ Ф-13 Заречье</t>
  </si>
  <si>
    <t>ВЛ-10кВ.фид. Аэропорт КТП-46</t>
  </si>
  <si>
    <t>ВЛ-10кВ.фид. Аэропорт КТП-47</t>
  </si>
  <si>
    <t>64, 65, 66</t>
  </si>
  <si>
    <t>67, 68, 69, 70, 71, 72,</t>
  </si>
  <si>
    <t>уч -к г. Белозерск</t>
  </si>
  <si>
    <t>ВЛ-6 кВ Ф-5 Леспромхоз</t>
  </si>
  <si>
    <t>73, 74, 75</t>
  </si>
  <si>
    <t>Расход эл.энергии предприятием    (5-6)</t>
  </si>
  <si>
    <t xml:space="preserve"> ПС "Вологда-Южная"РУ 6кВ - транзит через "БМЗ"</t>
  </si>
  <si>
    <t>ВЛ-6 кВ Ф-1 Военкомат</t>
  </si>
  <si>
    <t>ПС "Вытегра" ф. "ВЛ-6кВ Город" - в ремонте</t>
  </si>
  <si>
    <t>ПС"Анненская"</t>
  </si>
  <si>
    <t>ПС "Анненская"</t>
  </si>
  <si>
    <t>ПС "Вытегра" ф. "ВЛ-6кВ Заречье" - в резерве</t>
  </si>
  <si>
    <t xml:space="preserve"> 5,6, 7, 8, 9</t>
  </si>
  <si>
    <t>ф.7 - КТП-21</t>
  </si>
  <si>
    <t>ф.7 - КТП-16</t>
  </si>
  <si>
    <t>ф.7 - КТП-4</t>
  </si>
  <si>
    <t>ф.14 - ТП-24</t>
  </si>
  <si>
    <t>ЛПК-1</t>
  </si>
  <si>
    <t>67-75</t>
  </si>
  <si>
    <t>РП-21</t>
  </si>
  <si>
    <t>ЯЧ.22 - РП 21- Ι</t>
  </si>
  <si>
    <t>ЯЧ.7 - РП 21- ΙI</t>
  </si>
  <si>
    <t>30,31,32,33,34,34-1</t>
  </si>
  <si>
    <t>яч. №7 - ф."Райцентр"</t>
  </si>
  <si>
    <t xml:space="preserve"> яч. 6 - ТП-40</t>
  </si>
  <si>
    <t>ф.1 - КТП-36</t>
  </si>
  <si>
    <t>ПС ВОЛОГДА-ЮЖНАЯ РУ - 10 кВ</t>
  </si>
  <si>
    <t>Расход эл.энергии предприятием      (2-3)</t>
  </si>
  <si>
    <t>Расход эл.энергии предприятием      (5-6)</t>
  </si>
  <si>
    <t>ЯЧ. 5 - РП 8 ввод № 1</t>
  </si>
  <si>
    <t xml:space="preserve">ЯЧ. 12 - РП 8 ввод № 2 </t>
  </si>
  <si>
    <t>РП 8</t>
  </si>
  <si>
    <t xml:space="preserve">            ПС "Сокол" 220/110/35/10 кВ           </t>
  </si>
  <si>
    <t>КТП-90, КТП-91</t>
  </si>
  <si>
    <t>ф.7 - КТП25</t>
  </si>
  <si>
    <t>ф.7 - ТП-25</t>
  </si>
  <si>
    <t>яч.2 - РТП 2 яч. 15</t>
  </si>
  <si>
    <t>яч. 3 - РТП 2 яч. 2</t>
  </si>
  <si>
    <t>яч. 14  - ТП-77 (Михайлево)</t>
  </si>
  <si>
    <t>ЯЧ.№ 206 - "ГОРОД-15"</t>
  </si>
  <si>
    <t>ЯЧ.№103 - "ТУБДИСПАНСЕР"</t>
  </si>
  <si>
    <t>ЯЧ.№206 - "ГОРОД-10"</t>
  </si>
  <si>
    <t>ЯЧ.№404- "ГОРОД-14"</t>
  </si>
  <si>
    <t>ЯЧ.№203 - "ГОРОД 20"</t>
  </si>
  <si>
    <t xml:space="preserve">ЯЧ. № 107- ф."ГОРОД 7" </t>
  </si>
  <si>
    <t xml:space="preserve">ЯЧ. № 204 - ф."ГОРОД 17" </t>
  </si>
  <si>
    <t>ЯЧ.№ 407 - "ГОРОД-3"</t>
  </si>
  <si>
    <t>ЯЧ.№ 407- "ГОРОД-3"</t>
  </si>
  <si>
    <t>ЯЧ.№ 305 - "ГОРОД-5"</t>
  </si>
  <si>
    <t>ЯЧ.№ 305- "ГОРОД-5"</t>
  </si>
  <si>
    <t>ЯЧ. № 408 - "ГОРОД -1"</t>
  </si>
  <si>
    <t>ЯЧ.№ 105 - "РП 27"</t>
  </si>
  <si>
    <t>уч -к г. Харовск</t>
  </si>
  <si>
    <t>ПС "Харовск-Р"</t>
  </si>
  <si>
    <t>КЛ-10 кВ "Центральный"</t>
  </si>
  <si>
    <t>КЛ-10 кВ "Город-1"</t>
  </si>
  <si>
    <t>КЛ-10 кВ "Город-2"</t>
  </si>
  <si>
    <t>КЛ-10 кВ "Северный"</t>
  </si>
  <si>
    <t>КЛ-10 кВ "Город-4"</t>
  </si>
  <si>
    <t>КЛ-10 кВ "Город"</t>
  </si>
  <si>
    <t>КЛ-10 кВ "Город-3"</t>
  </si>
  <si>
    <t>ВЛ-10 кВ "Семигородняя"</t>
  </si>
  <si>
    <t>п. Ситинский</t>
  </si>
  <si>
    <t>ф.1 Город</t>
  </si>
  <si>
    <t>ГПП ВОЛОГДА -ТЯГОВАЯ СЖД 110 /27,5/6 кВ транзит через ТП 34 СЖД ОАО РЖД</t>
  </si>
  <si>
    <t>ПС "ВОЛОГДА-ЮЖНАЯ" 110/6 транзит через РТП "ТЕПЛИЧНОГО ХОЗ - ВА"</t>
  </si>
  <si>
    <t>ПС  ВОЛОГДА - ТЯГОВАЯ  110/27,5/6 кВ</t>
  </si>
  <si>
    <t>ф. 4 (Обросово) - КТП-91 (д. Бережок)</t>
  </si>
  <si>
    <t>ф. 4 (Обросово) - КТП-90 (дачн. общ.)</t>
  </si>
  <si>
    <t xml:space="preserve">ООО "Сокольский ЦБК" ГПП 110/6 кВ </t>
  </si>
  <si>
    <t>368</t>
  </si>
  <si>
    <t>370</t>
  </si>
  <si>
    <t>365</t>
  </si>
  <si>
    <t>371</t>
  </si>
  <si>
    <t>367</t>
  </si>
  <si>
    <t>129</t>
  </si>
  <si>
    <t>130</t>
  </si>
  <si>
    <t>366</t>
  </si>
  <si>
    <t>325</t>
  </si>
  <si>
    <t>328</t>
  </si>
  <si>
    <t>635</t>
  </si>
  <si>
    <t>634</t>
  </si>
  <si>
    <t>613</t>
  </si>
  <si>
    <t>610</t>
  </si>
  <si>
    <t>614</t>
  </si>
  <si>
    <t>615</t>
  </si>
  <si>
    <t>612</t>
  </si>
  <si>
    <t>611</t>
  </si>
  <si>
    <t>591</t>
  </si>
  <si>
    <t>595</t>
  </si>
  <si>
    <t>590</t>
  </si>
  <si>
    <t>593</t>
  </si>
  <si>
    <t>594</t>
  </si>
  <si>
    <t>589</t>
  </si>
  <si>
    <t>592</t>
  </si>
  <si>
    <t>597</t>
  </si>
  <si>
    <t>596</t>
  </si>
  <si>
    <t>636</t>
  </si>
  <si>
    <t>640</t>
  </si>
  <si>
    <t>641</t>
  </si>
  <si>
    <t>637</t>
  </si>
  <si>
    <t>639</t>
  </si>
  <si>
    <t>381</t>
  </si>
  <si>
    <t>384</t>
  </si>
  <si>
    <t>385</t>
  </si>
  <si>
    <t>383</t>
  </si>
  <si>
    <t>375</t>
  </si>
  <si>
    <t>378</t>
  </si>
  <si>
    <t>382</t>
  </si>
  <si>
    <t>380</t>
  </si>
  <si>
    <t>379</t>
  </si>
  <si>
    <t>910</t>
  </si>
  <si>
    <t>300</t>
  </si>
  <si>
    <t>297</t>
  </si>
  <si>
    <t>304</t>
  </si>
  <si>
    <t>618</t>
  </si>
  <si>
    <t>616</t>
  </si>
  <si>
    <t>617</t>
  </si>
  <si>
    <t>606</t>
  </si>
  <si>
    <t>607</t>
  </si>
  <si>
    <t>393</t>
  </si>
  <si>
    <t>392</t>
  </si>
  <si>
    <t>389</t>
  </si>
  <si>
    <t>388</t>
  </si>
  <si>
    <t>390</t>
  </si>
  <si>
    <t>391</t>
  </si>
  <si>
    <t>816</t>
  </si>
  <si>
    <t>907</t>
  </si>
  <si>
    <t>358</t>
  </si>
  <si>
    <t>360</t>
  </si>
  <si>
    <t>359</t>
  </si>
  <si>
    <t>400</t>
  </si>
  <si>
    <t>397</t>
  </si>
  <si>
    <t>398</t>
  </si>
  <si>
    <t>399</t>
  </si>
  <si>
    <t>396</t>
  </si>
  <si>
    <t>395</t>
  </si>
  <si>
    <t>487</t>
  </si>
  <si>
    <t>1198</t>
  </si>
  <si>
    <t>1199</t>
  </si>
  <si>
    <t>1197</t>
  </si>
  <si>
    <t>1200</t>
  </si>
  <si>
    <t>1196</t>
  </si>
  <si>
    <t>1201</t>
  </si>
  <si>
    <t>1202</t>
  </si>
  <si>
    <t>737</t>
  </si>
  <si>
    <t>738</t>
  </si>
  <si>
    <t>739</t>
  </si>
  <si>
    <t>852</t>
  </si>
  <si>
    <t>851</t>
  </si>
  <si>
    <t>855</t>
  </si>
  <si>
    <t>854</t>
  </si>
  <si>
    <t>856</t>
  </si>
  <si>
    <t>951</t>
  </si>
  <si>
    <t>853</t>
  </si>
  <si>
    <t>849</t>
  </si>
  <si>
    <t>846</t>
  </si>
  <si>
    <t>847</t>
  </si>
  <si>
    <t>848</t>
  </si>
  <si>
    <t>850</t>
  </si>
  <si>
    <t>1211</t>
  </si>
  <si>
    <t>1210</t>
  </si>
  <si>
    <t>1212</t>
  </si>
  <si>
    <t>1207</t>
  </si>
  <si>
    <t>1209</t>
  </si>
  <si>
    <t>1213</t>
  </si>
  <si>
    <t>1208</t>
  </si>
  <si>
    <t>1214</t>
  </si>
  <si>
    <t>1195</t>
  </si>
  <si>
    <t>ЭСУ "Кубенское"</t>
  </si>
  <si>
    <t>ЭСУ п. Молочное</t>
  </si>
  <si>
    <t>ЭСУ "Устье-Кубенское"</t>
  </si>
  <si>
    <t>ЭСУ "Шуйское"</t>
  </si>
  <si>
    <t>ЭСУ г. Сокол</t>
  </si>
  <si>
    <t>ЭСУ "Белозерск"</t>
  </si>
  <si>
    <t>ЭСУ "Вытегра"</t>
  </si>
  <si>
    <t>ЭСУ "Харовск"</t>
  </si>
  <si>
    <t xml:space="preserve"> яч.17 - ф.Молочное-1</t>
  </si>
  <si>
    <t xml:space="preserve"> яч.12 - ф.Молочное-2</t>
  </si>
  <si>
    <t>АО "Вологдаоблэнерго"</t>
  </si>
  <si>
    <t>о потреблении электрической энергии по АО "Вологдаоблэнерго"</t>
  </si>
  <si>
    <t>ТГК-2  ВТЭЦ  РП 6 кВ</t>
  </si>
  <si>
    <t>ф.Родина - КТП-663</t>
  </si>
  <si>
    <t>КТП-906</t>
  </si>
  <si>
    <t>ф. Ивлево, ф. Майский - ТП28 Т2</t>
  </si>
  <si>
    <t>ф. Ивлево, ф. Майский - ТП27 Т1</t>
  </si>
  <si>
    <t>10 кВ База</t>
  </si>
  <si>
    <t>10 кВ Восточный</t>
  </si>
  <si>
    <t>10 кВ Заводской</t>
  </si>
  <si>
    <t>10 кВ Западный</t>
  </si>
  <si>
    <t>ЯЧ. № 5- "ГОРОД-3"</t>
  </si>
  <si>
    <t>ф. Красная Звезда - КТП-297</t>
  </si>
  <si>
    <t>ПС "Вашки" 110/10 кВ</t>
  </si>
  <si>
    <t>яч. 307 ф "Охмыльцево-1"</t>
  </si>
  <si>
    <t>яч. 409 ф "Охмыльцево-2"</t>
  </si>
  <si>
    <t>РП-44</t>
  </si>
  <si>
    <t>яч. 406 ф "РОДИОНЦЕВО" - ПКУ</t>
  </si>
  <si>
    <t>ЭТУ "Тотьма" АО "Вологдаоблэнерго"</t>
  </si>
  <si>
    <t xml:space="preserve">ПС 110/35/10 кВ Тотьма 1 </t>
  </si>
  <si>
    <t>г. Тотьма, ул. Ленина, 53а</t>
  </si>
  <si>
    <t>ввод № 1 фидер "город Тотьма"</t>
  </si>
  <si>
    <t>ввод № 2 фидер "ДОЗ"</t>
  </si>
  <si>
    <t>Главный инженер _____________________</t>
  </si>
  <si>
    <t xml:space="preserve">ПС 110/10 кВ Тотьма 2 </t>
  </si>
  <si>
    <t>ввод № 1 фидер "РП-2"</t>
  </si>
  <si>
    <t>ввод № 2 фидер "Мясокомбинат"</t>
  </si>
  <si>
    <t>ввод № 1 ТП-43 "Нефтебаза"</t>
  </si>
  <si>
    <t>ввод № 2 ТП-42 "Пономарево"</t>
  </si>
  <si>
    <t>ПС 110/10 кВ Погорелово</t>
  </si>
  <si>
    <t>ввод № 1 фидер "Туровец"</t>
  </si>
  <si>
    <t xml:space="preserve"> </t>
  </si>
  <si>
    <t>ЭТУ "Тотьма"</t>
  </si>
  <si>
    <t xml:space="preserve">Главный инженер ___________________ </t>
  </si>
  <si>
    <t>ПС 35/10 кВ «Сурково»</t>
  </si>
  <si>
    <t>ВЛ10 кВ Вперед, отпайка в сторону КТП-160кВА «Бекетово-42»</t>
  </si>
  <si>
    <t>КТП-160кВА «Бекетово-42»</t>
  </si>
  <si>
    <t>ПС 110/35/10 кВ «Вожега»</t>
  </si>
  <si>
    <t>КТП-25кВА «Сямба»</t>
  </si>
  <si>
    <t>ПС Тяговая 220/27/510 кВ Кадниковский</t>
  </si>
  <si>
    <t>фидер 3, 4 - ЛПХ 10 кВ</t>
  </si>
  <si>
    <t>фидер 4 - ЛПХ 10 кВ</t>
  </si>
  <si>
    <t>фидер 3 - ЛПХ 10 кВ</t>
  </si>
  <si>
    <t>ЭТУ "Вожега"</t>
  </si>
  <si>
    <t>ПС 110/35/10 кВ Тотьма 1</t>
  </si>
  <si>
    <t>ПО "Вологодское"</t>
  </si>
  <si>
    <t>Яч. 21 - "РМЗ-1"</t>
  </si>
  <si>
    <t>Яч. 28 - "РМЗ-2"</t>
  </si>
  <si>
    <t>яч. 22 - "ОЧИСТНЫЕ-2"</t>
  </si>
  <si>
    <t>яч. 16 - ф."ОЧИСТНЫЕ-1"</t>
  </si>
  <si>
    <t>яч. 24 - "ГОРОД-1"</t>
  </si>
  <si>
    <t>яч. 3 "П/Я-1"</t>
  </si>
  <si>
    <t>яч. 10 "П/Я-2"</t>
  </si>
  <si>
    <t>яч. 15 "РП -35"</t>
  </si>
  <si>
    <t>яч. 35 "РП-37"</t>
  </si>
  <si>
    <t>яч. 17 "ГОРОД-2"</t>
  </si>
  <si>
    <t>ЯЧ. 10 - РП42 ф.1</t>
  </si>
  <si>
    <t>РП42</t>
  </si>
  <si>
    <t>ЯЧ. 34 - РП42 ф.6</t>
  </si>
  <si>
    <t>ПС Харовск-Тяговая (РЖД)</t>
  </si>
  <si>
    <t>яч. 1 - ТП-13</t>
  </si>
  <si>
    <t>яч. 2 - ТП-13</t>
  </si>
  <si>
    <t>Отсутствуют данные в АСКУЭ: ПС Западная  яч.21: code=372; page name: 5</t>
  </si>
  <si>
    <t>Отсутствуют данные в АСКУЭ: ПС Западная  яч.28: code=368; page name: 5</t>
  </si>
  <si>
    <t>Отсутствуют данные в АСКУЭ: ПС Западная  яч.16: code=370; page name: 6</t>
  </si>
  <si>
    <t>Отсутствуют данные в АСКУЭ: ПС Западная  яч.24: code=365; page name: 6</t>
  </si>
  <si>
    <t>Отсутствуют данные в АСКУЭ: ПС Западная  яч.3: code=371; page name: 7</t>
  </si>
  <si>
    <t>Отсутствуют данные в АСКУЭ: ПС Западная  яч.10: code=367; page name: 7</t>
  </si>
  <si>
    <t>Отсутствуют данные в АСКУЭ: ПС Западная  яч.15: code=129; page name: 8</t>
  </si>
  <si>
    <t>Отсутствуют данные в АСКУЭ: ПС Западная  яч.35: code=130; page name: 8</t>
  </si>
  <si>
    <t>Отсутствуют данные в АСКУЭ: ПС Западная  яч.17: code=366; page name: 9</t>
  </si>
  <si>
    <t>Отсутствуют данные в АСКУЭ: ПС Западная  яч.22: code=369; page name: 9</t>
  </si>
  <si>
    <t>not found - code=100000; page name: 21_1</t>
  </si>
  <si>
    <t>not found - code=100001; page name: 21_1</t>
  </si>
  <si>
    <t>Отсутствуют данные в АСКУЭ: ТЭЦ РП6кВ яч.10: code=381; page name: 25</t>
  </si>
  <si>
    <t>Отсутствуют данные в АСКУЭ: ТЭЦ РП6кВ яч.115: code=384; page name: 25</t>
  </si>
  <si>
    <t>Отсутствуют данные в АСКУЭ: ТЭЦ РП6кВ яч.114: code=385; page name: 26</t>
  </si>
  <si>
    <t>Отсутствуют данные в АСКУЭ: ТЭЦ РП6кВ яч.107: code=383; page name: 26</t>
  </si>
  <si>
    <t>Отсутствуют данные в АСКУЭ: ТЭЦ РП6кВ яч.3: code=375; page name: 27</t>
  </si>
  <si>
    <t>Отсутствуют данные в АСКУЭ: ТЭЦ РП6кВ яч.5: code=378; page name: 28</t>
  </si>
  <si>
    <t>Отсутствуют данные в АСКУЭ: ТЭЦ РП6кВ яч.12: code=382; page name: 28</t>
  </si>
  <si>
    <t>Отсутствуют данные в АСКУЭ: ТЭЦ РП6кВ яч.4: code=380; page name: 29</t>
  </si>
  <si>
    <t>Отсутствуют данные в АСКУЭ: ТЭЦ РП6кВ яч.7: code=379; page name: 29</t>
  </si>
  <si>
    <t>Отсутствуют данные в АСКУЭ: ГПП-2 ВПЗ яч.53: code=618; page name: 43</t>
  </si>
  <si>
    <t>Отсутствуют данные в АСКУЭ: ГПП-2 ВПЗ яч.6: code=616; page name: 44</t>
  </si>
  <si>
    <t>Отсутствуют данные в АСКУЭ: ГПП-2 ВПЗ яч.24: code=617; page name: 44</t>
  </si>
  <si>
    <t>Отсутствуют данные в АСКУЭ: ГПП-1 ВПЗ яч.10: code=606; page name: 45</t>
  </si>
  <si>
    <t>Отсутствуют данные в АСКУЭ: ГПП-1 ВПЗ яч.34: code=607; page name: 45</t>
  </si>
  <si>
    <t>page have not code. Page name: 68</t>
  </si>
  <si>
    <t>page have not code. Page name: 75</t>
  </si>
  <si>
    <t>page have not code. Page name: 84</t>
  </si>
  <si>
    <t>page have not code. Page name: 85</t>
  </si>
  <si>
    <t>page have not code. Page name: 86</t>
  </si>
  <si>
    <t>page have not code. Page name: 87</t>
  </si>
  <si>
    <t>page have not code. Page name: 88</t>
  </si>
  <si>
    <t>page have not code. Page name: 89</t>
  </si>
  <si>
    <t>page have not code. Page name: 90</t>
  </si>
  <si>
    <t>page have not code. Page name: 91</t>
  </si>
  <si>
    <t>10 кВ Центральный</t>
  </si>
  <si>
    <t>Вологодская обл. с. Сямжа ул. Новая 2</t>
  </si>
  <si>
    <t>ЭСУ "Сямжа" АО "Вологдаоблэнерго"</t>
  </si>
  <si>
    <t>РТП 110/35/10 кВ «Сямжа»</t>
  </si>
  <si>
    <t>«Центр 1»</t>
  </si>
  <si>
    <t>«Центр 2»</t>
  </si>
  <si>
    <t>Ф.10 кВ «Нестериха» ТП-25</t>
  </si>
  <si>
    <t>Ф.10кВ. «Житьево»  ТП-20</t>
  </si>
  <si>
    <t>Ф.10 кВ «Ратино» ТП-31</t>
  </si>
  <si>
    <t>Ф.10 кВ «Истоминская» ТП-3</t>
  </si>
  <si>
    <t>Ф.10 кВ «Волна» ТП-1</t>
  </si>
  <si>
    <t>Ф.10кВ. «Коробицино» ТП-26</t>
  </si>
  <si>
    <t>ПС  110/35/10 кВ "Грязовец"</t>
  </si>
  <si>
    <t>Вологодская обл.,г.Грязовец, ул.Победы, д.50</t>
  </si>
  <si>
    <t>ЭСУ "Грязовец" АО "Вологдаоблэнерго"</t>
  </si>
  <si>
    <t>76-81_1</t>
  </si>
  <si>
    <t>82-86</t>
  </si>
  <si>
    <t>87-91</t>
  </si>
  <si>
    <t>92-95</t>
  </si>
  <si>
    <t>96-97</t>
  </si>
  <si>
    <t>ЭСУ "Сямжа"</t>
  </si>
  <si>
    <t>ЭСУ "Грязовец"</t>
  </si>
  <si>
    <t>1, 2</t>
  </si>
  <si>
    <t>в режимный день19 ИЮНЯ 2019 г..</t>
  </si>
  <si>
    <t xml:space="preserve">  яч. 4 - ТП 2  </t>
  </si>
  <si>
    <t xml:space="preserve"> яч 7 - ТП 1  </t>
  </si>
  <si>
    <t xml:space="preserve">  яч. 4 - ТП 2   </t>
  </si>
  <si>
    <t xml:space="preserve"> яч 7 - ТП 1 </t>
  </si>
  <si>
    <t>ЯЧ. 4- РП 20 ввод № 1</t>
  </si>
  <si>
    <t xml:space="preserve">ТП 65 </t>
  </si>
  <si>
    <t>ТП 65</t>
  </si>
  <si>
    <t>49, 50, 50-1, 50-2, 50-3</t>
  </si>
  <si>
    <t>ПКУ</t>
  </si>
  <si>
    <t>филиал в г. Грязовец</t>
  </si>
  <si>
    <t>КТП-663</t>
  </si>
  <si>
    <t>ВЛ-10 кВ ф Стадион</t>
  </si>
  <si>
    <t>РП 43</t>
  </si>
  <si>
    <t>ЯЧ. 2 - РП 33 ф.10</t>
  </si>
  <si>
    <t>ЯЧ. 2- РП 33 ф.10</t>
  </si>
  <si>
    <t xml:space="preserve">ТП 10 РЖД </t>
  </si>
  <si>
    <t>ТП 34 РЖД</t>
  </si>
  <si>
    <t>КТП 73</t>
  </si>
  <si>
    <t>ф. Нефтебаза</t>
  </si>
  <si>
    <t>ввод № 2 КТП-42 "Пономарево"</t>
  </si>
  <si>
    <t>ф Туровец</t>
  </si>
  <si>
    <t xml:space="preserve">И.о.главного инженера АО "Вологдаоблэнерго"                        О.В.Уткин                                               </t>
  </si>
  <si>
    <t>яч. 18 - ГДЗ-2 - РТП 6</t>
  </si>
  <si>
    <t>яч. 15 - ГДЗ - ЛПК-1</t>
  </si>
  <si>
    <t>ЯЧ. №17 - "ГОРОД-2"</t>
  </si>
  <si>
    <t>ЯЧ. №22 - "ОЧИСТНЫЕ-2"</t>
  </si>
  <si>
    <t>ЯЧ. 3 - РП-33 ф.9</t>
  </si>
  <si>
    <t>РП 33</t>
  </si>
  <si>
    <t xml:space="preserve"> 37, 38, 39, 39-1</t>
  </si>
  <si>
    <t>47, 48, 48-1,48-2</t>
  </si>
  <si>
    <t>яч. 104 ф 6 кВ Керамик-1 ТП-841Т-1</t>
  </si>
  <si>
    <t xml:space="preserve">яч. 104 ф 6 кВ  Керамик-1 </t>
  </si>
  <si>
    <t xml:space="preserve">яч. 104 ф 6 кВ Керамик-1 ТП-417 </t>
  </si>
  <si>
    <t>яч. 207 ф 10 кВ  Керамик 2</t>
  </si>
  <si>
    <t>яч. 207 ф 10 кВ  Керамик 2 ТП841 Т-2</t>
  </si>
  <si>
    <t>ПС ЕРМАКОВО</t>
  </si>
  <si>
    <t>РУ-1</t>
  </si>
  <si>
    <t>ЯЧ. 7 - РП 20 яч.7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</si>
  <si>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А.В. Чурляев                                     </t>
  </si>
  <si>
    <t>ПС 110 кВ ЕРМАКОВО</t>
  </si>
  <si>
    <t>ЯЧ.20 - РП-8 ф11</t>
  </si>
  <si>
    <t>РП-8</t>
  </si>
  <si>
    <t>ПС "ЦЕНТРАЛЬНАЯ" 110/10/6 кВ</t>
  </si>
  <si>
    <t>РУ-6 кВ</t>
  </si>
  <si>
    <t>РУ-10 кВ</t>
  </si>
  <si>
    <t>ТП-561-2</t>
  </si>
  <si>
    <t>яч. 406 ф "РОДИОНЦЕВО",</t>
  </si>
  <si>
    <t xml:space="preserve"> КТП-906, ПКУ- ЛЭП-43</t>
  </si>
  <si>
    <t>яч.4 - РП 5 яч.1</t>
  </si>
  <si>
    <t>РП-10</t>
  </si>
  <si>
    <t xml:space="preserve">ЗРУ  яч. 59 - РП-10 яч.15  </t>
  </si>
  <si>
    <t>ЗРУ  яч. 2  - РП-10 яч.2</t>
  </si>
  <si>
    <t>яч. 2 - ВЛ-10кВ.ф Горсеть1</t>
  </si>
  <si>
    <t>яч. 3 - ВЛ-10кВ.фид. Горсеть2</t>
  </si>
  <si>
    <t>яч. 3 - ВЛ-10кВ.ф Горсеть2</t>
  </si>
  <si>
    <t>яч. 4 -  ВЛ-10кВ.ф Оптика</t>
  </si>
  <si>
    <t xml:space="preserve">яч. 1 - ф. Горсеть-3   </t>
  </si>
  <si>
    <t>уч -к г. Белозерск с. Липин Бор</t>
  </si>
  <si>
    <t>яч. 1 - ВЛ-10кВ.фид. Липин Бор</t>
  </si>
  <si>
    <t>яч.2 - ВЛ-10кВ.фид. Коммунальный</t>
  </si>
  <si>
    <r>
      <t xml:space="preserve">яч. 1 - ВЛ-10 кВ Ф-2 ЛПХ </t>
    </r>
    <r>
      <rPr>
        <sz val="18"/>
        <color rgb="FFFF0000"/>
        <rFont val="Times New Roman"/>
        <family val="1"/>
        <charset val="204"/>
      </rPr>
      <t xml:space="preserve">  </t>
    </r>
  </si>
  <si>
    <t>_________________ф. Ивлево, ф. Майский ________________</t>
  </si>
  <si>
    <t>ПС 110/35/10 кВ «Сямжа»</t>
  </si>
  <si>
    <t>ВЛ10 кВ «Сямба», ф 10 кВ Центральный</t>
  </si>
  <si>
    <t xml:space="preserve"> ЭТУ Вожега</t>
  </si>
  <si>
    <t>ЭТУ Вожега</t>
  </si>
  <si>
    <t>РТП 110/35/10 кВ Монастырская</t>
  </si>
  <si>
    <t xml:space="preserve"> ф Нефтебаза</t>
  </si>
  <si>
    <t>ввод № 3 КТП-Скребихово</t>
  </si>
  <si>
    <t xml:space="preserve">ООО "Сухонский КБК" ГПП 110/6 кВ </t>
  </si>
  <si>
    <t xml:space="preserve"> ПС  110/10/10кВ ИП Сокол</t>
  </si>
  <si>
    <t>Ввод 1 Очистные 1</t>
  </si>
  <si>
    <t>Ввод 2 Очистные 2</t>
  </si>
  <si>
    <t xml:space="preserve">ПС 110 кВ Харовск-Р </t>
  </si>
  <si>
    <t>ВЛ-10 кВ ф.Ивачино ТП-65     КТП 73</t>
  </si>
  <si>
    <t>ВЛ 10 кВ ф Родина</t>
  </si>
  <si>
    <t>ф. Ивлево, ф. Майский - ТП-28 Т1</t>
  </si>
  <si>
    <t>яч.25 ф Стадион</t>
  </si>
  <si>
    <t>яч. 18 ф."РУБЦОВО"- ПКУ - ВЛ№2</t>
  </si>
  <si>
    <t>ф. "УСТЬЕ" ПКУ</t>
  </si>
  <si>
    <t>яч..8 - ф.СПТУ</t>
  </si>
  <si>
    <t>яч.9 - ф.Кубенское  ПКУ</t>
  </si>
  <si>
    <t>ф.СПТУ, ф. Кубенское ПКУ</t>
  </si>
  <si>
    <t>ПС 110 кВ "Кубенское"</t>
  </si>
  <si>
    <t xml:space="preserve">ТП 217 </t>
  </si>
  <si>
    <t xml:space="preserve">ЯЧ. 3 - ТП 217 </t>
  </si>
  <si>
    <t>яч. 16 ф.Онега</t>
  </si>
  <si>
    <t>яч. 17 ф. Город-3</t>
  </si>
  <si>
    <t>яч.8 ф. Город-1</t>
  </si>
  <si>
    <t>яч. 14 ф.Город-2</t>
  </si>
  <si>
    <t>ТП-1080</t>
  </si>
  <si>
    <t>ЯЧ. 0 - ф "ГОРОД-5</t>
  </si>
  <si>
    <t>ЯЧ. 27 - ф ГОРОД-6</t>
  </si>
  <si>
    <t>40, 40-1, 41,41-1</t>
  </si>
  <si>
    <t>ПС Белозерск, ПС Вашки</t>
  </si>
  <si>
    <t>64-66-1</t>
  </si>
  <si>
    <t>______ВЛ 10 кВ ф. Красная Звезда ______</t>
  </si>
  <si>
    <t xml:space="preserve"> ф 6 кВ  БМЗ-1, БМЗ-2</t>
  </si>
  <si>
    <t>яч. 106 ф 6 кВ  БМЗ-1 РТП 25 Т1</t>
  </si>
  <si>
    <t>15,16,17,18,19,20, 21, 21-1, 21-2, 21-3, 21-4</t>
  </si>
  <si>
    <t>ПС ВОЛОГДА-ЮЖНАЯ РУ 6 кВ ОАО "БМЗ"</t>
  </si>
  <si>
    <t xml:space="preserve">21-5, </t>
  </si>
  <si>
    <t>яч. 204 ф 6 кВ  БМЗ-2 РТП 25 Т2</t>
  </si>
  <si>
    <t>яч. 106 ф 6 кВ  БМЗ-1 КТП-1038  Т2</t>
  </si>
  <si>
    <t>яч. 204 ф 6 кВ  БМЗ КТП-1038  Т1</t>
  </si>
  <si>
    <t>Код  140121</t>
  </si>
  <si>
    <t>Наименование  источника  питания</t>
  </si>
  <si>
    <t>Наименование  предприятия</t>
  </si>
  <si>
    <t>ГПП-110/10 кВ</t>
  </si>
  <si>
    <t xml:space="preserve">АО "ВОМЗ"   </t>
  </si>
  <si>
    <t>яч. 3     КТП-5  вв.1</t>
  </si>
  <si>
    <t>к  АЧР</t>
  </si>
  <si>
    <t>г. Вологда  улица  Мальцева, 54</t>
  </si>
  <si>
    <t>яч. 20  КТП-5  вв.2</t>
  </si>
  <si>
    <t xml:space="preserve"> к  АЧР</t>
  </si>
  <si>
    <t xml:space="preserve">               Таблица  № 1</t>
  </si>
  <si>
    <t xml:space="preserve">почасовых  записей  показаний  электрических счетчиков </t>
  </si>
  <si>
    <t>в  режимный  день</t>
  </si>
  <si>
    <t xml:space="preserve">Активная  энергия </t>
  </si>
  <si>
    <t xml:space="preserve">Реактивная  энергия </t>
  </si>
  <si>
    <t>ячейка  № 3</t>
  </si>
  <si>
    <t>ввод  № 3</t>
  </si>
  <si>
    <t xml:space="preserve">ячейка  № 20 </t>
  </si>
  <si>
    <t>Сумма</t>
  </si>
  <si>
    <t>часы</t>
  </si>
  <si>
    <t>Расчетный  коэф.</t>
  </si>
  <si>
    <t>активной</t>
  </si>
  <si>
    <t>реактив.</t>
  </si>
  <si>
    <t>суток</t>
  </si>
  <si>
    <t>показания</t>
  </si>
  <si>
    <t>расход</t>
  </si>
  <si>
    <t>энергии</t>
  </si>
  <si>
    <t>счетчика</t>
  </si>
  <si>
    <t>э/э  за  час</t>
  </si>
  <si>
    <t>кВт</t>
  </si>
  <si>
    <t>кВар</t>
  </si>
  <si>
    <t>Начальник  энергопроизводства</t>
  </si>
  <si>
    <t>____________________</t>
  </si>
  <si>
    <t>яч. 4   КТП-7   вв.1</t>
  </si>
  <si>
    <t>яч. 21  КТП-7  вв.2</t>
  </si>
  <si>
    <t>Таблица  № 1</t>
  </si>
  <si>
    <t>ячейка  № 4</t>
  </si>
  <si>
    <t>ячейка  № 21</t>
  </si>
  <si>
    <t xml:space="preserve">ячйка  № 21 </t>
  </si>
  <si>
    <t>яч. 39  КТП-6  вв.1</t>
  </si>
  <si>
    <t>яч. 33  КТП-6  вв.2</t>
  </si>
  <si>
    <t>ячейка  № 39</t>
  </si>
  <si>
    <t>ячейка  № 33</t>
  </si>
  <si>
    <t xml:space="preserve">ячейка  № 33 </t>
  </si>
  <si>
    <t xml:space="preserve">яч. 10  РП-2 яч.6 </t>
  </si>
  <si>
    <t xml:space="preserve">яч. 25а   РП-2  яч.12 </t>
  </si>
  <si>
    <t>ячейка  № 10</t>
  </si>
  <si>
    <t>ячейка  № 25а</t>
  </si>
  <si>
    <t xml:space="preserve">ячйка  № 25а </t>
  </si>
  <si>
    <t>яч. 12  КТП-10   вв.1  КТП-11 вв.1</t>
  </si>
  <si>
    <t>яч. 25  КТП-11   вв.2</t>
  </si>
  <si>
    <t>ячейка  № 12</t>
  </si>
  <si>
    <t>ячейка  № 25</t>
  </si>
  <si>
    <t xml:space="preserve">ячйка  № 25 </t>
  </si>
  <si>
    <t>яч. 26  КТП-14. КТП-13  вв.2</t>
  </si>
  <si>
    <t>яч. 40  КТП-12, КТП-13  вв.1</t>
  </si>
  <si>
    <t>ячейка  № 40</t>
  </si>
  <si>
    <t>ячейка  № 26</t>
  </si>
  <si>
    <t xml:space="preserve">ячйка  № 26 </t>
  </si>
  <si>
    <t>яч. 23  КТП-10  вв. 2</t>
  </si>
  <si>
    <t>ячейка  № 23</t>
  </si>
  <si>
    <t xml:space="preserve">ячейка  № </t>
  </si>
  <si>
    <t xml:space="preserve">ячйка  № </t>
  </si>
  <si>
    <t>ПС ИП Сокол 110/10/10</t>
  </si>
  <si>
    <t>ПС 35 кВ Вытегра, ПС  110 кВ Восточная ПС</t>
  </si>
  <si>
    <t>ПС 110 кВ Харовск (Р), ПС 110 кВ Харовск-Тяговая</t>
  </si>
  <si>
    <t>ВЛ 10 кВ № 31</t>
  </si>
  <si>
    <t>ВЛ 10 кВ №27</t>
  </si>
  <si>
    <t>РТП 3</t>
  </si>
  <si>
    <t xml:space="preserve">ОАО "Сокольский" ЦБК" ТП 35/6 кВ </t>
  </si>
  <si>
    <t>ячейка  № 20</t>
  </si>
  <si>
    <t>яч.24 ф. Согласие ТП-Фрол Т-1</t>
  </si>
  <si>
    <t>ПС 110 кВ Семигородняя</t>
  </si>
  <si>
    <t>яч. 204 ф 6 кВ  БМЗ-2 РТП 25 Т1</t>
  </si>
  <si>
    <t>ф.Искра - КТП-22</t>
  </si>
  <si>
    <t>__ф. Ивлево, ф. Майский, ф. Искра</t>
  </si>
  <si>
    <t>ф. Согласие</t>
  </si>
  <si>
    <t xml:space="preserve">яч, 104 ф 6 кВ  Керамик-1 </t>
  </si>
  <si>
    <t>ул, Горького, 99</t>
  </si>
  <si>
    <t>яч, 104 ф 6 кВ Керамик-1 КТП-1004</t>
  </si>
  <si>
    <t>Расчет, Коэф,</t>
  </si>
  <si>
    <t>расход эл,энергии за час</t>
  </si>
  <si>
    <t>1,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</si>
  <si>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эл,потребления и т,д,) последние необходимо перечислить,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</si>
  <si>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А,В, Чурляев                                     </t>
  </si>
  <si>
    <t>составляется самим предприятием с соблюдением всех пунктов настоящей таблицы,</t>
  </si>
  <si>
    <t>ф. Обросово</t>
  </si>
  <si>
    <t>ф. Новое - ТП-121</t>
  </si>
  <si>
    <t>ф. Новое</t>
  </si>
  <si>
    <t>ТП-121</t>
  </si>
  <si>
    <t>ф. Ростиловский</t>
  </si>
  <si>
    <t>яч. 7 ф. Ростиловский ТП-78 Т-1</t>
  </si>
  <si>
    <t>яч. 7 ф. Ростиловский ТП-78 Т-2</t>
  </si>
  <si>
    <t>ПС 35/10 кВ  Комельская</t>
  </si>
  <si>
    <t>ф. Бушуеха,  ф. Свиноферма</t>
  </si>
  <si>
    <t>яч. 7 ф. Бушуеха ТП-84</t>
  </si>
  <si>
    <t>яч. 10 ф. Свиноферма ТП-85</t>
  </si>
  <si>
    <t>51, 52,</t>
  </si>
  <si>
    <t xml:space="preserve"> ЭСУ Вытегра</t>
  </si>
  <si>
    <t>ЭСУ Белозерск</t>
  </si>
  <si>
    <t>ЭСУ Харовск</t>
  </si>
  <si>
    <t>ЭСУ Сямжа</t>
  </si>
  <si>
    <t>ЭСУ Грязовец</t>
  </si>
  <si>
    <t xml:space="preserve">     А. А. Смирнов</t>
  </si>
  <si>
    <t>яч. 11  КТП-8   вв.1</t>
  </si>
  <si>
    <t>яч. 24  КТП-8а</t>
  </si>
  <si>
    <t>котельная</t>
  </si>
  <si>
    <t>ячейка  № 11</t>
  </si>
  <si>
    <t>ячейка  № 24</t>
  </si>
  <si>
    <t xml:space="preserve">ячйка  № 24 </t>
  </si>
  <si>
    <t>Поставка  от  ООО "Северная сбытовая компания"</t>
  </si>
  <si>
    <t>код  предприятия</t>
  </si>
  <si>
    <t>Таблица  № 3</t>
  </si>
  <si>
    <t>сводных   данных  режимного  дня  21 июня  2023 года</t>
  </si>
  <si>
    <t>о  потреблении  электрической  энергии по  АО  "ВОМЗ"</t>
  </si>
  <si>
    <t>часы  суток</t>
  </si>
  <si>
    <t>Активная  энергия</t>
  </si>
  <si>
    <t>Реактивная  энергия</t>
  </si>
  <si>
    <t>Суммарный расход</t>
  </si>
  <si>
    <t>Суммарный  расход</t>
  </si>
  <si>
    <t>Расход</t>
  </si>
  <si>
    <t>эл.  энергии</t>
  </si>
  <si>
    <t xml:space="preserve">эл.  энергии </t>
  </si>
  <si>
    <t>эл. энергии</t>
  </si>
  <si>
    <t>по  всем  вводам</t>
  </si>
  <si>
    <t>всеми  сторонними</t>
  </si>
  <si>
    <t>предприятием</t>
  </si>
  <si>
    <t>110 кВ</t>
  </si>
  <si>
    <t>потребителями</t>
  </si>
  <si>
    <t>(2-3)</t>
  </si>
  <si>
    <t xml:space="preserve">   110 кВ</t>
  </si>
  <si>
    <t>(5-6)</t>
  </si>
  <si>
    <t>Начальник энергопроизводства/главный энергетик</t>
  </si>
  <si>
    <t>А.А. Смирнов</t>
  </si>
  <si>
    <t>Собственная  генерация  АО "ВОМЗ"</t>
  </si>
  <si>
    <t>о  потреблении  электрической  энергии по АО  "ВОМЗ"</t>
  </si>
  <si>
    <t>СВОДНАЯ  ТАБЛИЦА  ЭЛЕКТРОПОТРЕБЛЕНИЯ  по  АО "ВОМЗ"</t>
  </si>
  <si>
    <t>Приход</t>
  </si>
  <si>
    <t>по 110кВ + генерация</t>
  </si>
  <si>
    <t xml:space="preserve"> часы  контроля  максимума  нагрузки</t>
  </si>
  <si>
    <t xml:space="preserve"> с  7.00 час  до   16.00 час.</t>
  </si>
  <si>
    <t xml:space="preserve"> с 19.00 час  до 21.00 час.</t>
  </si>
  <si>
    <t>379,5649</t>
  </si>
  <si>
    <t>350,6431</t>
  </si>
  <si>
    <t>390,4249</t>
  </si>
  <si>
    <t>377,3929</t>
  </si>
  <si>
    <t>360,9315</t>
  </si>
  <si>
    <t>358,7214</t>
  </si>
  <si>
    <t>384,3280</t>
  </si>
  <si>
    <t>392,0634</t>
  </si>
  <si>
    <t>372,8203</t>
  </si>
  <si>
    <t>435,8843</t>
  </si>
  <si>
    <t>515,9050</t>
  </si>
  <si>
    <t>483,4013</t>
  </si>
  <si>
    <t>525,4693</t>
  </si>
  <si>
    <t>472,6176</t>
  </si>
  <si>
    <t>576,3396</t>
  </si>
  <si>
    <t>584,7609</t>
  </si>
  <si>
    <t>596,7259</t>
  </si>
  <si>
    <t>523,1068</t>
  </si>
  <si>
    <t>361,4269</t>
  </si>
  <si>
    <t>390,2724</t>
  </si>
  <si>
    <t>368,8955</t>
  </si>
  <si>
    <t>384,4043</t>
  </si>
  <si>
    <t>397,4743</t>
  </si>
  <si>
    <t>378,1931</t>
  </si>
  <si>
    <t>323,1694</t>
  </si>
  <si>
    <t>231,1836</t>
  </si>
  <si>
    <t>293,0663</t>
  </si>
  <si>
    <t>289,5226</t>
  </si>
  <si>
    <t>284,1497</t>
  </si>
  <si>
    <t>201,0044</t>
  </si>
  <si>
    <t>276,3382</t>
  </si>
  <si>
    <t>282,0921</t>
  </si>
  <si>
    <t>238,7284</t>
  </si>
  <si>
    <t>297,2579</t>
  </si>
  <si>
    <t>406,3147</t>
  </si>
  <si>
    <t>385,2807</t>
  </si>
  <si>
    <t>462,6721</t>
  </si>
  <si>
    <t>397,1314</t>
  </si>
  <si>
    <t>454,6320</t>
  </si>
  <si>
    <t>487,5167</t>
  </si>
  <si>
    <t>448,5352</t>
  </si>
  <si>
    <t>338,4114</t>
  </si>
  <si>
    <t>178,9797</t>
  </si>
  <si>
    <t>280,1106</t>
  </si>
  <si>
    <t>229,8881</t>
  </si>
  <si>
    <t>233,3937</t>
  </si>
  <si>
    <t>294,5524</t>
  </si>
  <si>
    <t>288,2270</t>
  </si>
  <si>
    <t>291,8089</t>
  </si>
  <si>
    <t>217,1229</t>
  </si>
  <si>
    <t>261,9726</t>
  </si>
  <si>
    <t>284,9118</t>
  </si>
  <si>
    <t>282,5112</t>
  </si>
  <si>
    <t>224,1342</t>
  </si>
  <si>
    <t>289,4845</t>
  </si>
  <si>
    <t>280,8727</t>
  </si>
  <si>
    <t>232,0220</t>
  </si>
  <si>
    <t>189,2680</t>
  </si>
  <si>
    <t>265,5926</t>
  </si>
  <si>
    <t>323,8934</t>
  </si>
  <si>
    <t>328,7708</t>
  </si>
  <si>
    <t>303,6595</t>
  </si>
  <si>
    <t>256,8665</t>
  </si>
  <si>
    <t>316,6153</t>
  </si>
  <si>
    <t>359,0644</t>
  </si>
  <si>
    <t>270,0509</t>
  </si>
  <si>
    <t>303,0499</t>
  </si>
  <si>
    <t>299,7347</t>
  </si>
  <si>
    <t>283,3876</t>
  </si>
  <si>
    <t>243,9489</t>
  </si>
  <si>
    <t>348,4711</t>
  </si>
  <si>
    <t>341,9171</t>
  </si>
  <si>
    <t>224,1723</t>
  </si>
  <si>
    <t>184,3525</t>
  </si>
  <si>
    <t>197,9560</t>
  </si>
  <si>
    <t>184,4287</t>
  </si>
  <si>
    <t>178,2938</t>
  </si>
  <si>
    <t>157,9075</t>
  </si>
  <si>
    <t>177,4555</t>
  </si>
  <si>
    <t>186,6007</t>
  </si>
  <si>
    <t>176,2742</t>
  </si>
  <si>
    <t>163,3566</t>
  </si>
  <si>
    <t>193,7263</t>
  </si>
  <si>
    <t>221,3906</t>
  </si>
  <si>
    <t>225,5060</t>
  </si>
  <si>
    <t>230,2691</t>
  </si>
  <si>
    <t>199,2897</t>
  </si>
  <si>
    <t>219,2949</t>
  </si>
  <si>
    <t>228,7830</t>
  </si>
  <si>
    <t>206,8726</t>
  </si>
  <si>
    <t>204,0909</t>
  </si>
  <si>
    <t>200,9663</t>
  </si>
  <si>
    <t>215,5225</t>
  </si>
  <si>
    <t>195,5554</t>
  </si>
  <si>
    <t>227,2588</t>
  </si>
  <si>
    <t>242,1960</t>
  </si>
  <si>
    <t>в режимный день 18 декабря 2024 г.</t>
  </si>
  <si>
    <t>сводных данных режимного дня 18 декабря 2024 г.</t>
  </si>
  <si>
    <t>37.38</t>
  </si>
  <si>
    <t>36.894</t>
  </si>
  <si>
    <t>36.432</t>
  </si>
  <si>
    <t>35.49</t>
  </si>
  <si>
    <t>36.306</t>
  </si>
  <si>
    <t>36.864</t>
  </si>
  <si>
    <t>39.588</t>
  </si>
  <si>
    <t>39.9</t>
  </si>
  <si>
    <t>36.672</t>
  </si>
  <si>
    <t>34.302</t>
  </si>
  <si>
    <t>36.39</t>
  </si>
  <si>
    <t>38.604</t>
  </si>
  <si>
    <t>33.492</t>
  </si>
  <si>
    <t>34.452</t>
  </si>
  <si>
    <t>33.402</t>
  </si>
  <si>
    <t>36.366</t>
  </si>
  <si>
    <t>38.838</t>
  </si>
  <si>
    <t>38.736</t>
  </si>
  <si>
    <t>40.332</t>
  </si>
  <si>
    <t>43.644</t>
  </si>
  <si>
    <t>45.354</t>
  </si>
  <si>
    <t>40.824</t>
  </si>
  <si>
    <t>45.702</t>
  </si>
  <si>
    <t>38.616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</si>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</sst>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0.000"/>
    <numFmt numFmtId="166" formatCode="0.0"/>
    <numFmt numFmtId="167" formatCode="0.00;[Red]0.00"/>
    <numFmt numFmtId="168" formatCode="0.0000"/>
    <numFmt numFmtId="169" formatCode="#,##0.000;[Red]#,##0.000"/>
    <numFmt numFmtId="170" formatCode="#,##0.000"/>
    <numFmt numFmtId="171" formatCode="0.000;[Red]0.000"/>
    <numFmt numFmtId="172" formatCode="#,##0.0000"/>
    <numFmt numFmtId="173" formatCode="[$-F800]dddd\,\ mmmm\ dd\,\ yyyy"/>
  </numFmts>
  <fonts count="75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8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9"/>
      <name val="Verdana"/>
      <family val="2"/>
      <charset val="204"/>
    </font>
    <font>
      <b/>
      <sz val="11"/>
      <name val="Verdana"/>
      <family val="2"/>
      <charset val="204"/>
    </font>
    <font>
      <b/>
      <sz val="10"/>
      <color indexed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6"/>
      <name val="Arial"/>
      <family val="2"/>
      <charset val="204"/>
    </font>
    <font>
      <sz val="11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u/>
      <sz val="10"/>
      <name val="Arial"/>
      <family val="2"/>
      <charset val="204"/>
    </font>
    <font>
      <sz val="10"/>
      <name val="Arial Unicode MS"/>
      <family val="2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indexed="23"/>
      <name val="Franklin Gothic Medium"/>
      <family val="2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sz val="8.5"/>
      <color indexed="23"/>
      <name val="Franklin Gothic Medium"/>
      <family val="2"/>
      <charset val="204"/>
    </font>
    <font>
      <sz val="10"/>
      <color theme="0"/>
      <name val="Times New Roman"/>
      <family val="1"/>
      <charset val="204"/>
    </font>
    <font>
      <sz val="11"/>
      <color theme="0"/>
      <name val="Arial Cyr"/>
      <charset val="204"/>
    </font>
    <font>
      <b/>
      <sz val="8"/>
      <color theme="0"/>
      <name val="Times New Roman"/>
      <family val="1"/>
      <charset val="204"/>
    </font>
    <font>
      <b/>
      <sz val="10"/>
      <name val="Arial"/>
      <family val="2"/>
      <charset val="204"/>
    </font>
    <font>
      <sz val="11"/>
      <name val="Verdana"/>
      <family val="2"/>
      <charset val="204"/>
    </font>
    <font>
      <sz val="6"/>
      <color indexed="8"/>
      <name val="Arial"/>
      <family val="2"/>
      <charset val="204"/>
    </font>
    <font>
      <sz val="10"/>
      <color theme="1"/>
      <name val="Verdana"/>
      <family val="2"/>
      <charset val="204"/>
    </font>
    <font>
      <sz val="18"/>
      <color rgb="FFFF0000"/>
      <name val="Times New Roman"/>
      <family val="1"/>
      <charset val="204"/>
    </font>
    <font>
      <sz val="11"/>
      <name val="Arial Cyr"/>
      <charset val="204"/>
    </font>
    <font>
      <sz val="12"/>
      <color theme="1"/>
      <name val="Times New Roman"/>
      <family val="1"/>
      <charset val="204"/>
    </font>
    <font>
      <b/>
      <sz val="9"/>
      <name val="Verdana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0"/>
      <color rgb="FFFF0000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10"/>
      <name val="Verdana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.6"/>
      <color rgb="FF000000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80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6" fillId="0" borderId="0" applyFont="0" applyFill="0" applyBorder="0" applyAlignment="0" applyProtection="0"/>
    <xf numFmtId="0" fontId="36" fillId="0" borderId="0"/>
    <xf numFmtId="0" fontId="5" fillId="0" borderId="0"/>
    <xf numFmtId="0" fontId="49" fillId="0" borderId="0">
      <alignment horizontal="right" vertical="center"/>
    </xf>
    <xf numFmtId="0" fontId="4" fillId="0" borderId="0"/>
    <xf numFmtId="0" fontId="6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74" fillId="0" borderId="0"/>
  </cellStyleXfs>
  <cellXfs count="3111">
    <xf numFmtId="0" fontId="0" fillId="0" borderId="0" xfId="0"/>
    <xf numFmtId="0" fontId="9" fillId="0" borderId="0" xfId="51" applyFont="1"/>
    <xf numFmtId="0" fontId="9" fillId="0" borderId="0" xfId="51" applyFont="1" applyAlignment="1">
      <alignment horizontal="center"/>
    </xf>
    <xf numFmtId="0" fontId="9" fillId="0" borderId="0" xfId="51" applyFont="1" applyBorder="1"/>
    <xf numFmtId="0" fontId="15" fillId="0" borderId="0" xfId="51" applyFont="1"/>
    <xf numFmtId="0" fontId="9" fillId="0" borderId="1" xfId="51" applyFont="1" applyBorder="1" applyAlignment="1">
      <alignment horizontal="center"/>
    </xf>
    <xf numFmtId="0" fontId="9" fillId="0" borderId="2" xfId="51" applyFont="1" applyBorder="1" applyAlignment="1">
      <alignment horizontal="center"/>
    </xf>
    <xf numFmtId="0" fontId="13" fillId="0" borderId="3" xfId="51" applyFont="1" applyBorder="1" applyAlignment="1">
      <alignment horizontal="center" vertical="center" wrapText="1"/>
    </xf>
    <xf numFmtId="0" fontId="9" fillId="0" borderId="0" xfId="51" applyFont="1" applyAlignment="1">
      <alignment horizontal="center" vertical="center"/>
    </xf>
    <xf numFmtId="0" fontId="12" fillId="0" borderId="3" xfId="51" applyFont="1" applyBorder="1" applyAlignment="1">
      <alignment horizontal="center" vertical="center"/>
    </xf>
    <xf numFmtId="0" fontId="12" fillId="0" borderId="0" xfId="51" applyFont="1" applyAlignment="1">
      <alignment horizontal="center" vertical="center"/>
    </xf>
    <xf numFmtId="0" fontId="9" fillId="0" borderId="3" xfId="51" applyFont="1" applyBorder="1" applyAlignment="1">
      <alignment horizontal="center" vertical="center"/>
    </xf>
    <xf numFmtId="0" fontId="7" fillId="0" borderId="0" xfId="51" applyAlignment="1">
      <alignment horizontal="center" vertical="center"/>
    </xf>
    <xf numFmtId="0" fontId="7" fillId="0" borderId="0" xfId="51"/>
    <xf numFmtId="0" fontId="9" fillId="0" borderId="0" xfId="50" applyFont="1"/>
    <xf numFmtId="0" fontId="9" fillId="0" borderId="0" xfId="50" applyFont="1" applyAlignment="1">
      <alignment horizontal="center"/>
    </xf>
    <xf numFmtId="0" fontId="9" fillId="0" borderId="0" xfId="50" applyFont="1" applyBorder="1"/>
    <xf numFmtId="0" fontId="15" fillId="0" borderId="0" xfId="50" applyFont="1"/>
    <xf numFmtId="0" fontId="9" fillId="0" borderId="1" xfId="50" applyFont="1" applyBorder="1" applyAlignment="1">
      <alignment horizontal="center"/>
    </xf>
    <xf numFmtId="0" fontId="9" fillId="0" borderId="2" xfId="50" applyFont="1" applyBorder="1" applyAlignment="1">
      <alignment horizontal="center"/>
    </xf>
    <xf numFmtId="0" fontId="13" fillId="0" borderId="3" xfId="50" applyFont="1" applyBorder="1" applyAlignment="1">
      <alignment horizontal="center" vertical="center" wrapText="1"/>
    </xf>
    <xf numFmtId="0" fontId="9" fillId="0" borderId="0" xfId="50" applyFont="1" applyAlignment="1">
      <alignment horizontal="center" vertical="center"/>
    </xf>
    <xf numFmtId="0" fontId="12" fillId="0" borderId="3" xfId="50" applyFont="1" applyBorder="1" applyAlignment="1">
      <alignment horizontal="center" vertical="center"/>
    </xf>
    <xf numFmtId="0" fontId="12" fillId="0" borderId="0" xfId="50" applyFont="1" applyAlignment="1">
      <alignment horizontal="center" vertical="center"/>
    </xf>
    <xf numFmtId="0" fontId="9" fillId="0" borderId="3" xfId="50" applyFont="1" applyBorder="1" applyAlignment="1">
      <alignment horizontal="center" vertical="center"/>
    </xf>
    <xf numFmtId="0" fontId="7" fillId="0" borderId="0" xfId="50" applyAlignment="1">
      <alignment horizontal="center" vertical="center"/>
    </xf>
    <xf numFmtId="0" fontId="9" fillId="0" borderId="0" xfId="58" applyFont="1" applyAlignment="1">
      <alignment horizontal="center"/>
    </xf>
    <xf numFmtId="0" fontId="7" fillId="0" borderId="0" xfId="50"/>
    <xf numFmtId="0" fontId="9" fillId="0" borderId="0" xfId="43" applyFont="1"/>
    <xf numFmtId="0" fontId="9" fillId="0" borderId="0" xfId="43" applyFont="1" applyAlignment="1">
      <alignment horizontal="center"/>
    </xf>
    <xf numFmtId="0" fontId="9" fillId="0" borderId="0" xfId="43" applyFont="1" applyBorder="1"/>
    <xf numFmtId="0" fontId="15" fillId="0" borderId="0" xfId="43" applyFont="1"/>
    <xf numFmtId="0" fontId="9" fillId="0" borderId="1" xfId="43" applyFont="1" applyBorder="1" applyAlignment="1">
      <alignment horizontal="center"/>
    </xf>
    <xf numFmtId="0" fontId="9" fillId="0" borderId="2" xfId="43" applyFont="1" applyBorder="1" applyAlignment="1">
      <alignment horizontal="center"/>
    </xf>
    <xf numFmtId="0" fontId="13" fillId="0" borderId="3" xfId="43" applyFont="1" applyBorder="1" applyAlignment="1">
      <alignment horizontal="center" vertical="center" wrapText="1"/>
    </xf>
    <xf numFmtId="0" fontId="9" fillId="0" borderId="0" xfId="43" applyFont="1" applyAlignment="1">
      <alignment horizontal="center" vertical="center"/>
    </xf>
    <xf numFmtId="0" fontId="12" fillId="0" borderId="3" xfId="43" applyFont="1" applyBorder="1" applyAlignment="1">
      <alignment horizontal="center" vertical="center"/>
    </xf>
    <xf numFmtId="0" fontId="12" fillId="0" borderId="0" xfId="43" applyFont="1" applyAlignment="1">
      <alignment horizontal="center" vertical="center"/>
    </xf>
    <xf numFmtId="0" fontId="9" fillId="0" borderId="3" xfId="43" applyFont="1" applyBorder="1" applyAlignment="1">
      <alignment horizontal="center" vertical="center"/>
    </xf>
    <xf numFmtId="0" fontId="7" fillId="0" borderId="0" xfId="43" applyAlignment="1">
      <alignment horizontal="center" vertical="center"/>
    </xf>
    <xf numFmtId="0" fontId="9" fillId="0" borderId="2" xfId="58" applyFont="1" applyBorder="1" applyAlignment="1">
      <alignment horizontal="center"/>
    </xf>
    <xf numFmtId="0" fontId="7" fillId="0" borderId="0" xfId="43"/>
    <xf numFmtId="0" fontId="9" fillId="0" borderId="0" xfId="68" applyFont="1"/>
    <xf numFmtId="0" fontId="9" fillId="0" borderId="0" xfId="68" applyFont="1" applyAlignment="1">
      <alignment horizontal="center"/>
    </xf>
    <xf numFmtId="0" fontId="9" fillId="0" borderId="0" xfId="68" applyFont="1" applyBorder="1"/>
    <xf numFmtId="0" fontId="15" fillId="0" borderId="0" xfId="68" applyFont="1"/>
    <xf numFmtId="0" fontId="9" fillId="0" borderId="1" xfId="68" applyFont="1" applyBorder="1" applyAlignment="1">
      <alignment horizontal="center"/>
    </xf>
    <xf numFmtId="0" fontId="9" fillId="0" borderId="2" xfId="68" applyFont="1" applyBorder="1" applyAlignment="1">
      <alignment horizontal="center"/>
    </xf>
    <xf numFmtId="0" fontId="13" fillId="0" borderId="3" xfId="68" applyFont="1" applyBorder="1" applyAlignment="1">
      <alignment horizontal="center" vertical="center" wrapText="1"/>
    </xf>
    <xf numFmtId="0" fontId="9" fillId="0" borderId="0" xfId="68" applyFont="1" applyAlignment="1">
      <alignment horizontal="center" vertical="center"/>
    </xf>
    <xf numFmtId="0" fontId="12" fillId="0" borderId="3" xfId="68" applyFont="1" applyBorder="1" applyAlignment="1">
      <alignment horizontal="center" vertical="center"/>
    </xf>
    <xf numFmtId="0" fontId="12" fillId="0" borderId="0" xfId="68" applyFont="1" applyAlignment="1">
      <alignment horizontal="center" vertical="center"/>
    </xf>
    <xf numFmtId="0" fontId="9" fillId="0" borderId="3" xfId="68" applyFont="1" applyBorder="1" applyAlignment="1">
      <alignment horizontal="center" vertical="center"/>
    </xf>
    <xf numFmtId="0" fontId="9" fillId="0" borderId="1" xfId="58" applyFont="1" applyBorder="1" applyAlignment="1">
      <alignment horizontal="center"/>
    </xf>
    <xf numFmtId="0" fontId="7" fillId="0" borderId="0" xfId="68" applyAlignment="1">
      <alignment horizontal="center" vertical="center"/>
    </xf>
    <xf numFmtId="0" fontId="7" fillId="0" borderId="0" xfId="68"/>
    <xf numFmtId="0" fontId="9" fillId="0" borderId="0" xfId="42" applyFont="1"/>
    <xf numFmtId="0" fontId="9" fillId="0" borderId="0" xfId="42" applyFont="1" applyAlignment="1">
      <alignment horizontal="center"/>
    </xf>
    <xf numFmtId="0" fontId="9" fillId="0" borderId="0" xfId="42" applyFont="1" applyBorder="1"/>
    <xf numFmtId="0" fontId="15" fillId="0" borderId="0" xfId="42" applyFont="1"/>
    <xf numFmtId="0" fontId="9" fillId="0" borderId="1" xfId="42" applyFont="1" applyBorder="1" applyAlignment="1">
      <alignment horizontal="center"/>
    </xf>
    <xf numFmtId="0" fontId="9" fillId="0" borderId="2" xfId="42" applyFont="1" applyBorder="1" applyAlignment="1">
      <alignment horizontal="center"/>
    </xf>
    <xf numFmtId="0" fontId="13" fillId="0" borderId="3" xfId="42" applyFont="1" applyBorder="1" applyAlignment="1">
      <alignment horizontal="center" vertical="center" wrapText="1"/>
    </xf>
    <xf numFmtId="0" fontId="9" fillId="0" borderId="0" xfId="42" applyFont="1" applyAlignment="1">
      <alignment horizontal="center" vertical="center"/>
    </xf>
    <xf numFmtId="0" fontId="12" fillId="0" borderId="3" xfId="42" applyFont="1" applyBorder="1" applyAlignment="1">
      <alignment horizontal="center" vertical="center"/>
    </xf>
    <xf numFmtId="0" fontId="12" fillId="0" borderId="0" xfId="42" applyFont="1" applyAlignment="1">
      <alignment horizontal="center" vertical="center"/>
    </xf>
    <xf numFmtId="0" fontId="9" fillId="0" borderId="3" xfId="42" applyFont="1" applyBorder="1" applyAlignment="1">
      <alignment horizontal="center" vertical="center"/>
    </xf>
    <xf numFmtId="0" fontId="7" fillId="0" borderId="0" xfId="42" applyAlignment="1">
      <alignment horizontal="center" vertical="center"/>
    </xf>
    <xf numFmtId="0" fontId="7" fillId="0" borderId="0" xfId="42"/>
    <xf numFmtId="0" fontId="9" fillId="0" borderId="0" xfId="58" applyFont="1"/>
    <xf numFmtId="0" fontId="9" fillId="0" borderId="0" xfId="58" applyFont="1" applyBorder="1"/>
    <xf numFmtId="0" fontId="15" fillId="0" borderId="0" xfId="58" applyFont="1"/>
    <xf numFmtId="0" fontId="13" fillId="0" borderId="3" xfId="58" applyFont="1" applyBorder="1" applyAlignment="1">
      <alignment horizontal="center" vertical="center" wrapText="1"/>
    </xf>
    <xf numFmtId="0" fontId="9" fillId="0" borderId="0" xfId="58" applyFont="1" applyAlignment="1">
      <alignment horizontal="center" vertical="center"/>
    </xf>
    <xf numFmtId="0" fontId="12" fillId="0" borderId="3" xfId="58" applyFont="1" applyBorder="1" applyAlignment="1">
      <alignment horizontal="center" vertical="center"/>
    </xf>
    <xf numFmtId="0" fontId="12" fillId="0" borderId="0" xfId="58" applyFont="1" applyAlignment="1">
      <alignment horizontal="center" vertical="center"/>
    </xf>
    <xf numFmtId="0" fontId="9" fillId="0" borderId="3" xfId="58" applyFont="1" applyBorder="1" applyAlignment="1">
      <alignment horizontal="center" vertical="center"/>
    </xf>
    <xf numFmtId="0" fontId="7" fillId="0" borderId="0" xfId="58" applyAlignment="1">
      <alignment horizontal="center" vertical="center"/>
    </xf>
    <xf numFmtId="0" fontId="7" fillId="0" borderId="0" xfId="58"/>
    <xf numFmtId="0" fontId="9" fillId="0" borderId="0" xfId="45" applyFont="1"/>
    <xf numFmtId="0" fontId="9" fillId="0" borderId="0" xfId="45" applyFont="1" applyAlignment="1">
      <alignment horizontal="center"/>
    </xf>
    <xf numFmtId="0" fontId="9" fillId="0" borderId="0" xfId="45" applyFont="1" applyBorder="1"/>
    <xf numFmtId="0" fontId="15" fillId="0" borderId="0" xfId="45" applyFont="1"/>
    <xf numFmtId="0" fontId="9" fillId="0" borderId="1" xfId="45" applyFont="1" applyBorder="1" applyAlignment="1">
      <alignment horizontal="center"/>
    </xf>
    <xf numFmtId="0" fontId="9" fillId="0" borderId="2" xfId="45" applyFont="1" applyBorder="1" applyAlignment="1">
      <alignment horizontal="center"/>
    </xf>
    <xf numFmtId="0" fontId="13" fillId="0" borderId="3" xfId="45" applyFont="1" applyBorder="1" applyAlignment="1">
      <alignment horizontal="center" vertical="center" wrapText="1"/>
    </xf>
    <xf numFmtId="0" fontId="9" fillId="0" borderId="0" xfId="45" applyFont="1" applyAlignment="1">
      <alignment horizontal="center" vertical="center"/>
    </xf>
    <xf numFmtId="0" fontId="12" fillId="0" borderId="3" xfId="45" applyFont="1" applyBorder="1" applyAlignment="1">
      <alignment horizontal="center" vertical="center"/>
    </xf>
    <xf numFmtId="0" fontId="9" fillId="0" borderId="2" xfId="65" applyFont="1" applyBorder="1" applyAlignment="1">
      <alignment horizontal="center"/>
    </xf>
    <xf numFmtId="0" fontId="9" fillId="0" borderId="0" xfId="65" applyFont="1" applyAlignment="1">
      <alignment horizontal="center"/>
    </xf>
    <xf numFmtId="0" fontId="12" fillId="0" borderId="0" xfId="45" applyFont="1" applyAlignment="1">
      <alignment horizontal="center" vertical="center"/>
    </xf>
    <xf numFmtId="0" fontId="9" fillId="0" borderId="3" xfId="45" applyFont="1" applyBorder="1" applyAlignment="1">
      <alignment horizontal="center" vertical="center"/>
    </xf>
    <xf numFmtId="0" fontId="7" fillId="0" borderId="0" xfId="45" applyAlignment="1">
      <alignment horizontal="center" vertical="center"/>
    </xf>
    <xf numFmtId="0" fontId="7" fillId="0" borderId="0" xfId="45"/>
    <xf numFmtId="0" fontId="9" fillId="0" borderId="0" xfId="65" applyFont="1"/>
    <xf numFmtId="0" fontId="9" fillId="0" borderId="0" xfId="65" applyFont="1" applyBorder="1"/>
    <xf numFmtId="0" fontId="15" fillId="0" borderId="0" xfId="65" applyFont="1"/>
    <xf numFmtId="0" fontId="9" fillId="0" borderId="1" xfId="65" applyFont="1" applyBorder="1" applyAlignment="1">
      <alignment horizontal="center"/>
    </xf>
    <xf numFmtId="0" fontId="13" fillId="0" borderId="3" xfId="65" applyFont="1" applyBorder="1" applyAlignment="1">
      <alignment horizontal="center" vertical="center" wrapText="1"/>
    </xf>
    <xf numFmtId="0" fontId="9" fillId="0" borderId="0" xfId="65" applyFont="1" applyAlignment="1">
      <alignment horizontal="center" vertical="center"/>
    </xf>
    <xf numFmtId="0" fontId="12" fillId="0" borderId="3" xfId="65" applyFont="1" applyBorder="1" applyAlignment="1">
      <alignment horizontal="center" vertical="center"/>
    </xf>
    <xf numFmtId="0" fontId="12" fillId="0" borderId="0" xfId="65" applyFont="1" applyAlignment="1">
      <alignment horizontal="center" vertical="center"/>
    </xf>
    <xf numFmtId="0" fontId="9" fillId="0" borderId="3" xfId="65" applyFont="1" applyBorder="1" applyAlignment="1">
      <alignment horizontal="center" vertical="center"/>
    </xf>
    <xf numFmtId="0" fontId="7" fillId="0" borderId="0" xfId="65" applyAlignment="1">
      <alignment horizontal="center" vertical="center"/>
    </xf>
    <xf numFmtId="0" fontId="7" fillId="0" borderId="0" xfId="65"/>
    <xf numFmtId="0" fontId="9" fillId="0" borderId="0" xfId="39" applyFont="1"/>
    <xf numFmtId="0" fontId="9" fillId="0" borderId="0" xfId="39" applyFont="1" applyAlignment="1">
      <alignment horizontal="center"/>
    </xf>
    <xf numFmtId="0" fontId="9" fillId="0" borderId="0" xfId="39" applyFont="1" applyBorder="1"/>
    <xf numFmtId="0" fontId="15" fillId="0" borderId="0" xfId="39" applyFont="1"/>
    <xf numFmtId="0" fontId="9" fillId="0" borderId="1" xfId="39" applyFont="1" applyBorder="1" applyAlignment="1">
      <alignment horizontal="center"/>
    </xf>
    <xf numFmtId="0" fontId="9" fillId="0" borderId="2" xfId="39" applyFont="1" applyBorder="1" applyAlignment="1">
      <alignment horizontal="center"/>
    </xf>
    <xf numFmtId="0" fontId="13" fillId="0" borderId="3" xfId="39" applyFont="1" applyBorder="1" applyAlignment="1">
      <alignment horizontal="center" vertical="center" wrapText="1"/>
    </xf>
    <xf numFmtId="0" fontId="9" fillId="0" borderId="0" xfId="39" applyFont="1" applyAlignment="1">
      <alignment horizontal="center" vertical="center"/>
    </xf>
    <xf numFmtId="0" fontId="12" fillId="0" borderId="3" xfId="39" applyFont="1" applyBorder="1" applyAlignment="1">
      <alignment horizontal="center" vertical="center"/>
    </xf>
    <xf numFmtId="0" fontId="12" fillId="0" borderId="0" xfId="39" applyFont="1" applyAlignment="1">
      <alignment horizontal="center" vertical="center"/>
    </xf>
    <xf numFmtId="0" fontId="9" fillId="0" borderId="3" xfId="39" applyFont="1" applyBorder="1" applyAlignment="1">
      <alignment horizontal="center" vertical="center"/>
    </xf>
    <xf numFmtId="0" fontId="7" fillId="0" borderId="0" xfId="39" applyAlignment="1">
      <alignment horizontal="center" vertical="center"/>
    </xf>
    <xf numFmtId="0" fontId="7" fillId="0" borderId="0" xfId="39"/>
    <xf numFmtId="0" fontId="9" fillId="0" borderId="0" xfId="21" applyFont="1"/>
    <xf numFmtId="0" fontId="9" fillId="0" borderId="0" xfId="21" applyFont="1" applyAlignment="1">
      <alignment horizontal="center"/>
    </xf>
    <xf numFmtId="0" fontId="9" fillId="0" borderId="0" xfId="21" applyFont="1" applyBorder="1"/>
    <xf numFmtId="0" fontId="15" fillId="0" borderId="0" xfId="21" applyFont="1"/>
    <xf numFmtId="0" fontId="9" fillId="0" borderId="1" xfId="21" applyFont="1" applyBorder="1" applyAlignment="1">
      <alignment horizontal="center"/>
    </xf>
    <xf numFmtId="0" fontId="9" fillId="0" borderId="2" xfId="21" applyFont="1" applyBorder="1" applyAlignment="1">
      <alignment horizontal="center"/>
    </xf>
    <xf numFmtId="0" fontId="13" fillId="0" borderId="3" xfId="21" applyFont="1" applyBorder="1" applyAlignment="1">
      <alignment horizontal="center" vertical="center" wrapText="1"/>
    </xf>
    <xf numFmtId="0" fontId="9" fillId="0" borderId="0" xfId="21" applyFont="1" applyAlignment="1">
      <alignment horizontal="center" vertical="center"/>
    </xf>
    <xf numFmtId="0" fontId="12" fillId="0" borderId="3" xfId="21" applyFont="1" applyBorder="1" applyAlignment="1">
      <alignment horizontal="center" vertical="center"/>
    </xf>
    <xf numFmtId="0" fontId="12" fillId="0" borderId="0" xfId="21" applyFont="1" applyAlignment="1">
      <alignment horizontal="center" vertical="center"/>
    </xf>
    <xf numFmtId="0" fontId="9" fillId="0" borderId="3" xfId="21" applyFont="1" applyBorder="1" applyAlignment="1">
      <alignment horizontal="center" vertical="center"/>
    </xf>
    <xf numFmtId="0" fontId="7" fillId="0" borderId="0" xfId="21" applyAlignment="1">
      <alignment horizontal="center" vertical="center"/>
    </xf>
    <xf numFmtId="0" fontId="7" fillId="0" borderId="0" xfId="21"/>
    <xf numFmtId="0" fontId="9" fillId="0" borderId="0" xfId="48" applyFont="1"/>
    <xf numFmtId="0" fontId="9" fillId="0" borderId="0" xfId="48" applyFont="1" applyAlignment="1">
      <alignment horizontal="center"/>
    </xf>
    <xf numFmtId="0" fontId="9" fillId="0" borderId="0" xfId="48" applyFont="1" applyBorder="1"/>
    <xf numFmtId="0" fontId="15" fillId="0" borderId="0" xfId="48" applyFont="1"/>
    <xf numFmtId="0" fontId="9" fillId="0" borderId="1" xfId="48" applyFont="1" applyBorder="1" applyAlignment="1">
      <alignment horizontal="center"/>
    </xf>
    <xf numFmtId="0" fontId="9" fillId="0" borderId="2" xfId="48" applyFont="1" applyBorder="1" applyAlignment="1">
      <alignment horizontal="center"/>
    </xf>
    <xf numFmtId="0" fontId="13" fillId="0" borderId="3" xfId="48" applyFont="1" applyBorder="1" applyAlignment="1">
      <alignment horizontal="center" vertical="center" wrapText="1"/>
    </xf>
    <xf numFmtId="0" fontId="9" fillId="0" borderId="0" xfId="48" applyFont="1" applyAlignment="1">
      <alignment horizontal="center" vertical="center"/>
    </xf>
    <xf numFmtId="0" fontId="12" fillId="0" borderId="3" xfId="48" applyFont="1" applyBorder="1" applyAlignment="1">
      <alignment horizontal="center" vertical="center"/>
    </xf>
    <xf numFmtId="0" fontId="12" fillId="0" borderId="0" xfId="48" applyFont="1" applyAlignment="1">
      <alignment horizontal="center" vertical="center"/>
    </xf>
    <xf numFmtId="0" fontId="9" fillId="0" borderId="3" xfId="48" applyFont="1" applyBorder="1" applyAlignment="1">
      <alignment horizontal="center" vertical="center"/>
    </xf>
    <xf numFmtId="0" fontId="7" fillId="0" borderId="0" xfId="48" applyAlignment="1">
      <alignment horizontal="center" vertical="center"/>
    </xf>
    <xf numFmtId="0" fontId="7" fillId="0" borderId="0" xfId="48"/>
    <xf numFmtId="0" fontId="9" fillId="0" borderId="0" xfId="35" applyFont="1"/>
    <xf numFmtId="0" fontId="9" fillId="0" borderId="0" xfId="35" applyFont="1" applyAlignment="1">
      <alignment horizontal="center"/>
    </xf>
    <xf numFmtId="0" fontId="9" fillId="0" borderId="0" xfId="35" applyFont="1" applyBorder="1"/>
    <xf numFmtId="0" fontId="15" fillId="0" borderId="0" xfId="35" applyFont="1"/>
    <xf numFmtId="0" fontId="9" fillId="0" borderId="1" xfId="35" applyFont="1" applyBorder="1" applyAlignment="1">
      <alignment horizontal="center"/>
    </xf>
    <xf numFmtId="0" fontId="9" fillId="0" borderId="2" xfId="35" applyFont="1" applyBorder="1" applyAlignment="1">
      <alignment horizontal="center"/>
    </xf>
    <xf numFmtId="0" fontId="13" fillId="0" borderId="3" xfId="35" applyFont="1" applyBorder="1" applyAlignment="1">
      <alignment horizontal="center" vertical="center" wrapText="1"/>
    </xf>
    <xf numFmtId="0" fontId="9" fillId="0" borderId="0" xfId="35" applyFont="1" applyAlignment="1">
      <alignment horizontal="center" vertical="center"/>
    </xf>
    <xf numFmtId="0" fontId="12" fillId="0" borderId="3" xfId="35" applyFont="1" applyBorder="1" applyAlignment="1">
      <alignment horizontal="center" vertical="center"/>
    </xf>
    <xf numFmtId="0" fontId="12" fillId="0" borderId="0" xfId="35" applyFont="1" applyAlignment="1">
      <alignment horizontal="center" vertical="center"/>
    </xf>
    <xf numFmtId="0" fontId="9" fillId="0" borderId="3" xfId="35" applyFont="1" applyBorder="1" applyAlignment="1">
      <alignment horizontal="center" vertical="center"/>
    </xf>
    <xf numFmtId="0" fontId="7" fillId="0" borderId="0" xfId="35" applyAlignment="1">
      <alignment horizontal="center" vertical="center"/>
    </xf>
    <xf numFmtId="0" fontId="7" fillId="0" borderId="0" xfId="35"/>
    <xf numFmtId="0" fontId="9" fillId="0" borderId="0" xfId="66" applyFont="1"/>
    <xf numFmtId="0" fontId="9" fillId="0" borderId="0" xfId="66" applyFont="1" applyAlignment="1">
      <alignment horizontal="center"/>
    </xf>
    <xf numFmtId="0" fontId="9" fillId="0" borderId="0" xfId="66" applyFont="1" applyBorder="1"/>
    <xf numFmtId="0" fontId="15" fillId="0" borderId="0" xfId="66" applyFont="1"/>
    <xf numFmtId="0" fontId="9" fillId="0" borderId="1" xfId="66" applyFont="1" applyBorder="1" applyAlignment="1">
      <alignment horizontal="center"/>
    </xf>
    <xf numFmtId="0" fontId="9" fillId="0" borderId="2" xfId="66" applyFont="1" applyBorder="1" applyAlignment="1">
      <alignment horizontal="center"/>
    </xf>
    <xf numFmtId="0" fontId="13" fillId="0" borderId="3" xfId="66" applyFont="1" applyBorder="1" applyAlignment="1">
      <alignment horizontal="center" vertical="center" wrapText="1"/>
    </xf>
    <xf numFmtId="0" fontId="9" fillId="0" borderId="0" xfId="66" applyFont="1" applyAlignment="1">
      <alignment horizontal="center" vertical="center"/>
    </xf>
    <xf numFmtId="0" fontId="12" fillId="0" borderId="3" xfId="66" applyFont="1" applyBorder="1" applyAlignment="1">
      <alignment horizontal="center" vertical="center"/>
    </xf>
    <xf numFmtId="0" fontId="12" fillId="0" borderId="0" xfId="66" applyFont="1" applyAlignment="1">
      <alignment horizontal="center" vertical="center"/>
    </xf>
    <xf numFmtId="0" fontId="9" fillId="0" borderId="3" xfId="66" applyFont="1" applyBorder="1" applyAlignment="1">
      <alignment horizontal="center" vertical="center"/>
    </xf>
    <xf numFmtId="0" fontId="7" fillId="0" borderId="0" xfId="66" applyAlignment="1">
      <alignment horizontal="center" vertical="center"/>
    </xf>
    <xf numFmtId="0" fontId="7" fillId="0" borderId="0" xfId="66"/>
    <xf numFmtId="0" fontId="9" fillId="0" borderId="0" xfId="41" applyFont="1"/>
    <xf numFmtId="0" fontId="9" fillId="0" borderId="0" xfId="41" applyFont="1" applyAlignment="1">
      <alignment horizontal="center"/>
    </xf>
    <xf numFmtId="0" fontId="9" fillId="0" borderId="0" xfId="41" applyFont="1" applyBorder="1"/>
    <xf numFmtId="0" fontId="15" fillId="0" borderId="0" xfId="41" applyFont="1"/>
    <xf numFmtId="0" fontId="9" fillId="0" borderId="1" xfId="41" applyFont="1" applyBorder="1" applyAlignment="1">
      <alignment horizontal="center"/>
    </xf>
    <xf numFmtId="0" fontId="9" fillId="0" borderId="2" xfId="41" applyFont="1" applyBorder="1" applyAlignment="1">
      <alignment horizontal="center"/>
    </xf>
    <xf numFmtId="0" fontId="13" fillId="0" borderId="3" xfId="41" applyFont="1" applyBorder="1" applyAlignment="1">
      <alignment horizontal="center" vertical="center" wrapText="1"/>
    </xf>
    <xf numFmtId="0" fontId="9" fillId="0" borderId="0" xfId="41" applyFont="1" applyAlignment="1">
      <alignment horizontal="center" vertical="center"/>
    </xf>
    <xf numFmtId="0" fontId="12" fillId="0" borderId="3" xfId="41" applyFont="1" applyBorder="1" applyAlignment="1">
      <alignment horizontal="center" vertical="center"/>
    </xf>
    <xf numFmtId="0" fontId="12" fillId="0" borderId="0" xfId="41" applyFont="1" applyAlignment="1">
      <alignment horizontal="center" vertical="center"/>
    </xf>
    <xf numFmtId="0" fontId="9" fillId="0" borderId="3" xfId="41" applyFont="1" applyBorder="1" applyAlignment="1">
      <alignment horizontal="center" vertical="center"/>
    </xf>
    <xf numFmtId="0" fontId="7" fillId="0" borderId="0" xfId="41" applyAlignment="1">
      <alignment horizontal="center" vertical="center"/>
    </xf>
    <xf numFmtId="0" fontId="7" fillId="0" borderId="0" xfId="41"/>
    <xf numFmtId="0" fontId="9" fillId="0" borderId="0" xfId="56" applyFont="1"/>
    <xf numFmtId="0" fontId="9" fillId="0" borderId="0" xfId="56" applyFont="1" applyAlignment="1">
      <alignment horizontal="center"/>
    </xf>
    <xf numFmtId="0" fontId="9" fillId="0" borderId="0" xfId="56" applyFont="1" applyBorder="1"/>
    <xf numFmtId="0" fontId="15" fillId="0" borderId="0" xfId="56" applyFont="1"/>
    <xf numFmtId="0" fontId="9" fillId="0" borderId="1" xfId="56" applyFont="1" applyBorder="1" applyAlignment="1">
      <alignment horizontal="center"/>
    </xf>
    <xf numFmtId="0" fontId="9" fillId="0" borderId="2" xfId="56" applyFont="1" applyBorder="1" applyAlignment="1">
      <alignment horizontal="center"/>
    </xf>
    <xf numFmtId="0" fontId="13" fillId="0" borderId="3" xfId="56" applyFont="1" applyBorder="1" applyAlignment="1">
      <alignment horizontal="center" vertical="center" wrapText="1"/>
    </xf>
    <xf numFmtId="0" fontId="9" fillId="0" borderId="0" xfId="56" applyFont="1" applyAlignment="1">
      <alignment horizontal="center" vertical="center"/>
    </xf>
    <xf numFmtId="0" fontId="12" fillId="0" borderId="3" xfId="56" applyFont="1" applyBorder="1" applyAlignment="1">
      <alignment horizontal="center" vertical="center"/>
    </xf>
    <xf numFmtId="0" fontId="12" fillId="0" borderId="0" xfId="56" applyFont="1" applyAlignment="1">
      <alignment horizontal="center" vertical="center"/>
    </xf>
    <xf numFmtId="0" fontId="9" fillId="0" borderId="3" xfId="56" applyFont="1" applyBorder="1" applyAlignment="1">
      <alignment horizontal="center" vertical="center"/>
    </xf>
    <xf numFmtId="0" fontId="7" fillId="0" borderId="0" xfId="56" applyAlignment="1">
      <alignment horizontal="center" vertical="center"/>
    </xf>
    <xf numFmtId="0" fontId="7" fillId="0" borderId="0" xfId="56"/>
    <xf numFmtId="0" fontId="9" fillId="0" borderId="0" xfId="44" applyFont="1"/>
    <xf numFmtId="0" fontId="9" fillId="0" borderId="0" xfId="44" applyFont="1" applyAlignment="1">
      <alignment horizontal="center"/>
    </xf>
    <xf numFmtId="0" fontId="9" fillId="0" borderId="0" xfId="44" applyFont="1" applyBorder="1"/>
    <xf numFmtId="0" fontId="15" fillId="0" borderId="0" xfId="44" applyFont="1"/>
    <xf numFmtId="0" fontId="9" fillId="0" borderId="1" xfId="44" applyFont="1" applyBorder="1" applyAlignment="1">
      <alignment horizontal="center"/>
    </xf>
    <xf numFmtId="0" fontId="9" fillId="0" borderId="2" xfId="44" applyFont="1" applyBorder="1" applyAlignment="1">
      <alignment horizontal="center"/>
    </xf>
    <xf numFmtId="0" fontId="13" fillId="0" borderId="3" xfId="44" applyFont="1" applyBorder="1" applyAlignment="1">
      <alignment horizontal="center" vertical="center" wrapText="1"/>
    </xf>
    <xf numFmtId="0" fontId="9" fillId="0" borderId="0" xfId="44" applyFont="1" applyAlignment="1">
      <alignment horizontal="center" vertical="center"/>
    </xf>
    <xf numFmtId="0" fontId="12" fillId="0" borderId="3" xfId="44" applyFont="1" applyBorder="1" applyAlignment="1">
      <alignment horizontal="center" vertical="center"/>
    </xf>
    <xf numFmtId="0" fontId="12" fillId="0" borderId="0" xfId="44" applyFont="1" applyAlignment="1">
      <alignment horizontal="center" vertical="center"/>
    </xf>
    <xf numFmtId="0" fontId="9" fillId="0" borderId="3" xfId="44" applyFont="1" applyBorder="1" applyAlignment="1">
      <alignment horizontal="center" vertical="center"/>
    </xf>
    <xf numFmtId="0" fontId="7" fillId="0" borderId="0" xfId="44" applyAlignment="1">
      <alignment horizontal="center" vertical="center"/>
    </xf>
    <xf numFmtId="0" fontId="7" fillId="0" borderId="0" xfId="44"/>
    <xf numFmtId="0" fontId="9" fillId="0" borderId="0" xfId="60" applyFont="1"/>
    <xf numFmtId="0" fontId="9" fillId="0" borderId="0" xfId="60" applyFont="1" applyAlignment="1">
      <alignment horizontal="center"/>
    </xf>
    <xf numFmtId="0" fontId="9" fillId="0" borderId="0" xfId="60" applyFont="1" applyBorder="1"/>
    <xf numFmtId="0" fontId="15" fillId="0" borderId="0" xfId="60" applyFont="1"/>
    <xf numFmtId="0" fontId="9" fillId="0" borderId="1" xfId="60" applyFont="1" applyBorder="1" applyAlignment="1">
      <alignment horizontal="center"/>
    </xf>
    <xf numFmtId="0" fontId="9" fillId="0" borderId="2" xfId="60" applyFont="1" applyBorder="1" applyAlignment="1">
      <alignment horizontal="center"/>
    </xf>
    <xf numFmtId="0" fontId="13" fillId="0" borderId="3" xfId="60" applyFont="1" applyBorder="1" applyAlignment="1">
      <alignment horizontal="center" vertical="center" wrapText="1"/>
    </xf>
    <xf numFmtId="0" fontId="9" fillId="0" borderId="0" xfId="60" applyFont="1" applyAlignment="1">
      <alignment horizontal="center" vertical="center"/>
    </xf>
    <xf numFmtId="0" fontId="12" fillId="0" borderId="3" xfId="60" applyFont="1" applyBorder="1" applyAlignment="1">
      <alignment horizontal="center" vertical="center"/>
    </xf>
    <xf numFmtId="0" fontId="12" fillId="0" borderId="0" xfId="60" applyFont="1" applyAlignment="1">
      <alignment horizontal="center" vertical="center"/>
    </xf>
    <xf numFmtId="0" fontId="9" fillId="0" borderId="3" xfId="60" applyFont="1" applyBorder="1" applyAlignment="1">
      <alignment horizontal="center" vertical="center"/>
    </xf>
    <xf numFmtId="0" fontId="7" fillId="0" borderId="0" xfId="60" applyAlignment="1">
      <alignment horizontal="center" vertical="center"/>
    </xf>
    <xf numFmtId="0" fontId="7" fillId="0" borderId="0" xfId="60"/>
    <xf numFmtId="0" fontId="9" fillId="0" borderId="0" xfId="46" applyFont="1"/>
    <xf numFmtId="0" fontId="9" fillId="0" borderId="0" xfId="46" applyFont="1" applyAlignment="1">
      <alignment horizontal="center"/>
    </xf>
    <xf numFmtId="0" fontId="9" fillId="0" borderId="0" xfId="46" applyFont="1" applyBorder="1"/>
    <xf numFmtId="0" fontId="15" fillId="0" borderId="0" xfId="46" applyFont="1"/>
    <xf numFmtId="0" fontId="9" fillId="0" borderId="1" xfId="46" applyFont="1" applyBorder="1" applyAlignment="1">
      <alignment horizontal="center"/>
    </xf>
    <xf numFmtId="0" fontId="9" fillId="0" borderId="2" xfId="46" applyFont="1" applyBorder="1" applyAlignment="1">
      <alignment horizontal="center"/>
    </xf>
    <xf numFmtId="0" fontId="13" fillId="0" borderId="3" xfId="46" applyFont="1" applyBorder="1" applyAlignment="1">
      <alignment horizontal="center" vertical="center" wrapText="1"/>
    </xf>
    <xf numFmtId="0" fontId="9" fillId="0" borderId="0" xfId="46" applyFont="1" applyAlignment="1">
      <alignment horizontal="center" vertical="center"/>
    </xf>
    <xf numFmtId="0" fontId="12" fillId="0" borderId="3" xfId="46" applyFont="1" applyBorder="1" applyAlignment="1">
      <alignment horizontal="center" vertical="center"/>
    </xf>
    <xf numFmtId="0" fontId="12" fillId="0" borderId="0" xfId="46" applyFont="1" applyAlignment="1">
      <alignment horizontal="center" vertical="center"/>
    </xf>
    <xf numFmtId="0" fontId="9" fillId="0" borderId="3" xfId="46" applyFont="1" applyBorder="1" applyAlignment="1">
      <alignment horizontal="center" vertical="center"/>
    </xf>
    <xf numFmtId="0" fontId="7" fillId="0" borderId="0" xfId="46" applyAlignment="1">
      <alignment horizontal="center" vertical="center"/>
    </xf>
    <xf numFmtId="0" fontId="7" fillId="0" borderId="0" xfId="46"/>
    <xf numFmtId="0" fontId="9" fillId="0" borderId="0" xfId="37" applyFont="1"/>
    <xf numFmtId="0" fontId="9" fillId="0" borderId="0" xfId="37" applyFont="1" applyAlignment="1">
      <alignment horizontal="center"/>
    </xf>
    <xf numFmtId="0" fontId="9" fillId="0" borderId="0" xfId="37" applyFont="1" applyBorder="1"/>
    <xf numFmtId="0" fontId="15" fillId="0" borderId="0" xfId="37" applyFont="1"/>
    <xf numFmtId="0" fontId="9" fillId="0" borderId="1" xfId="37" applyFont="1" applyBorder="1" applyAlignment="1">
      <alignment horizontal="center"/>
    </xf>
    <xf numFmtId="0" fontId="9" fillId="0" borderId="2" xfId="37" applyFont="1" applyBorder="1" applyAlignment="1">
      <alignment horizontal="center"/>
    </xf>
    <xf numFmtId="0" fontId="13" fillId="0" borderId="3" xfId="37" applyFont="1" applyBorder="1" applyAlignment="1">
      <alignment horizontal="center" vertical="center" wrapText="1"/>
    </xf>
    <xf numFmtId="0" fontId="9" fillId="0" borderId="0" xfId="37" applyFont="1" applyAlignment="1">
      <alignment horizontal="center" vertical="center"/>
    </xf>
    <xf numFmtId="0" fontId="12" fillId="0" borderId="3" xfId="37" applyFont="1" applyBorder="1" applyAlignment="1">
      <alignment horizontal="center" vertical="center"/>
    </xf>
    <xf numFmtId="0" fontId="12" fillId="0" borderId="0" xfId="37" applyFont="1" applyAlignment="1">
      <alignment horizontal="center" vertical="center"/>
    </xf>
    <xf numFmtId="0" fontId="9" fillId="0" borderId="3" xfId="37" applyFont="1" applyBorder="1" applyAlignment="1">
      <alignment horizontal="center" vertical="center"/>
    </xf>
    <xf numFmtId="0" fontId="7" fillId="0" borderId="0" xfId="37" applyAlignment="1">
      <alignment horizontal="center" vertical="center"/>
    </xf>
    <xf numFmtId="0" fontId="7" fillId="0" borderId="0" xfId="37"/>
    <xf numFmtId="0" fontId="9" fillId="0" borderId="0" xfId="36" applyFont="1"/>
    <xf numFmtId="0" fontId="9" fillId="0" borderId="0" xfId="36" applyFont="1" applyAlignment="1">
      <alignment horizontal="center"/>
    </xf>
    <xf numFmtId="0" fontId="9" fillId="0" borderId="0" xfId="36" applyFont="1" applyBorder="1"/>
    <xf numFmtId="0" fontId="15" fillId="0" borderId="0" xfId="36" applyFont="1"/>
    <xf numFmtId="0" fontId="9" fillId="0" borderId="1" xfId="36" applyFont="1" applyBorder="1" applyAlignment="1">
      <alignment horizontal="center"/>
    </xf>
    <xf numFmtId="0" fontId="9" fillId="0" borderId="2" xfId="36" applyFont="1" applyBorder="1" applyAlignment="1">
      <alignment horizontal="center"/>
    </xf>
    <xf numFmtId="0" fontId="13" fillId="0" borderId="3" xfId="36" applyFont="1" applyBorder="1" applyAlignment="1">
      <alignment horizontal="center" vertical="center" wrapText="1"/>
    </xf>
    <xf numFmtId="0" fontId="9" fillId="0" borderId="0" xfId="36" applyFont="1" applyAlignment="1">
      <alignment horizontal="center" vertical="center"/>
    </xf>
    <xf numFmtId="0" fontId="12" fillId="0" borderId="3" xfId="36" applyFont="1" applyBorder="1" applyAlignment="1">
      <alignment horizontal="center" vertical="center"/>
    </xf>
    <xf numFmtId="0" fontId="12" fillId="0" borderId="0" xfId="36" applyFont="1" applyAlignment="1">
      <alignment horizontal="center" vertical="center"/>
    </xf>
    <xf numFmtId="0" fontId="9" fillId="0" borderId="3" xfId="36" applyFont="1" applyBorder="1" applyAlignment="1">
      <alignment horizontal="center" vertical="center"/>
    </xf>
    <xf numFmtId="0" fontId="7" fillId="0" borderId="0" xfId="36" applyAlignment="1">
      <alignment horizontal="center" vertical="center"/>
    </xf>
    <xf numFmtId="0" fontId="7" fillId="0" borderId="0" xfId="36"/>
    <xf numFmtId="0" fontId="9" fillId="0" borderId="0" xfId="27" applyFont="1"/>
    <xf numFmtId="0" fontId="9" fillId="0" borderId="0" xfId="27" applyFont="1" applyAlignment="1">
      <alignment horizontal="center"/>
    </xf>
    <xf numFmtId="0" fontId="9" fillId="0" borderId="0" xfId="27" applyFont="1" applyBorder="1"/>
    <xf numFmtId="0" fontId="9" fillId="0" borderId="1" xfId="27" applyFont="1" applyBorder="1" applyAlignment="1">
      <alignment horizontal="center"/>
    </xf>
    <xf numFmtId="0" fontId="9" fillId="0" borderId="2" xfId="27" applyFont="1" applyBorder="1" applyAlignment="1">
      <alignment horizontal="center"/>
    </xf>
    <xf numFmtId="0" fontId="13" fillId="0" borderId="3" xfId="27" applyFont="1" applyBorder="1" applyAlignment="1">
      <alignment horizontal="center" vertical="center" wrapText="1"/>
    </xf>
    <xf numFmtId="0" fontId="9" fillId="0" borderId="0" xfId="27" applyFont="1" applyAlignment="1">
      <alignment horizontal="center" vertical="center"/>
    </xf>
    <xf numFmtId="0" fontId="12" fillId="0" borderId="3" xfId="27" applyFont="1" applyBorder="1" applyAlignment="1">
      <alignment horizontal="center" vertical="center"/>
    </xf>
    <xf numFmtId="0" fontId="12" fillId="0" borderId="0" xfId="27" applyFont="1" applyAlignment="1">
      <alignment horizontal="center" vertical="center"/>
    </xf>
    <xf numFmtId="0" fontId="9" fillId="0" borderId="3" xfId="27" applyFont="1" applyBorder="1" applyAlignment="1">
      <alignment horizontal="center" vertical="center"/>
    </xf>
    <xf numFmtId="0" fontId="7" fillId="0" borderId="0" xfId="27" applyAlignment="1">
      <alignment horizontal="center" vertical="center"/>
    </xf>
    <xf numFmtId="0" fontId="7" fillId="0" borderId="0" xfId="27"/>
    <xf numFmtId="0" fontId="9" fillId="0" borderId="0" xfId="28" applyFont="1"/>
    <xf numFmtId="0" fontId="11" fillId="0" borderId="0" xfId="28" applyFont="1" applyAlignment="1">
      <alignment horizontal="left"/>
    </xf>
    <xf numFmtId="0" fontId="9" fillId="0" borderId="0" xfId="28" applyFont="1" applyAlignment="1">
      <alignment horizontal="center"/>
    </xf>
    <xf numFmtId="0" fontId="9" fillId="0" borderId="0" xfId="28" applyFont="1" applyBorder="1"/>
    <xf numFmtId="0" fontId="15" fillId="0" borderId="0" xfId="28" applyFont="1"/>
    <xf numFmtId="0" fontId="9" fillId="0" borderId="1" xfId="28" applyFont="1" applyBorder="1" applyAlignment="1">
      <alignment horizontal="center"/>
    </xf>
    <xf numFmtId="0" fontId="9" fillId="0" borderId="2" xfId="28" applyFont="1" applyBorder="1" applyAlignment="1">
      <alignment horizontal="center"/>
    </xf>
    <xf numFmtId="0" fontId="13" fillId="0" borderId="3" xfId="28" applyFont="1" applyBorder="1" applyAlignment="1">
      <alignment horizontal="center" vertical="center" wrapText="1"/>
    </xf>
    <xf numFmtId="0" fontId="9" fillId="0" borderId="0" xfId="28" applyFont="1" applyAlignment="1">
      <alignment horizontal="center" vertical="center"/>
    </xf>
    <xf numFmtId="0" fontId="12" fillId="0" borderId="3" xfId="28" applyFont="1" applyBorder="1" applyAlignment="1">
      <alignment horizontal="center" vertical="center"/>
    </xf>
    <xf numFmtId="0" fontId="12" fillId="0" borderId="0" xfId="28" applyFont="1" applyAlignment="1">
      <alignment horizontal="center" vertical="center"/>
    </xf>
    <xf numFmtId="0" fontId="9" fillId="0" borderId="3" xfId="28" applyFont="1" applyBorder="1" applyAlignment="1">
      <alignment horizontal="center" vertical="center"/>
    </xf>
    <xf numFmtId="0" fontId="7" fillId="0" borderId="0" xfId="28" applyAlignment="1">
      <alignment horizontal="center" vertical="center"/>
    </xf>
    <xf numFmtId="0" fontId="7" fillId="0" borderId="0" xfId="28"/>
    <xf numFmtId="0" fontId="9" fillId="0" borderId="0" xfId="33" applyFont="1"/>
    <xf numFmtId="0" fontId="9" fillId="0" borderId="0" xfId="33" applyFont="1" applyAlignment="1">
      <alignment horizontal="center"/>
    </xf>
    <xf numFmtId="0" fontId="9" fillId="0" borderId="0" xfId="33" applyFont="1" applyBorder="1"/>
    <xf numFmtId="0" fontId="9" fillId="0" borderId="1" xfId="33" applyFont="1" applyBorder="1" applyAlignment="1">
      <alignment horizontal="center"/>
    </xf>
    <xf numFmtId="0" fontId="9" fillId="0" borderId="2" xfId="33" applyFont="1" applyBorder="1" applyAlignment="1">
      <alignment horizontal="center"/>
    </xf>
    <xf numFmtId="0" fontId="13" fillId="0" borderId="3" xfId="33" applyFont="1" applyBorder="1" applyAlignment="1">
      <alignment horizontal="center" vertical="center" wrapText="1"/>
    </xf>
    <xf numFmtId="0" fontId="9" fillId="0" borderId="0" xfId="33" applyFont="1" applyAlignment="1">
      <alignment horizontal="center" vertical="center"/>
    </xf>
    <xf numFmtId="0" fontId="12" fillId="0" borderId="3" xfId="33" applyFont="1" applyBorder="1" applyAlignment="1">
      <alignment horizontal="center" vertical="center"/>
    </xf>
    <xf numFmtId="0" fontId="12" fillId="0" borderId="0" xfId="33" applyFont="1" applyAlignment="1">
      <alignment horizontal="center" vertical="center"/>
    </xf>
    <xf numFmtId="0" fontId="9" fillId="0" borderId="3" xfId="33" applyFont="1" applyBorder="1" applyAlignment="1">
      <alignment horizontal="center" vertical="center"/>
    </xf>
    <xf numFmtId="0" fontId="7" fillId="0" borderId="0" xfId="33" applyAlignment="1">
      <alignment horizontal="center" vertical="center"/>
    </xf>
    <xf numFmtId="0" fontId="7" fillId="0" borderId="0" xfId="33"/>
    <xf numFmtId="0" fontId="9" fillId="0" borderId="0" xfId="38" applyFont="1"/>
    <xf numFmtId="0" fontId="9" fillId="0" borderId="0" xfId="38" applyFont="1" applyAlignment="1">
      <alignment horizontal="center"/>
    </xf>
    <xf numFmtId="0" fontId="9" fillId="0" borderId="0" xfId="38" applyFont="1" applyBorder="1"/>
    <xf numFmtId="0" fontId="9" fillId="0" borderId="1" xfId="38" applyFont="1" applyBorder="1" applyAlignment="1">
      <alignment horizontal="center"/>
    </xf>
    <xf numFmtId="0" fontId="9" fillId="0" borderId="2" xfId="38" applyFont="1" applyBorder="1" applyAlignment="1">
      <alignment horizontal="center"/>
    </xf>
    <xf numFmtId="0" fontId="13" fillId="0" borderId="3" xfId="38" applyFont="1" applyBorder="1" applyAlignment="1">
      <alignment horizontal="center" vertical="center" wrapText="1"/>
    </xf>
    <xf numFmtId="0" fontId="9" fillId="0" borderId="0" xfId="38" applyFont="1" applyAlignment="1">
      <alignment horizontal="center" vertical="center"/>
    </xf>
    <xf numFmtId="0" fontId="12" fillId="0" borderId="3" xfId="38" applyFont="1" applyBorder="1" applyAlignment="1">
      <alignment horizontal="center" vertical="center"/>
    </xf>
    <xf numFmtId="0" fontId="12" fillId="0" borderId="0" xfId="38" applyFont="1" applyAlignment="1">
      <alignment horizontal="center" vertical="center"/>
    </xf>
    <xf numFmtId="0" fontId="9" fillId="0" borderId="3" xfId="38" applyFont="1" applyBorder="1" applyAlignment="1">
      <alignment horizontal="center" vertical="center"/>
    </xf>
    <xf numFmtId="0" fontId="7" fillId="0" borderId="0" xfId="38" applyAlignment="1">
      <alignment horizontal="center" vertical="center"/>
    </xf>
    <xf numFmtId="0" fontId="7" fillId="0" borderId="0" xfId="38"/>
    <xf numFmtId="0" fontId="9" fillId="0" borderId="0" xfId="47" applyFont="1"/>
    <xf numFmtId="0" fontId="9" fillId="0" borderId="0" xfId="47" applyFont="1" applyAlignment="1">
      <alignment horizontal="center"/>
    </xf>
    <xf numFmtId="0" fontId="9" fillId="0" borderId="0" xfId="47" applyFont="1" applyBorder="1"/>
    <xf numFmtId="0" fontId="9" fillId="0" borderId="1" xfId="47" applyFont="1" applyBorder="1" applyAlignment="1">
      <alignment horizontal="center"/>
    </xf>
    <xf numFmtId="0" fontId="9" fillId="0" borderId="2" xfId="47" applyFont="1" applyBorder="1" applyAlignment="1">
      <alignment horizontal="center"/>
    </xf>
    <xf numFmtId="0" fontId="13" fillId="0" borderId="3" xfId="47" applyFont="1" applyBorder="1" applyAlignment="1">
      <alignment horizontal="center" vertical="center" wrapText="1"/>
    </xf>
    <xf numFmtId="0" fontId="9" fillId="0" borderId="0" xfId="47" applyFont="1" applyAlignment="1">
      <alignment horizontal="center" vertical="center"/>
    </xf>
    <xf numFmtId="0" fontId="12" fillId="0" borderId="3" xfId="47" applyFont="1" applyBorder="1" applyAlignment="1">
      <alignment horizontal="center" vertical="center"/>
    </xf>
    <xf numFmtId="0" fontId="12" fillId="0" borderId="0" xfId="47" applyFont="1" applyAlignment="1">
      <alignment horizontal="center" vertical="center"/>
    </xf>
    <xf numFmtId="0" fontId="9" fillId="0" borderId="3" xfId="47" applyFont="1" applyBorder="1" applyAlignment="1">
      <alignment horizontal="center" vertical="center"/>
    </xf>
    <xf numFmtId="0" fontId="7" fillId="0" borderId="0" xfId="47" applyAlignment="1">
      <alignment horizontal="center" vertical="center"/>
    </xf>
    <xf numFmtId="0" fontId="7" fillId="0" borderId="0" xfId="47"/>
    <xf numFmtId="0" fontId="9" fillId="0" borderId="0" xfId="49" applyFont="1"/>
    <xf numFmtId="0" fontId="9" fillId="0" borderId="0" xfId="49" applyFont="1" applyAlignment="1">
      <alignment horizontal="center"/>
    </xf>
    <xf numFmtId="0" fontId="9" fillId="0" borderId="0" xfId="49" applyFont="1" applyBorder="1"/>
    <xf numFmtId="0" fontId="9" fillId="0" borderId="1" xfId="49" applyFont="1" applyBorder="1" applyAlignment="1">
      <alignment horizontal="center"/>
    </xf>
    <xf numFmtId="0" fontId="9" fillId="0" borderId="2" xfId="49" applyFont="1" applyBorder="1" applyAlignment="1">
      <alignment horizontal="center"/>
    </xf>
    <xf numFmtId="0" fontId="13" fillId="0" borderId="3" xfId="49" applyFont="1" applyBorder="1" applyAlignment="1">
      <alignment horizontal="center" vertical="center" wrapText="1"/>
    </xf>
    <xf numFmtId="0" fontId="9" fillId="0" borderId="0" xfId="49" applyFont="1" applyAlignment="1">
      <alignment horizontal="center" vertical="center"/>
    </xf>
    <xf numFmtId="0" fontId="12" fillId="0" borderId="3" xfId="49" applyFont="1" applyBorder="1" applyAlignment="1">
      <alignment horizontal="center" vertical="center"/>
    </xf>
    <xf numFmtId="0" fontId="12" fillId="0" borderId="0" xfId="49" applyFont="1" applyAlignment="1">
      <alignment horizontal="center" vertical="center"/>
    </xf>
    <xf numFmtId="0" fontId="9" fillId="0" borderId="3" xfId="49" applyFont="1" applyBorder="1" applyAlignment="1">
      <alignment horizontal="center" vertical="center"/>
    </xf>
    <xf numFmtId="0" fontId="7" fillId="0" borderId="0" xfId="49" applyAlignment="1">
      <alignment horizontal="center" vertical="center"/>
    </xf>
    <xf numFmtId="0" fontId="7" fillId="0" borderId="0" xfId="49"/>
    <xf numFmtId="0" fontId="9" fillId="0" borderId="0" xfId="53" applyFont="1"/>
    <xf numFmtId="0" fontId="9" fillId="0" borderId="0" xfId="53" applyFont="1" applyAlignment="1">
      <alignment horizontal="center"/>
    </xf>
    <xf numFmtId="0" fontId="9" fillId="0" borderId="0" xfId="53" applyFont="1" applyBorder="1"/>
    <xf numFmtId="0" fontId="9" fillId="0" borderId="1" xfId="53" applyFont="1" applyBorder="1" applyAlignment="1">
      <alignment horizontal="center"/>
    </xf>
    <xf numFmtId="0" fontId="9" fillId="0" borderId="2" xfId="53" applyFont="1" applyBorder="1" applyAlignment="1">
      <alignment horizontal="center"/>
    </xf>
    <xf numFmtId="0" fontId="13" fillId="0" borderId="3" xfId="53" applyFont="1" applyBorder="1" applyAlignment="1">
      <alignment horizontal="center" vertical="center" wrapText="1"/>
    </xf>
    <xf numFmtId="0" fontId="9" fillId="0" borderId="0" xfId="53" applyFont="1" applyAlignment="1">
      <alignment horizontal="center" vertical="center"/>
    </xf>
    <xf numFmtId="0" fontId="12" fillId="0" borderId="3" xfId="53" applyFont="1" applyBorder="1" applyAlignment="1">
      <alignment horizontal="center" vertical="center"/>
    </xf>
    <xf numFmtId="0" fontId="12" fillId="0" borderId="0" xfId="53" applyFont="1" applyAlignment="1">
      <alignment horizontal="center" vertical="center"/>
    </xf>
    <xf numFmtId="0" fontId="9" fillId="0" borderId="3" xfId="53" applyFont="1" applyBorder="1" applyAlignment="1">
      <alignment horizontal="center" vertical="center"/>
    </xf>
    <xf numFmtId="0" fontId="7" fillId="0" borderId="0" xfId="53" applyAlignment="1">
      <alignment horizontal="center" vertical="center"/>
    </xf>
    <xf numFmtId="0" fontId="7" fillId="0" borderId="0" xfId="53"/>
    <xf numFmtId="0" fontId="9" fillId="0" borderId="0" xfId="34" applyFont="1"/>
    <xf numFmtId="0" fontId="9" fillId="0" borderId="0" xfId="34" applyFont="1" applyAlignment="1">
      <alignment horizontal="center"/>
    </xf>
    <xf numFmtId="0" fontId="9" fillId="0" borderId="0" xfId="34" applyFont="1" applyBorder="1"/>
    <xf numFmtId="0" fontId="9" fillId="0" borderId="1" xfId="34" applyFont="1" applyBorder="1" applyAlignment="1">
      <alignment horizontal="center"/>
    </xf>
    <xf numFmtId="0" fontId="9" fillId="0" borderId="2" xfId="34" applyFont="1" applyBorder="1" applyAlignment="1">
      <alignment horizontal="center"/>
    </xf>
    <xf numFmtId="0" fontId="13" fillId="0" borderId="3" xfId="34" applyFont="1" applyBorder="1" applyAlignment="1">
      <alignment horizontal="center" vertical="center" wrapText="1"/>
    </xf>
    <xf numFmtId="0" fontId="9" fillId="0" borderId="0" xfId="34" applyFont="1" applyAlignment="1">
      <alignment horizontal="center" vertical="center"/>
    </xf>
    <xf numFmtId="0" fontId="12" fillId="0" borderId="3" xfId="34" applyFont="1" applyBorder="1" applyAlignment="1">
      <alignment horizontal="center" vertical="center"/>
    </xf>
    <xf numFmtId="0" fontId="12" fillId="0" borderId="0" xfId="34" applyFont="1" applyAlignment="1">
      <alignment horizontal="center" vertical="center"/>
    </xf>
    <xf numFmtId="0" fontId="9" fillId="0" borderId="3" xfId="34" applyFont="1" applyBorder="1" applyAlignment="1">
      <alignment horizontal="center" vertical="center"/>
    </xf>
    <xf numFmtId="0" fontId="7" fillId="0" borderId="0" xfId="34" applyAlignment="1">
      <alignment horizontal="center" vertical="center"/>
    </xf>
    <xf numFmtId="0" fontId="7" fillId="0" borderId="0" xfId="34"/>
    <xf numFmtId="0" fontId="9" fillId="0" borderId="0" xfId="57" applyFont="1"/>
    <xf numFmtId="0" fontId="9" fillId="0" borderId="0" xfId="57" applyFont="1" applyAlignment="1">
      <alignment horizontal="center"/>
    </xf>
    <xf numFmtId="0" fontId="9" fillId="0" borderId="0" xfId="57" applyFont="1" applyBorder="1"/>
    <xf numFmtId="0" fontId="9" fillId="0" borderId="1" xfId="57" applyFont="1" applyBorder="1" applyAlignment="1">
      <alignment horizontal="center"/>
    </xf>
    <xf numFmtId="0" fontId="9" fillId="0" borderId="2" xfId="57" applyFont="1" applyBorder="1" applyAlignment="1">
      <alignment horizontal="center"/>
    </xf>
    <xf numFmtId="0" fontId="13" fillId="0" borderId="3" xfId="57" applyFont="1" applyBorder="1" applyAlignment="1">
      <alignment horizontal="center" vertical="center" wrapText="1"/>
    </xf>
    <xf numFmtId="0" fontId="9" fillId="0" borderId="0" xfId="57" applyFont="1" applyAlignment="1">
      <alignment horizontal="center" vertical="center"/>
    </xf>
    <xf numFmtId="0" fontId="12" fillId="0" borderId="3" xfId="57" applyFont="1" applyBorder="1" applyAlignment="1">
      <alignment horizontal="center" vertical="center"/>
    </xf>
    <xf numFmtId="0" fontId="12" fillId="0" borderId="0" xfId="57" applyFont="1" applyAlignment="1">
      <alignment horizontal="center" vertical="center"/>
    </xf>
    <xf numFmtId="0" fontId="9" fillId="0" borderId="3" xfId="57" applyFont="1" applyBorder="1" applyAlignment="1">
      <alignment horizontal="center" vertical="center"/>
    </xf>
    <xf numFmtId="0" fontId="7" fillId="0" borderId="0" xfId="57" applyAlignment="1">
      <alignment horizontal="center" vertical="center"/>
    </xf>
    <xf numFmtId="0" fontId="7" fillId="0" borderId="0" xfId="57"/>
    <xf numFmtId="0" fontId="9" fillId="0" borderId="0" xfId="40" applyFont="1"/>
    <xf numFmtId="0" fontId="9" fillId="0" borderId="0" xfId="40" applyFont="1" applyAlignment="1">
      <alignment horizontal="center"/>
    </xf>
    <xf numFmtId="0" fontId="9" fillId="0" borderId="0" xfId="40" applyFont="1" applyBorder="1"/>
    <xf numFmtId="0" fontId="9" fillId="0" borderId="1" xfId="40" applyFont="1" applyBorder="1" applyAlignment="1">
      <alignment horizontal="center"/>
    </xf>
    <xf numFmtId="0" fontId="9" fillId="0" borderId="2" xfId="40" applyFont="1" applyBorder="1" applyAlignment="1">
      <alignment horizontal="center"/>
    </xf>
    <xf numFmtId="0" fontId="13" fillId="0" borderId="3" xfId="40" applyFont="1" applyBorder="1" applyAlignment="1">
      <alignment horizontal="center" vertical="center" wrapText="1"/>
    </xf>
    <xf numFmtId="0" fontId="9" fillId="0" borderId="0" xfId="40" applyFont="1" applyAlignment="1">
      <alignment horizontal="center" vertical="center"/>
    </xf>
    <xf numFmtId="0" fontId="12" fillId="0" borderId="3" xfId="40" applyFont="1" applyBorder="1" applyAlignment="1">
      <alignment horizontal="center" vertical="center"/>
    </xf>
    <xf numFmtId="0" fontId="12" fillId="0" borderId="0" xfId="40" applyFont="1" applyAlignment="1">
      <alignment horizontal="center" vertical="center"/>
    </xf>
    <xf numFmtId="0" fontId="9" fillId="0" borderId="3" xfId="40" applyFont="1" applyBorder="1" applyAlignment="1">
      <alignment horizontal="center" vertical="center"/>
    </xf>
    <xf numFmtId="0" fontId="7" fillId="0" borderId="0" xfId="40" applyAlignment="1">
      <alignment horizontal="center" vertical="center"/>
    </xf>
    <xf numFmtId="0" fontId="7" fillId="0" borderId="0" xfId="40"/>
    <xf numFmtId="0" fontId="9" fillId="0" borderId="0" xfId="62" applyFont="1"/>
    <xf numFmtId="0" fontId="9" fillId="0" borderId="0" xfId="62" applyFont="1" applyAlignment="1">
      <alignment horizontal="center"/>
    </xf>
    <xf numFmtId="0" fontId="9" fillId="0" borderId="0" xfId="62" applyFont="1" applyBorder="1"/>
    <xf numFmtId="0" fontId="9" fillId="0" borderId="1" xfId="62" applyFont="1" applyBorder="1" applyAlignment="1">
      <alignment horizontal="center"/>
    </xf>
    <xf numFmtId="0" fontId="9" fillId="0" borderId="2" xfId="62" applyFont="1" applyBorder="1" applyAlignment="1">
      <alignment horizontal="center"/>
    </xf>
    <xf numFmtId="0" fontId="13" fillId="0" borderId="3" xfId="62" applyFont="1" applyBorder="1" applyAlignment="1">
      <alignment horizontal="center" vertical="center" wrapText="1"/>
    </xf>
    <xf numFmtId="0" fontId="9" fillId="0" borderId="0" xfId="62" applyFont="1" applyAlignment="1">
      <alignment horizontal="center" vertical="center"/>
    </xf>
    <xf numFmtId="0" fontId="12" fillId="0" borderId="3" xfId="62" applyFont="1" applyBorder="1" applyAlignment="1">
      <alignment horizontal="center" vertical="center"/>
    </xf>
    <xf numFmtId="0" fontId="12" fillId="0" borderId="0" xfId="62" applyFont="1" applyAlignment="1">
      <alignment horizontal="center" vertical="center"/>
    </xf>
    <xf numFmtId="0" fontId="9" fillId="0" borderId="3" xfId="62" applyFont="1" applyBorder="1" applyAlignment="1">
      <alignment horizontal="center" vertical="center"/>
    </xf>
    <xf numFmtId="0" fontId="7" fillId="0" borderId="0" xfId="62" applyAlignment="1">
      <alignment horizontal="center" vertical="center"/>
    </xf>
    <xf numFmtId="0" fontId="7" fillId="0" borderId="0" xfId="62"/>
    <xf numFmtId="0" fontId="9" fillId="0" borderId="0" xfId="64" applyFont="1"/>
    <xf numFmtId="0" fontId="9" fillId="0" borderId="0" xfId="64" applyFont="1" applyAlignment="1">
      <alignment horizontal="center"/>
    </xf>
    <xf numFmtId="0" fontId="9" fillId="0" borderId="0" xfId="64" applyFont="1" applyBorder="1"/>
    <xf numFmtId="0" fontId="9" fillId="0" borderId="1" xfId="64" applyFont="1" applyBorder="1" applyAlignment="1">
      <alignment horizontal="center"/>
    </xf>
    <xf numFmtId="0" fontId="9" fillId="0" borderId="2" xfId="64" applyFont="1" applyBorder="1" applyAlignment="1">
      <alignment horizontal="center"/>
    </xf>
    <xf numFmtId="0" fontId="13" fillId="0" borderId="3" xfId="64" applyFont="1" applyBorder="1" applyAlignment="1">
      <alignment horizontal="center" vertical="center" wrapText="1"/>
    </xf>
    <xf numFmtId="0" fontId="9" fillId="0" borderId="0" xfId="64" applyFont="1" applyAlignment="1">
      <alignment horizontal="center" vertical="center"/>
    </xf>
    <xf numFmtId="0" fontId="12" fillId="0" borderId="3" xfId="64" applyFont="1" applyBorder="1" applyAlignment="1">
      <alignment horizontal="center" vertical="center"/>
    </xf>
    <xf numFmtId="0" fontId="12" fillId="0" borderId="0" xfId="64" applyFont="1" applyAlignment="1">
      <alignment horizontal="center" vertical="center"/>
    </xf>
    <xf numFmtId="0" fontId="9" fillId="0" borderId="3" xfId="64" applyFont="1" applyBorder="1" applyAlignment="1">
      <alignment horizontal="center" vertical="center"/>
    </xf>
    <xf numFmtId="0" fontId="7" fillId="0" borderId="0" xfId="64" applyAlignment="1">
      <alignment horizontal="center" vertical="center"/>
    </xf>
    <xf numFmtId="0" fontId="7" fillId="0" borderId="0" xfId="64"/>
    <xf numFmtId="0" fontId="9" fillId="0" borderId="0" xfId="20" applyFont="1"/>
    <xf numFmtId="0" fontId="9" fillId="0" borderId="0" xfId="20" applyFont="1" applyAlignment="1">
      <alignment horizontal="center"/>
    </xf>
    <xf numFmtId="0" fontId="9" fillId="0" borderId="0" xfId="20" applyFont="1" applyBorder="1"/>
    <xf numFmtId="0" fontId="15" fillId="0" borderId="0" xfId="20" applyFont="1"/>
    <xf numFmtId="0" fontId="9" fillId="0" borderId="1" xfId="20" applyFont="1" applyBorder="1" applyAlignment="1">
      <alignment horizontal="center"/>
    </xf>
    <xf numFmtId="0" fontId="9" fillId="0" borderId="2" xfId="20" applyFont="1" applyBorder="1" applyAlignment="1">
      <alignment horizontal="center"/>
    </xf>
    <xf numFmtId="0" fontId="13" fillId="0" borderId="3" xfId="20" applyFont="1" applyBorder="1" applyAlignment="1">
      <alignment horizontal="center" vertical="center" wrapText="1"/>
    </xf>
    <xf numFmtId="0" fontId="9" fillId="0" borderId="0" xfId="20" applyFont="1" applyAlignment="1">
      <alignment horizontal="center" vertical="center"/>
    </xf>
    <xf numFmtId="0" fontId="12" fillId="0" borderId="3" xfId="20" applyFont="1" applyBorder="1" applyAlignment="1">
      <alignment horizontal="center" vertical="center"/>
    </xf>
    <xf numFmtId="0" fontId="12" fillId="0" borderId="0" xfId="20" applyFont="1" applyAlignment="1">
      <alignment horizontal="center" vertical="center"/>
    </xf>
    <xf numFmtId="0" fontId="9" fillId="0" borderId="3" xfId="20" applyFont="1" applyBorder="1" applyAlignment="1">
      <alignment horizontal="center" vertical="center"/>
    </xf>
    <xf numFmtId="0" fontId="7" fillId="0" borderId="0" xfId="20" applyAlignment="1">
      <alignment horizontal="center" vertical="center"/>
    </xf>
    <xf numFmtId="0" fontId="7" fillId="0" borderId="0" xfId="20"/>
    <xf numFmtId="0" fontId="9" fillId="0" borderId="0" xfId="22" applyFont="1"/>
    <xf numFmtId="0" fontId="9" fillId="0" borderId="0" xfId="22" applyFont="1" applyAlignment="1">
      <alignment horizontal="center"/>
    </xf>
    <xf numFmtId="0" fontId="9" fillId="0" borderId="0" xfId="22" applyFont="1" applyBorder="1"/>
    <xf numFmtId="0" fontId="15" fillId="0" borderId="0" xfId="22" applyFont="1"/>
    <xf numFmtId="0" fontId="9" fillId="0" borderId="1" xfId="22" applyFont="1" applyBorder="1" applyAlignment="1">
      <alignment horizontal="center"/>
    </xf>
    <xf numFmtId="0" fontId="9" fillId="0" borderId="2" xfId="22" applyFont="1" applyBorder="1" applyAlignment="1">
      <alignment horizontal="center"/>
    </xf>
    <xf numFmtId="0" fontId="13" fillId="0" borderId="3" xfId="22" applyFont="1" applyBorder="1" applyAlignment="1">
      <alignment horizontal="center" vertical="center" wrapText="1"/>
    </xf>
    <xf numFmtId="0" fontId="9" fillId="0" borderId="0" xfId="22" applyFont="1" applyAlignment="1">
      <alignment horizontal="center" vertical="center"/>
    </xf>
    <xf numFmtId="0" fontId="12" fillId="0" borderId="3" xfId="22" applyFont="1" applyBorder="1" applyAlignment="1">
      <alignment horizontal="center" vertical="center"/>
    </xf>
    <xf numFmtId="0" fontId="12" fillId="0" borderId="0" xfId="22" applyFont="1" applyAlignment="1">
      <alignment horizontal="center" vertical="center"/>
    </xf>
    <xf numFmtId="0" fontId="9" fillId="0" borderId="3" xfId="22" applyFont="1" applyBorder="1" applyAlignment="1">
      <alignment horizontal="center" vertical="center"/>
    </xf>
    <xf numFmtId="0" fontId="7" fillId="0" borderId="0" xfId="22" applyAlignment="1">
      <alignment horizontal="center" vertical="center"/>
    </xf>
    <xf numFmtId="0" fontId="7" fillId="0" borderId="0" xfId="22"/>
    <xf numFmtId="0" fontId="9" fillId="0" borderId="0" xfId="61" applyFont="1"/>
    <xf numFmtId="0" fontId="9" fillId="0" borderId="0" xfId="61" applyFont="1" applyAlignment="1">
      <alignment horizontal="center"/>
    </xf>
    <xf numFmtId="0" fontId="9" fillId="0" borderId="0" xfId="61" applyFont="1" applyBorder="1"/>
    <xf numFmtId="0" fontId="15" fillId="0" borderId="0" xfId="61" applyFont="1"/>
    <xf numFmtId="0" fontId="9" fillId="0" borderId="1" xfId="61" applyFont="1" applyBorder="1" applyAlignment="1">
      <alignment horizontal="center"/>
    </xf>
    <xf numFmtId="0" fontId="9" fillId="0" borderId="2" xfId="61" applyFont="1" applyBorder="1" applyAlignment="1">
      <alignment horizontal="center"/>
    </xf>
    <xf numFmtId="0" fontId="13" fillId="0" borderId="3" xfId="61" applyFont="1" applyBorder="1" applyAlignment="1">
      <alignment horizontal="center" vertical="center" wrapText="1"/>
    </xf>
    <xf numFmtId="0" fontId="9" fillId="0" borderId="0" xfId="61" applyFont="1" applyAlignment="1">
      <alignment horizontal="center" vertical="center"/>
    </xf>
    <xf numFmtId="0" fontId="12" fillId="0" borderId="3" xfId="61" applyFont="1" applyBorder="1" applyAlignment="1">
      <alignment horizontal="center" vertical="center"/>
    </xf>
    <xf numFmtId="0" fontId="12" fillId="0" borderId="0" xfId="61" applyFont="1" applyAlignment="1">
      <alignment horizontal="center" vertical="center"/>
    </xf>
    <xf numFmtId="0" fontId="9" fillId="0" borderId="3" xfId="61" applyFont="1" applyBorder="1" applyAlignment="1">
      <alignment horizontal="center" vertical="center"/>
    </xf>
    <xf numFmtId="0" fontId="7" fillId="0" borderId="0" xfId="61" applyAlignment="1">
      <alignment horizontal="center" vertical="center"/>
    </xf>
    <xf numFmtId="0" fontId="7" fillId="0" borderId="0" xfId="61"/>
    <xf numFmtId="0" fontId="9" fillId="0" borderId="0" xfId="54" applyFont="1"/>
    <xf numFmtId="0" fontId="9" fillId="0" borderId="0" xfId="54" applyFont="1" applyAlignment="1">
      <alignment horizontal="center"/>
    </xf>
    <xf numFmtId="0" fontId="9" fillId="0" borderId="0" xfId="54" applyFont="1" applyBorder="1"/>
    <xf numFmtId="0" fontId="15" fillId="0" borderId="0" xfId="54" applyFont="1"/>
    <xf numFmtId="0" fontId="9" fillId="0" borderId="1" xfId="54" applyFont="1" applyBorder="1" applyAlignment="1">
      <alignment horizontal="center"/>
    </xf>
    <xf numFmtId="0" fontId="9" fillId="0" borderId="2" xfId="54" applyFont="1" applyBorder="1" applyAlignment="1">
      <alignment horizontal="center"/>
    </xf>
    <xf numFmtId="0" fontId="13" fillId="0" borderId="3" xfId="54" applyFont="1" applyBorder="1" applyAlignment="1">
      <alignment horizontal="center" vertical="center" wrapText="1"/>
    </xf>
    <xf numFmtId="0" fontId="9" fillId="0" borderId="0" xfId="54" applyFont="1" applyAlignment="1">
      <alignment horizontal="center" vertical="center"/>
    </xf>
    <xf numFmtId="0" fontId="12" fillId="0" borderId="3" xfId="54" applyFont="1" applyBorder="1" applyAlignment="1">
      <alignment horizontal="center" vertical="center"/>
    </xf>
    <xf numFmtId="0" fontId="12" fillId="0" borderId="0" xfId="54" applyFont="1" applyAlignment="1">
      <alignment horizontal="center" vertical="center"/>
    </xf>
    <xf numFmtId="0" fontId="9" fillId="0" borderId="3" xfId="54" applyFont="1" applyBorder="1" applyAlignment="1">
      <alignment horizontal="center" vertical="center"/>
    </xf>
    <xf numFmtId="0" fontId="7" fillId="0" borderId="0" xfId="54" applyAlignment="1">
      <alignment horizontal="center" vertical="center"/>
    </xf>
    <xf numFmtId="0" fontId="7" fillId="0" borderId="0" xfId="54"/>
    <xf numFmtId="0" fontId="9" fillId="0" borderId="0" xfId="67" applyFont="1"/>
    <xf numFmtId="0" fontId="9" fillId="0" borderId="0" xfId="67" applyFont="1" applyAlignment="1">
      <alignment horizontal="center"/>
    </xf>
    <xf numFmtId="0" fontId="9" fillId="0" borderId="0" xfId="67" applyFont="1" applyBorder="1"/>
    <xf numFmtId="0" fontId="15" fillId="0" borderId="0" xfId="67" applyFont="1"/>
    <xf numFmtId="0" fontId="9" fillId="0" borderId="1" xfId="67" applyFont="1" applyBorder="1" applyAlignment="1">
      <alignment horizontal="center"/>
    </xf>
    <xf numFmtId="0" fontId="9" fillId="0" borderId="2" xfId="67" applyFont="1" applyBorder="1" applyAlignment="1">
      <alignment horizontal="center"/>
    </xf>
    <xf numFmtId="0" fontId="13" fillId="0" borderId="3" xfId="67" applyFont="1" applyBorder="1" applyAlignment="1">
      <alignment horizontal="center" vertical="center" wrapText="1"/>
    </xf>
    <xf numFmtId="0" fontId="9" fillId="0" borderId="0" xfId="67" applyFont="1" applyAlignment="1">
      <alignment horizontal="center" vertical="center"/>
    </xf>
    <xf numFmtId="0" fontId="12" fillId="0" borderId="3" xfId="67" applyFont="1" applyBorder="1" applyAlignment="1">
      <alignment horizontal="center" vertical="center"/>
    </xf>
    <xf numFmtId="0" fontId="12" fillId="0" borderId="0" xfId="67" applyFont="1" applyAlignment="1">
      <alignment horizontal="center" vertical="center"/>
    </xf>
    <xf numFmtId="0" fontId="9" fillId="0" borderId="3" xfId="67" applyFont="1" applyBorder="1" applyAlignment="1">
      <alignment horizontal="center" vertical="center"/>
    </xf>
    <xf numFmtId="0" fontId="7" fillId="0" borderId="0" xfId="67" applyAlignment="1">
      <alignment horizontal="center" vertical="center"/>
    </xf>
    <xf numFmtId="0" fontId="7" fillId="0" borderId="0" xfId="67"/>
    <xf numFmtId="0" fontId="9" fillId="0" borderId="0" xfId="31" applyFont="1" applyAlignment="1">
      <alignment horizontal="center"/>
    </xf>
    <xf numFmtId="0" fontId="9" fillId="0" borderId="0" xfId="31" applyFont="1"/>
    <xf numFmtId="0" fontId="7" fillId="0" borderId="0" xfId="31"/>
    <xf numFmtId="0" fontId="10" fillId="0" borderId="0" xfId="31" applyFont="1"/>
    <xf numFmtId="0" fontId="9" fillId="0" borderId="0" xfId="31" applyFont="1" applyAlignment="1"/>
    <xf numFmtId="0" fontId="13" fillId="0" borderId="3" xfId="31" applyFont="1" applyBorder="1" applyAlignment="1">
      <alignment horizontal="center" vertical="center" wrapText="1"/>
    </xf>
    <xf numFmtId="0" fontId="7" fillId="0" borderId="0" xfId="31" applyAlignment="1">
      <alignment horizontal="center" vertical="center"/>
    </xf>
    <xf numFmtId="0" fontId="12" fillId="0" borderId="3" xfId="31" applyFont="1" applyBorder="1" applyAlignment="1">
      <alignment horizontal="center"/>
    </xf>
    <xf numFmtId="0" fontId="8" fillId="0" borderId="0" xfId="31" applyFont="1" applyAlignment="1">
      <alignment horizontal="center"/>
    </xf>
    <xf numFmtId="0" fontId="16" fillId="0" borderId="0" xfId="31" applyFont="1"/>
    <xf numFmtId="0" fontId="9" fillId="0" borderId="0" xfId="23" applyFont="1"/>
    <xf numFmtId="0" fontId="9" fillId="0" borderId="0" xfId="23" applyFont="1" applyAlignment="1">
      <alignment horizontal="center"/>
    </xf>
    <xf numFmtId="0" fontId="9" fillId="0" borderId="0" xfId="23" applyFont="1" applyBorder="1"/>
    <xf numFmtId="0" fontId="9" fillId="0" borderId="1" xfId="23" applyFont="1" applyBorder="1" applyAlignment="1">
      <alignment horizontal="center"/>
    </xf>
    <xf numFmtId="0" fontId="9" fillId="0" borderId="2" xfId="23" applyFont="1" applyBorder="1" applyAlignment="1">
      <alignment horizontal="center"/>
    </xf>
    <xf numFmtId="0" fontId="13" fillId="0" borderId="3" xfId="23" applyFont="1" applyBorder="1" applyAlignment="1">
      <alignment horizontal="center" vertical="center" wrapText="1"/>
    </xf>
    <xf numFmtId="0" fontId="9" fillId="0" borderId="0" xfId="23" applyFont="1" applyAlignment="1">
      <alignment horizontal="center" vertical="center"/>
    </xf>
    <xf numFmtId="0" fontId="12" fillId="0" borderId="3" xfId="23" applyFont="1" applyBorder="1" applyAlignment="1">
      <alignment horizontal="center" vertical="center"/>
    </xf>
    <xf numFmtId="0" fontId="12" fillId="0" borderId="0" xfId="23" applyFont="1" applyAlignment="1">
      <alignment horizontal="center" vertical="center"/>
    </xf>
    <xf numFmtId="0" fontId="9" fillId="0" borderId="3" xfId="23" applyFont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/>
    <xf numFmtId="0" fontId="9" fillId="0" borderId="0" xfId="8" applyFont="1"/>
    <xf numFmtId="0" fontId="9" fillId="0" borderId="0" xfId="8" applyFont="1" applyAlignment="1">
      <alignment horizontal="center"/>
    </xf>
    <xf numFmtId="0" fontId="9" fillId="0" borderId="0" xfId="8" applyFont="1" applyBorder="1"/>
    <xf numFmtId="0" fontId="9" fillId="0" borderId="1" xfId="8" applyFont="1" applyBorder="1" applyAlignment="1">
      <alignment horizontal="center"/>
    </xf>
    <xf numFmtId="0" fontId="9" fillId="0" borderId="2" xfId="8" applyFont="1" applyBorder="1" applyAlignment="1">
      <alignment horizontal="center"/>
    </xf>
    <xf numFmtId="0" fontId="13" fillId="0" borderId="3" xfId="8" applyFont="1" applyBorder="1" applyAlignment="1">
      <alignment horizontal="center" vertical="center" wrapText="1"/>
    </xf>
    <xf numFmtId="0" fontId="9" fillId="0" borderId="0" xfId="8" applyFont="1" applyAlignment="1">
      <alignment horizontal="center" vertical="center"/>
    </xf>
    <xf numFmtId="0" fontId="12" fillId="0" borderId="3" xfId="8" applyFont="1" applyBorder="1" applyAlignment="1">
      <alignment horizontal="center" vertical="center"/>
    </xf>
    <xf numFmtId="0" fontId="12" fillId="0" borderId="0" xfId="8" applyFont="1" applyAlignment="1">
      <alignment horizontal="center" vertical="center"/>
    </xf>
    <xf numFmtId="0" fontId="9" fillId="0" borderId="3" xfId="8" applyFont="1" applyBorder="1" applyAlignment="1">
      <alignment horizontal="center" vertical="center"/>
    </xf>
    <xf numFmtId="0" fontId="7" fillId="0" borderId="0" xfId="8" applyAlignment="1">
      <alignment horizontal="center" vertical="center"/>
    </xf>
    <xf numFmtId="0" fontId="7" fillId="0" borderId="0" xfId="8"/>
    <xf numFmtId="0" fontId="9" fillId="0" borderId="0" xfId="9" applyFont="1"/>
    <xf numFmtId="0" fontId="9" fillId="0" borderId="0" xfId="9" applyFont="1" applyAlignment="1">
      <alignment horizontal="center"/>
    </xf>
    <xf numFmtId="0" fontId="9" fillId="0" borderId="0" xfId="9" applyFont="1" applyBorder="1"/>
    <xf numFmtId="0" fontId="9" fillId="0" borderId="1" xfId="9" applyFont="1" applyBorder="1" applyAlignment="1">
      <alignment horizontal="center"/>
    </xf>
    <xf numFmtId="0" fontId="9" fillId="0" borderId="2" xfId="9" applyFont="1" applyBorder="1" applyAlignment="1">
      <alignment horizontal="center"/>
    </xf>
    <xf numFmtId="0" fontId="13" fillId="0" borderId="3" xfId="9" applyFont="1" applyBorder="1" applyAlignment="1">
      <alignment horizontal="center" vertical="center" wrapText="1"/>
    </xf>
    <xf numFmtId="0" fontId="9" fillId="0" borderId="0" xfId="9" applyFont="1" applyAlignment="1">
      <alignment horizontal="center" vertical="center"/>
    </xf>
    <xf numFmtId="0" fontId="12" fillId="0" borderId="3" xfId="9" applyFont="1" applyBorder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9" fillId="0" borderId="3" xfId="9" applyFont="1" applyBorder="1" applyAlignment="1">
      <alignment horizontal="center" vertical="center"/>
    </xf>
    <xf numFmtId="0" fontId="7" fillId="0" borderId="0" xfId="9" applyAlignment="1">
      <alignment horizontal="center" vertical="center"/>
    </xf>
    <xf numFmtId="0" fontId="7" fillId="0" borderId="0" xfId="9"/>
    <xf numFmtId="0" fontId="9" fillId="0" borderId="0" xfId="30" applyFont="1"/>
    <xf numFmtId="0" fontId="9" fillId="0" borderId="0" xfId="30" applyFont="1" applyAlignment="1">
      <alignment horizontal="center"/>
    </xf>
    <xf numFmtId="0" fontId="9" fillId="0" borderId="0" xfId="30" applyFont="1" applyBorder="1"/>
    <xf numFmtId="0" fontId="10" fillId="0" borderId="0" xfId="30" applyFont="1"/>
    <xf numFmtId="0" fontId="9" fillId="0" borderId="1" xfId="30" applyFont="1" applyBorder="1" applyAlignment="1">
      <alignment horizontal="center"/>
    </xf>
    <xf numFmtId="0" fontId="9" fillId="0" borderId="2" xfId="30" applyFont="1" applyBorder="1" applyAlignment="1">
      <alignment horizontal="center"/>
    </xf>
    <xf numFmtId="0" fontId="13" fillId="0" borderId="3" xfId="30" applyFont="1" applyBorder="1" applyAlignment="1">
      <alignment horizontal="center" vertical="center" wrapText="1"/>
    </xf>
    <xf numFmtId="0" fontId="9" fillId="0" borderId="0" xfId="30" applyFont="1" applyAlignment="1">
      <alignment horizontal="center" vertical="center"/>
    </xf>
    <xf numFmtId="0" fontId="12" fillId="0" borderId="3" xfId="30" applyFont="1" applyBorder="1" applyAlignment="1">
      <alignment horizontal="center" vertical="center"/>
    </xf>
    <xf numFmtId="0" fontId="12" fillId="0" borderId="0" xfId="30" applyFont="1" applyAlignment="1">
      <alignment horizontal="center" vertical="center"/>
    </xf>
    <xf numFmtId="0" fontId="9" fillId="0" borderId="3" xfId="30" applyFont="1" applyBorder="1" applyAlignment="1">
      <alignment horizontal="center" vertical="center"/>
    </xf>
    <xf numFmtId="0" fontId="7" fillId="0" borderId="0" xfId="30" applyAlignment="1">
      <alignment horizontal="center" vertical="center"/>
    </xf>
    <xf numFmtId="0" fontId="7" fillId="0" borderId="0" xfId="30"/>
    <xf numFmtId="0" fontId="9" fillId="0" borderId="0" xfId="32" applyFont="1"/>
    <xf numFmtId="0" fontId="17" fillId="0" borderId="0" xfId="32" applyFont="1"/>
    <xf numFmtId="0" fontId="9" fillId="0" borderId="0" xfId="32" applyFont="1" applyAlignment="1">
      <alignment horizontal="center"/>
    </xf>
    <xf numFmtId="0" fontId="9" fillId="0" borderId="0" xfId="32" applyFont="1" applyBorder="1"/>
    <xf numFmtId="0" fontId="10" fillId="0" borderId="0" xfId="32" applyFont="1"/>
    <xf numFmtId="0" fontId="9" fillId="0" borderId="1" xfId="32" applyFont="1" applyBorder="1" applyAlignment="1">
      <alignment horizontal="center"/>
    </xf>
    <xf numFmtId="0" fontId="9" fillId="0" borderId="2" xfId="32" applyFont="1" applyBorder="1" applyAlignment="1">
      <alignment horizontal="center"/>
    </xf>
    <xf numFmtId="0" fontId="13" fillId="0" borderId="3" xfId="32" applyFont="1" applyBorder="1" applyAlignment="1">
      <alignment horizontal="center" vertical="center" wrapText="1"/>
    </xf>
    <xf numFmtId="0" fontId="9" fillId="0" borderId="0" xfId="32" applyFont="1" applyAlignment="1">
      <alignment horizontal="center" vertical="center"/>
    </xf>
    <xf numFmtId="0" fontId="12" fillId="0" borderId="3" xfId="32" applyFont="1" applyBorder="1" applyAlignment="1">
      <alignment horizontal="center" vertical="center"/>
    </xf>
    <xf numFmtId="0" fontId="12" fillId="0" borderId="0" xfId="32" applyFont="1" applyAlignment="1">
      <alignment horizontal="center" vertical="center"/>
    </xf>
    <xf numFmtId="0" fontId="9" fillId="0" borderId="3" xfId="32" applyFont="1" applyBorder="1" applyAlignment="1">
      <alignment horizontal="center" vertical="center"/>
    </xf>
    <xf numFmtId="0" fontId="7" fillId="0" borderId="0" xfId="32" applyAlignment="1">
      <alignment horizontal="center" vertical="center"/>
    </xf>
    <xf numFmtId="0" fontId="7" fillId="0" borderId="0" xfId="32"/>
    <xf numFmtId="0" fontId="9" fillId="0" borderId="0" xfId="24" applyFont="1"/>
    <xf numFmtId="0" fontId="9" fillId="0" borderId="0" xfId="24" applyFont="1" applyAlignment="1">
      <alignment horizontal="center"/>
    </xf>
    <xf numFmtId="0" fontId="9" fillId="0" borderId="0" xfId="24" applyFont="1" applyBorder="1"/>
    <xf numFmtId="0" fontId="9" fillId="0" borderId="1" xfId="24" applyFont="1" applyBorder="1" applyAlignment="1">
      <alignment horizontal="center"/>
    </xf>
    <xf numFmtId="0" fontId="9" fillId="0" borderId="2" xfId="24" applyFont="1" applyBorder="1" applyAlignment="1">
      <alignment horizontal="center"/>
    </xf>
    <xf numFmtId="0" fontId="13" fillId="0" borderId="3" xfId="24" applyFont="1" applyBorder="1" applyAlignment="1">
      <alignment horizontal="center" vertical="center" wrapText="1"/>
    </xf>
    <xf numFmtId="0" fontId="9" fillId="0" borderId="0" xfId="24" applyFont="1" applyAlignment="1">
      <alignment horizontal="center" vertical="center"/>
    </xf>
    <xf numFmtId="0" fontId="12" fillId="0" borderId="3" xfId="24" applyFont="1" applyBorder="1" applyAlignment="1">
      <alignment horizontal="center" vertical="center"/>
    </xf>
    <xf numFmtId="0" fontId="12" fillId="0" borderId="0" xfId="24" applyFont="1" applyAlignment="1">
      <alignment horizontal="center" vertical="center"/>
    </xf>
    <xf numFmtId="0" fontId="9" fillId="0" borderId="3" xfId="24" applyFont="1" applyBorder="1" applyAlignment="1">
      <alignment horizontal="center" vertical="center"/>
    </xf>
    <xf numFmtId="0" fontId="7" fillId="0" borderId="0" xfId="24" applyAlignment="1">
      <alignment horizontal="center" vertical="center"/>
    </xf>
    <xf numFmtId="0" fontId="7" fillId="0" borderId="0" xfId="24"/>
    <xf numFmtId="0" fontId="9" fillId="0" borderId="0" xfId="25" applyFont="1"/>
    <xf numFmtId="0" fontId="9" fillId="0" borderId="0" xfId="25" applyFont="1" applyAlignment="1">
      <alignment horizontal="center"/>
    </xf>
    <xf numFmtId="0" fontId="9" fillId="0" borderId="0" xfId="25" applyFont="1" applyBorder="1"/>
    <xf numFmtId="0" fontId="9" fillId="0" borderId="1" xfId="25" applyFont="1" applyBorder="1" applyAlignment="1">
      <alignment horizontal="center"/>
    </xf>
    <xf numFmtId="0" fontId="9" fillId="0" borderId="2" xfId="25" applyFont="1" applyBorder="1" applyAlignment="1">
      <alignment horizontal="center"/>
    </xf>
    <xf numFmtId="0" fontId="13" fillId="0" borderId="3" xfId="25" applyFont="1" applyBorder="1" applyAlignment="1">
      <alignment horizontal="center" vertical="center" wrapText="1"/>
    </xf>
    <xf numFmtId="0" fontId="9" fillId="0" borderId="0" xfId="25" applyFont="1" applyAlignment="1">
      <alignment horizontal="center" vertical="center"/>
    </xf>
    <xf numFmtId="0" fontId="12" fillId="0" borderId="3" xfId="25" applyFont="1" applyBorder="1" applyAlignment="1">
      <alignment horizontal="center" vertical="center"/>
    </xf>
    <xf numFmtId="0" fontId="12" fillId="0" borderId="0" xfId="25" applyFont="1" applyAlignment="1">
      <alignment horizontal="center" vertical="center"/>
    </xf>
    <xf numFmtId="0" fontId="9" fillId="0" borderId="3" xfId="25" applyFont="1" applyBorder="1" applyAlignment="1">
      <alignment horizontal="center" vertical="center"/>
    </xf>
    <xf numFmtId="0" fontId="7" fillId="0" borderId="0" xfId="25" applyAlignment="1">
      <alignment horizontal="center" vertical="center"/>
    </xf>
    <xf numFmtId="0" fontId="7" fillId="0" borderId="0" xfId="25"/>
    <xf numFmtId="0" fontId="9" fillId="0" borderId="0" xfId="26" applyFont="1"/>
    <xf numFmtId="0" fontId="9" fillId="0" borderId="0" xfId="7" applyFont="1"/>
    <xf numFmtId="0" fontId="9" fillId="0" borderId="0" xfId="7" applyFont="1" applyAlignment="1">
      <alignment horizontal="center"/>
    </xf>
    <xf numFmtId="0" fontId="15" fillId="0" borderId="0" xfId="7" applyFont="1"/>
    <xf numFmtId="0" fontId="9" fillId="0" borderId="0" xfId="7" applyFont="1" applyBorder="1"/>
    <xf numFmtId="0" fontId="9" fillId="0" borderId="1" xfId="7" applyFont="1" applyBorder="1" applyAlignment="1">
      <alignment horizontal="center"/>
    </xf>
    <xf numFmtId="0" fontId="9" fillId="0" borderId="2" xfId="7" applyFont="1" applyBorder="1" applyAlignment="1">
      <alignment horizontal="center"/>
    </xf>
    <xf numFmtId="0" fontId="13" fillId="0" borderId="3" xfId="7" applyFont="1" applyBorder="1" applyAlignment="1">
      <alignment horizontal="center" vertical="center" wrapText="1"/>
    </xf>
    <xf numFmtId="0" fontId="9" fillId="0" borderId="0" xfId="7" applyFont="1" applyAlignment="1">
      <alignment horizontal="center" vertical="center"/>
    </xf>
    <xf numFmtId="0" fontId="12" fillId="0" borderId="3" xfId="7" applyFont="1" applyBorder="1" applyAlignment="1">
      <alignment horizontal="center" vertical="center"/>
    </xf>
    <xf numFmtId="0" fontId="12" fillId="0" borderId="0" xfId="7" applyFont="1" applyAlignment="1">
      <alignment horizontal="center" vertical="center"/>
    </xf>
    <xf numFmtId="0" fontId="9" fillId="0" borderId="3" xfId="7" applyFont="1" applyBorder="1" applyAlignment="1">
      <alignment horizontal="center" vertical="center"/>
    </xf>
    <xf numFmtId="0" fontId="7" fillId="0" borderId="0" xfId="7" applyAlignment="1">
      <alignment horizontal="center" vertical="center"/>
    </xf>
    <xf numFmtId="0" fontId="7" fillId="0" borderId="0" xfId="7"/>
    <xf numFmtId="0" fontId="9" fillId="0" borderId="0" xfId="12" applyFont="1"/>
    <xf numFmtId="0" fontId="9" fillId="0" borderId="0" xfId="12" applyFont="1" applyAlignment="1">
      <alignment horizontal="center"/>
    </xf>
    <xf numFmtId="0" fontId="15" fillId="0" borderId="0" xfId="12" applyFont="1"/>
    <xf numFmtId="0" fontId="9" fillId="0" borderId="0" xfId="12" applyFont="1" applyBorder="1"/>
    <xf numFmtId="0" fontId="9" fillId="0" borderId="1" xfId="12" applyFont="1" applyBorder="1" applyAlignment="1">
      <alignment horizontal="center"/>
    </xf>
    <xf numFmtId="0" fontId="9" fillId="0" borderId="2" xfId="12" applyFont="1" applyBorder="1" applyAlignment="1">
      <alignment horizontal="center"/>
    </xf>
    <xf numFmtId="0" fontId="13" fillId="0" borderId="3" xfId="12" applyFont="1" applyBorder="1" applyAlignment="1">
      <alignment horizontal="center" vertical="center" wrapText="1"/>
    </xf>
    <xf numFmtId="0" fontId="9" fillId="0" borderId="0" xfId="12" applyFont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9" fillId="0" borderId="3" xfId="12" applyFont="1" applyBorder="1" applyAlignment="1">
      <alignment horizontal="center" vertical="center"/>
    </xf>
    <xf numFmtId="0" fontId="7" fillId="0" borderId="0" xfId="12" applyAlignment="1">
      <alignment horizontal="center" vertical="center"/>
    </xf>
    <xf numFmtId="0" fontId="7" fillId="0" borderId="0" xfId="12"/>
    <xf numFmtId="0" fontId="9" fillId="0" borderId="0" xfId="14" applyFont="1"/>
    <xf numFmtId="0" fontId="9" fillId="0" borderId="0" xfId="14" applyFont="1" applyAlignment="1">
      <alignment horizontal="center"/>
    </xf>
    <xf numFmtId="0" fontId="15" fillId="0" borderId="0" xfId="14" applyFont="1"/>
    <xf numFmtId="0" fontId="9" fillId="0" borderId="0" xfId="14" applyFont="1" applyBorder="1"/>
    <xf numFmtId="0" fontId="9" fillId="0" borderId="1" xfId="14" applyFont="1" applyBorder="1" applyAlignment="1">
      <alignment horizontal="center"/>
    </xf>
    <xf numFmtId="0" fontId="9" fillId="0" borderId="2" xfId="14" applyFont="1" applyBorder="1" applyAlignment="1">
      <alignment horizontal="center"/>
    </xf>
    <xf numFmtId="0" fontId="13" fillId="0" borderId="3" xfId="14" applyFont="1" applyBorder="1" applyAlignment="1">
      <alignment horizontal="center" vertical="center" wrapText="1"/>
    </xf>
    <xf numFmtId="0" fontId="9" fillId="0" borderId="0" xfId="14" applyFont="1" applyAlignment="1">
      <alignment horizontal="center" vertical="center"/>
    </xf>
    <xf numFmtId="0" fontId="12" fillId="0" borderId="3" xfId="14" applyFont="1" applyBorder="1" applyAlignment="1">
      <alignment horizontal="center" vertical="center"/>
    </xf>
    <xf numFmtId="0" fontId="12" fillId="0" borderId="0" xfId="14" applyFont="1" applyAlignment="1">
      <alignment horizontal="center" vertical="center"/>
    </xf>
    <xf numFmtId="0" fontId="9" fillId="0" borderId="3" xfId="14" applyFont="1" applyBorder="1" applyAlignment="1">
      <alignment horizontal="center" vertical="center"/>
    </xf>
    <xf numFmtId="0" fontId="7" fillId="0" borderId="0" xfId="14" applyAlignment="1">
      <alignment horizontal="center" vertical="center"/>
    </xf>
    <xf numFmtId="0" fontId="7" fillId="0" borderId="0" xfId="14"/>
    <xf numFmtId="0" fontId="9" fillId="0" borderId="0" xfId="15" applyFont="1"/>
    <xf numFmtId="0" fontId="9" fillId="0" borderId="0" xfId="15" applyFont="1" applyAlignment="1">
      <alignment horizontal="center"/>
    </xf>
    <xf numFmtId="0" fontId="15" fillId="0" borderId="0" xfId="15" applyFont="1"/>
    <xf numFmtId="0" fontId="9" fillId="0" borderId="0" xfId="15" applyFont="1" applyBorder="1"/>
    <xf numFmtId="0" fontId="9" fillId="0" borderId="1" xfId="15" applyFont="1" applyBorder="1" applyAlignment="1">
      <alignment horizontal="center"/>
    </xf>
    <xf numFmtId="0" fontId="9" fillId="0" borderId="2" xfId="15" applyFont="1" applyBorder="1" applyAlignment="1">
      <alignment horizontal="center"/>
    </xf>
    <xf numFmtId="0" fontId="13" fillId="0" borderId="3" xfId="15" applyFont="1" applyBorder="1" applyAlignment="1">
      <alignment horizontal="center" vertical="center" wrapText="1"/>
    </xf>
    <xf numFmtId="0" fontId="9" fillId="0" borderId="0" xfId="15" applyFont="1" applyAlignment="1">
      <alignment horizontal="center" vertical="center"/>
    </xf>
    <xf numFmtId="0" fontId="12" fillId="0" borderId="3" xfId="15" applyFont="1" applyBorder="1" applyAlignment="1">
      <alignment horizontal="center" vertical="center"/>
    </xf>
    <xf numFmtId="0" fontId="12" fillId="0" borderId="0" xfId="15" applyFont="1" applyAlignment="1">
      <alignment horizontal="center" vertical="center"/>
    </xf>
    <xf numFmtId="0" fontId="9" fillId="0" borderId="3" xfId="15" applyFont="1" applyBorder="1" applyAlignment="1">
      <alignment horizontal="center" vertical="center"/>
    </xf>
    <xf numFmtId="0" fontId="7" fillId="0" borderId="0" xfId="15" applyAlignment="1">
      <alignment horizontal="center" vertical="center"/>
    </xf>
    <xf numFmtId="0" fontId="7" fillId="0" borderId="0" xfId="15"/>
    <xf numFmtId="0" fontId="9" fillId="0" borderId="0" xfId="13" applyFont="1"/>
    <xf numFmtId="0" fontId="9" fillId="0" borderId="0" xfId="13" applyFont="1" applyAlignment="1">
      <alignment horizontal="center"/>
    </xf>
    <xf numFmtId="0" fontId="15" fillId="0" borderId="0" xfId="13" applyFont="1"/>
    <xf numFmtId="0" fontId="9" fillId="0" borderId="0" xfId="13" applyFont="1" applyBorder="1"/>
    <xf numFmtId="0" fontId="9" fillId="0" borderId="1" xfId="13" applyFont="1" applyBorder="1" applyAlignment="1">
      <alignment horizontal="center"/>
    </xf>
    <xf numFmtId="0" fontId="9" fillId="0" borderId="2" xfId="13" applyFont="1" applyBorder="1" applyAlignment="1">
      <alignment horizontal="center"/>
    </xf>
    <xf numFmtId="0" fontId="13" fillId="0" borderId="3" xfId="13" applyFont="1" applyBorder="1" applyAlignment="1">
      <alignment horizontal="center" vertical="center" wrapText="1"/>
    </xf>
    <xf numFmtId="0" fontId="9" fillId="0" borderId="0" xfId="13" applyFont="1" applyAlignment="1">
      <alignment horizontal="center" vertical="center"/>
    </xf>
    <xf numFmtId="0" fontId="12" fillId="0" borderId="3" xfId="13" applyFont="1" applyBorder="1" applyAlignment="1">
      <alignment horizontal="center" vertical="center"/>
    </xf>
    <xf numFmtId="0" fontId="12" fillId="0" borderId="0" xfId="13" applyFont="1" applyAlignment="1">
      <alignment horizontal="center" vertical="center"/>
    </xf>
    <xf numFmtId="0" fontId="9" fillId="0" borderId="3" xfId="13" applyFont="1" applyBorder="1" applyAlignment="1">
      <alignment horizontal="center" vertical="center"/>
    </xf>
    <xf numFmtId="0" fontId="7" fillId="0" borderId="0" xfId="13" applyAlignment="1">
      <alignment horizontal="center" vertical="center"/>
    </xf>
    <xf numFmtId="0" fontId="7" fillId="0" borderId="0" xfId="13"/>
    <xf numFmtId="0" fontId="9" fillId="0" borderId="0" xfId="16" applyFont="1"/>
    <xf numFmtId="0" fontId="9" fillId="0" borderId="0" xfId="16" applyFont="1" applyAlignment="1">
      <alignment horizontal="center"/>
    </xf>
    <xf numFmtId="0" fontId="15" fillId="0" borderId="0" xfId="16" applyFont="1"/>
    <xf numFmtId="0" fontId="9" fillId="0" borderId="0" xfId="16" applyFont="1" applyBorder="1"/>
    <xf numFmtId="0" fontId="9" fillId="0" borderId="1" xfId="16" applyFont="1" applyBorder="1" applyAlignment="1">
      <alignment horizontal="center"/>
    </xf>
    <xf numFmtId="0" fontId="9" fillId="0" borderId="2" xfId="16" applyFont="1" applyBorder="1" applyAlignment="1">
      <alignment horizontal="center"/>
    </xf>
    <xf numFmtId="0" fontId="13" fillId="0" borderId="3" xfId="16" applyFont="1" applyBorder="1" applyAlignment="1">
      <alignment horizontal="center" vertical="center" wrapText="1"/>
    </xf>
    <xf numFmtId="0" fontId="9" fillId="0" borderId="0" xfId="16" applyFont="1" applyAlignment="1">
      <alignment horizontal="center" vertical="center"/>
    </xf>
    <xf numFmtId="0" fontId="12" fillId="0" borderId="3" xfId="16" applyFont="1" applyBorder="1" applyAlignment="1">
      <alignment horizontal="center" vertical="center"/>
    </xf>
    <xf numFmtId="0" fontId="12" fillId="0" borderId="0" xfId="16" applyFont="1" applyAlignment="1">
      <alignment horizontal="center" vertical="center"/>
    </xf>
    <xf numFmtId="0" fontId="9" fillId="0" borderId="3" xfId="16" applyFont="1" applyBorder="1" applyAlignment="1">
      <alignment horizontal="center" vertical="center"/>
    </xf>
    <xf numFmtId="0" fontId="7" fillId="0" borderId="0" xfId="16" applyAlignment="1">
      <alignment horizontal="center" vertical="center"/>
    </xf>
    <xf numFmtId="0" fontId="7" fillId="0" borderId="0" xfId="16"/>
    <xf numFmtId="0" fontId="9" fillId="0" borderId="0" xfId="17" applyFont="1"/>
    <xf numFmtId="0" fontId="9" fillId="0" borderId="0" xfId="17" applyFont="1" applyAlignment="1">
      <alignment horizontal="center"/>
    </xf>
    <xf numFmtId="0" fontId="15" fillId="0" borderId="0" xfId="17" applyFont="1"/>
    <xf numFmtId="0" fontId="9" fillId="0" borderId="0" xfId="17" applyFont="1" applyBorder="1"/>
    <xf numFmtId="0" fontId="9" fillId="0" borderId="1" xfId="17" applyFont="1" applyBorder="1" applyAlignment="1">
      <alignment horizontal="center"/>
    </xf>
    <xf numFmtId="0" fontId="9" fillId="0" borderId="2" xfId="17" applyFont="1" applyBorder="1" applyAlignment="1">
      <alignment horizontal="center"/>
    </xf>
    <xf numFmtId="0" fontId="13" fillId="0" borderId="3" xfId="17" applyFont="1" applyBorder="1" applyAlignment="1">
      <alignment horizontal="center" vertical="center" wrapText="1"/>
    </xf>
    <xf numFmtId="0" fontId="9" fillId="0" borderId="0" xfId="17" applyFont="1" applyAlignment="1">
      <alignment horizontal="center" vertical="center"/>
    </xf>
    <xf numFmtId="0" fontId="12" fillId="0" borderId="3" xfId="17" applyFont="1" applyBorder="1" applyAlignment="1">
      <alignment horizontal="center" vertical="center"/>
    </xf>
    <xf numFmtId="0" fontId="12" fillId="0" borderId="0" xfId="17" applyFont="1" applyAlignment="1">
      <alignment horizontal="center" vertical="center"/>
    </xf>
    <xf numFmtId="0" fontId="9" fillId="0" borderId="3" xfId="17" applyFont="1" applyBorder="1" applyAlignment="1">
      <alignment horizontal="center" vertical="center"/>
    </xf>
    <xf numFmtId="0" fontId="7" fillId="0" borderId="0" xfId="17" applyAlignment="1">
      <alignment horizontal="center" vertical="center"/>
    </xf>
    <xf numFmtId="0" fontId="7" fillId="0" borderId="0" xfId="17"/>
    <xf numFmtId="0" fontId="9" fillId="0" borderId="0" xfId="18" applyFont="1"/>
    <xf numFmtId="0" fontId="9" fillId="0" borderId="0" xfId="18" applyFont="1" applyAlignment="1">
      <alignment horizontal="center"/>
    </xf>
    <xf numFmtId="0" fontId="15" fillId="0" borderId="0" xfId="18" applyFont="1"/>
    <xf numFmtId="0" fontId="9" fillId="0" borderId="0" xfId="18" applyFont="1" applyBorder="1"/>
    <xf numFmtId="0" fontId="9" fillId="0" borderId="1" xfId="18" applyFont="1" applyBorder="1" applyAlignment="1">
      <alignment horizontal="center"/>
    </xf>
    <xf numFmtId="0" fontId="9" fillId="0" borderId="2" xfId="18" applyFont="1" applyBorder="1" applyAlignment="1">
      <alignment horizontal="center"/>
    </xf>
    <xf numFmtId="0" fontId="13" fillId="0" borderId="3" xfId="18" applyFont="1" applyBorder="1" applyAlignment="1">
      <alignment horizontal="center" vertical="center" wrapText="1"/>
    </xf>
    <xf numFmtId="0" fontId="9" fillId="0" borderId="0" xfId="18" applyFont="1" applyAlignment="1">
      <alignment horizontal="center" vertical="center"/>
    </xf>
    <xf numFmtId="0" fontId="12" fillId="0" borderId="3" xfId="18" applyFont="1" applyBorder="1" applyAlignment="1">
      <alignment horizontal="center" vertical="center"/>
    </xf>
    <xf numFmtId="0" fontId="12" fillId="0" borderId="0" xfId="18" applyFont="1" applyAlignment="1">
      <alignment horizontal="center" vertical="center"/>
    </xf>
    <xf numFmtId="0" fontId="9" fillId="0" borderId="3" xfId="18" applyFont="1" applyBorder="1" applyAlignment="1">
      <alignment horizontal="center" vertical="center"/>
    </xf>
    <xf numFmtId="0" fontId="7" fillId="0" borderId="0" xfId="18" applyAlignment="1">
      <alignment horizontal="center" vertical="center"/>
    </xf>
    <xf numFmtId="0" fontId="7" fillId="0" borderId="0" xfId="18"/>
    <xf numFmtId="0" fontId="9" fillId="0" borderId="0" xfId="19" applyFont="1"/>
    <xf numFmtId="0" fontId="9" fillId="0" borderId="0" xfId="19" applyFont="1" applyAlignment="1">
      <alignment horizontal="center"/>
    </xf>
    <xf numFmtId="0" fontId="15" fillId="0" borderId="0" xfId="19" applyFont="1"/>
    <xf numFmtId="0" fontId="9" fillId="0" borderId="0" xfId="19" applyFont="1" applyBorder="1"/>
    <xf numFmtId="0" fontId="9" fillId="0" borderId="1" xfId="19" applyFont="1" applyBorder="1" applyAlignment="1">
      <alignment horizontal="center"/>
    </xf>
    <xf numFmtId="0" fontId="9" fillId="0" borderId="2" xfId="19" applyFont="1" applyBorder="1" applyAlignment="1">
      <alignment horizontal="center"/>
    </xf>
    <xf numFmtId="0" fontId="13" fillId="0" borderId="3" xfId="19" applyFont="1" applyBorder="1" applyAlignment="1">
      <alignment horizontal="center" vertical="center" wrapText="1"/>
    </xf>
    <xf numFmtId="0" fontId="9" fillId="0" borderId="0" xfId="19" applyFont="1" applyAlignment="1">
      <alignment horizontal="center" vertical="center"/>
    </xf>
    <xf numFmtId="0" fontId="12" fillId="0" borderId="3" xfId="19" applyFont="1" applyBorder="1" applyAlignment="1">
      <alignment horizontal="center" vertical="center"/>
    </xf>
    <xf numFmtId="0" fontId="12" fillId="0" borderId="0" xfId="19" applyFont="1" applyAlignment="1">
      <alignment horizontal="center" vertical="center"/>
    </xf>
    <xf numFmtId="0" fontId="9" fillId="0" borderId="3" xfId="19" applyFont="1" applyBorder="1" applyAlignment="1">
      <alignment horizontal="center" vertical="center"/>
    </xf>
    <xf numFmtId="0" fontId="7" fillId="0" borderId="0" xfId="19" applyAlignment="1">
      <alignment horizontal="center" vertical="center"/>
    </xf>
    <xf numFmtId="0" fontId="7" fillId="0" borderId="0" xfId="19"/>
    <xf numFmtId="0" fontId="9" fillId="0" borderId="0" xfId="52" applyFont="1"/>
    <xf numFmtId="0" fontId="9" fillId="0" borderId="1" xfId="52" applyFont="1" applyBorder="1" applyAlignment="1">
      <alignment horizontal="center"/>
    </xf>
    <xf numFmtId="0" fontId="9" fillId="0" borderId="2" xfId="52" applyFont="1" applyBorder="1" applyAlignment="1">
      <alignment horizontal="center"/>
    </xf>
    <xf numFmtId="0" fontId="9" fillId="0" borderId="0" xfId="52" applyFont="1" applyAlignment="1">
      <alignment horizontal="center"/>
    </xf>
    <xf numFmtId="0" fontId="9" fillId="0" borderId="0" xfId="52" applyFont="1" applyBorder="1"/>
    <xf numFmtId="0" fontId="15" fillId="0" borderId="0" xfId="52" applyFont="1"/>
    <xf numFmtId="0" fontId="13" fillId="0" borderId="3" xfId="52" applyFont="1" applyBorder="1" applyAlignment="1">
      <alignment horizontal="center" vertical="center" wrapText="1"/>
    </xf>
    <xf numFmtId="0" fontId="9" fillId="0" borderId="0" xfId="52" applyFont="1" applyAlignment="1">
      <alignment horizontal="center" vertical="center"/>
    </xf>
    <xf numFmtId="0" fontId="12" fillId="0" borderId="3" xfId="52" applyFont="1" applyBorder="1" applyAlignment="1">
      <alignment horizontal="center" vertical="center"/>
    </xf>
    <xf numFmtId="0" fontId="12" fillId="0" borderId="0" xfId="52" applyFont="1" applyAlignment="1">
      <alignment horizontal="center" vertical="center"/>
    </xf>
    <xf numFmtId="0" fontId="9" fillId="0" borderId="3" xfId="52" applyFont="1" applyBorder="1" applyAlignment="1">
      <alignment horizontal="center" vertical="center"/>
    </xf>
    <xf numFmtId="0" fontId="7" fillId="0" borderId="0" xfId="52" applyAlignment="1">
      <alignment horizontal="center" vertical="center"/>
    </xf>
    <xf numFmtId="0" fontId="7" fillId="0" borderId="0" xfId="52"/>
    <xf numFmtId="0" fontId="9" fillId="0" borderId="3" xfId="0" applyFont="1" applyBorder="1" applyAlignment="1">
      <alignment horizontal="center" vertical="center"/>
    </xf>
    <xf numFmtId="0" fontId="9" fillId="0" borderId="0" xfId="29" applyFont="1"/>
    <xf numFmtId="0" fontId="9" fillId="0" borderId="0" xfId="29" applyFont="1" applyAlignment="1">
      <alignment horizontal="center"/>
    </xf>
    <xf numFmtId="0" fontId="9" fillId="0" borderId="0" xfId="29" applyFont="1" applyBorder="1"/>
    <xf numFmtId="0" fontId="15" fillId="0" borderId="0" xfId="29" applyFont="1"/>
    <xf numFmtId="0" fontId="9" fillId="0" borderId="1" xfId="29" applyFont="1" applyBorder="1" applyAlignment="1">
      <alignment horizontal="center"/>
    </xf>
    <xf numFmtId="0" fontId="9" fillId="0" borderId="2" xfId="29" applyFont="1" applyBorder="1" applyAlignment="1">
      <alignment horizontal="center"/>
    </xf>
    <xf numFmtId="0" fontId="13" fillId="0" borderId="3" xfId="29" applyFont="1" applyBorder="1" applyAlignment="1">
      <alignment horizontal="center" vertical="center" wrapText="1"/>
    </xf>
    <xf numFmtId="0" fontId="9" fillId="0" borderId="0" xfId="29" applyFont="1" applyAlignment="1">
      <alignment horizontal="center" vertical="center"/>
    </xf>
    <xf numFmtId="0" fontId="12" fillId="0" borderId="3" xfId="29" applyFont="1" applyBorder="1" applyAlignment="1">
      <alignment horizontal="center" vertical="center"/>
    </xf>
    <xf numFmtId="0" fontId="12" fillId="0" borderId="0" xfId="29" applyFont="1" applyAlignment="1">
      <alignment horizontal="center" vertical="center"/>
    </xf>
    <xf numFmtId="0" fontId="9" fillId="0" borderId="3" xfId="29" applyFont="1" applyBorder="1" applyAlignment="1">
      <alignment horizontal="center" vertical="center"/>
    </xf>
    <xf numFmtId="0" fontId="7" fillId="0" borderId="0" xfId="29" applyAlignment="1">
      <alignment horizontal="center" vertical="center"/>
    </xf>
    <xf numFmtId="0" fontId="7" fillId="0" borderId="0" xfId="29"/>
    <xf numFmtId="0" fontId="9" fillId="0" borderId="0" xfId="55" applyFont="1"/>
    <xf numFmtId="0" fontId="9" fillId="0" borderId="0" xfId="55" applyFont="1" applyAlignment="1">
      <alignment horizontal="center"/>
    </xf>
    <xf numFmtId="0" fontId="9" fillId="0" borderId="0" xfId="55" applyFont="1" applyBorder="1"/>
    <xf numFmtId="0" fontId="15" fillId="0" borderId="0" xfId="55" applyFont="1"/>
    <xf numFmtId="0" fontId="9" fillId="0" borderId="1" xfId="55" applyFont="1" applyBorder="1" applyAlignment="1">
      <alignment horizontal="center"/>
    </xf>
    <xf numFmtId="0" fontId="9" fillId="0" borderId="2" xfId="55" applyFont="1" applyBorder="1" applyAlignment="1">
      <alignment horizontal="center"/>
    </xf>
    <xf numFmtId="0" fontId="13" fillId="0" borderId="3" xfId="55" applyFont="1" applyBorder="1" applyAlignment="1">
      <alignment horizontal="center" vertical="center" wrapText="1"/>
    </xf>
    <xf numFmtId="0" fontId="9" fillId="0" borderId="0" xfId="55" applyFont="1" applyAlignment="1">
      <alignment horizontal="center" vertical="center"/>
    </xf>
    <xf numFmtId="0" fontId="12" fillId="0" borderId="3" xfId="55" applyFont="1" applyBorder="1" applyAlignment="1">
      <alignment horizontal="center" vertical="center"/>
    </xf>
    <xf numFmtId="0" fontId="12" fillId="0" borderId="0" xfId="55" applyFont="1" applyAlignment="1">
      <alignment horizontal="center" vertical="center"/>
    </xf>
    <xf numFmtId="0" fontId="9" fillId="0" borderId="3" xfId="55" applyFont="1" applyBorder="1" applyAlignment="1">
      <alignment horizontal="center" vertical="center"/>
    </xf>
    <xf numFmtId="0" fontId="7" fillId="0" borderId="0" xfId="55" applyAlignment="1">
      <alignment horizontal="center" vertical="center"/>
    </xf>
    <xf numFmtId="0" fontId="7" fillId="0" borderId="0" xfId="55"/>
    <xf numFmtId="0" fontId="9" fillId="0" borderId="0" xfId="59" applyFont="1"/>
    <xf numFmtId="0" fontId="9" fillId="0" borderId="0" xfId="59" applyFont="1" applyAlignment="1">
      <alignment horizontal="center"/>
    </xf>
    <xf numFmtId="0" fontId="9" fillId="0" borderId="0" xfId="59" applyFont="1" applyBorder="1"/>
    <xf numFmtId="0" fontId="15" fillId="0" borderId="0" xfId="59" applyFont="1"/>
    <xf numFmtId="0" fontId="9" fillId="0" borderId="1" xfId="59" applyFont="1" applyBorder="1" applyAlignment="1">
      <alignment horizontal="center"/>
    </xf>
    <xf numFmtId="0" fontId="9" fillId="0" borderId="2" xfId="59" applyFont="1" applyBorder="1" applyAlignment="1">
      <alignment horizontal="center"/>
    </xf>
    <xf numFmtId="0" fontId="13" fillId="0" borderId="3" xfId="59" applyFont="1" applyBorder="1" applyAlignment="1">
      <alignment horizontal="center" vertical="center" wrapText="1"/>
    </xf>
    <xf numFmtId="0" fontId="9" fillId="0" borderId="0" xfId="59" applyFont="1" applyAlignment="1">
      <alignment horizontal="center" vertical="center"/>
    </xf>
    <xf numFmtId="0" fontId="12" fillId="0" borderId="3" xfId="59" applyFont="1" applyBorder="1" applyAlignment="1">
      <alignment horizontal="center" vertical="center"/>
    </xf>
    <xf numFmtId="0" fontId="12" fillId="0" borderId="0" xfId="59" applyFont="1" applyAlignment="1">
      <alignment horizontal="center" vertical="center"/>
    </xf>
    <xf numFmtId="0" fontId="9" fillId="0" borderId="3" xfId="59" applyFont="1" applyBorder="1" applyAlignment="1">
      <alignment horizontal="center" vertical="center"/>
    </xf>
    <xf numFmtId="0" fontId="7" fillId="0" borderId="0" xfId="59" applyAlignment="1">
      <alignment horizontal="center" vertical="center"/>
    </xf>
    <xf numFmtId="0" fontId="7" fillId="0" borderId="0" xfId="59"/>
    <xf numFmtId="0" fontId="9" fillId="0" borderId="0" xfId="63" applyFont="1"/>
    <xf numFmtId="0" fontId="9" fillId="0" borderId="0" xfId="63" applyFont="1" applyAlignment="1">
      <alignment horizontal="center"/>
    </xf>
    <xf numFmtId="0" fontId="9" fillId="0" borderId="0" xfId="63" applyFont="1" applyBorder="1"/>
    <xf numFmtId="0" fontId="15" fillId="0" borderId="0" xfId="63" applyFont="1"/>
    <xf numFmtId="0" fontId="9" fillId="0" borderId="1" xfId="63" applyFont="1" applyBorder="1" applyAlignment="1">
      <alignment horizontal="center"/>
    </xf>
    <xf numFmtId="0" fontId="9" fillId="0" borderId="2" xfId="63" applyFont="1" applyBorder="1" applyAlignment="1">
      <alignment horizontal="center"/>
    </xf>
    <xf numFmtId="0" fontId="13" fillId="0" borderId="3" xfId="63" applyFont="1" applyBorder="1" applyAlignment="1">
      <alignment horizontal="center" vertical="center" wrapText="1"/>
    </xf>
    <xf numFmtId="0" fontId="9" fillId="0" borderId="0" xfId="63" applyFont="1" applyAlignment="1">
      <alignment horizontal="center" vertical="center"/>
    </xf>
    <xf numFmtId="0" fontId="12" fillId="0" borderId="3" xfId="63" applyFont="1" applyBorder="1" applyAlignment="1">
      <alignment horizontal="center" vertical="center"/>
    </xf>
    <xf numFmtId="0" fontId="12" fillId="0" borderId="0" xfId="63" applyFont="1" applyAlignment="1">
      <alignment horizontal="center" vertical="center"/>
    </xf>
    <xf numFmtId="0" fontId="9" fillId="0" borderId="3" xfId="63" applyFont="1" applyBorder="1" applyAlignment="1">
      <alignment horizontal="center" vertical="center"/>
    </xf>
    <xf numFmtId="0" fontId="7" fillId="0" borderId="0" xfId="63" applyAlignment="1">
      <alignment horizontal="center" vertical="center"/>
    </xf>
    <xf numFmtId="0" fontId="7" fillId="0" borderId="0" xfId="63"/>
    <xf numFmtId="0" fontId="11" fillId="0" borderId="0" xfId="52" applyFont="1" applyAlignment="1"/>
    <xf numFmtId="0" fontId="11" fillId="0" borderId="0" xfId="50" applyFont="1" applyAlignment="1"/>
    <xf numFmtId="0" fontId="15" fillId="0" borderId="0" xfId="68" applyFont="1" applyAlignment="1"/>
    <xf numFmtId="0" fontId="15" fillId="0" borderId="0" xfId="21" applyFont="1" applyAlignment="1"/>
    <xf numFmtId="0" fontId="15" fillId="0" borderId="0" xfId="66" applyFont="1" applyAlignment="1"/>
    <xf numFmtId="0" fontId="15" fillId="0" borderId="0" xfId="41" applyFont="1" applyAlignment="1"/>
    <xf numFmtId="0" fontId="15" fillId="0" borderId="0" xfId="36" applyFont="1" applyAlignment="1">
      <alignment horizontal="left"/>
    </xf>
    <xf numFmtId="0" fontId="11" fillId="0" borderId="0" xfId="33" applyFont="1" applyAlignment="1"/>
    <xf numFmtId="0" fontId="11" fillId="0" borderId="0" xfId="57" applyFont="1" applyAlignment="1"/>
    <xf numFmtId="0" fontId="15" fillId="0" borderId="0" xfId="20" applyFont="1" applyAlignment="1"/>
    <xf numFmtId="0" fontId="15" fillId="0" borderId="0" xfId="55" applyFont="1" applyAlignment="1"/>
    <xf numFmtId="0" fontId="11" fillId="0" borderId="0" xfId="61" applyFont="1" applyAlignment="1"/>
    <xf numFmtId="0" fontId="15" fillId="0" borderId="0" xfId="67" applyFont="1" applyAlignment="1"/>
    <xf numFmtId="0" fontId="15" fillId="0" borderId="0" xfId="29" applyFont="1" applyAlignment="1"/>
    <xf numFmtId="0" fontId="10" fillId="0" borderId="0" xfId="23" applyFont="1" applyBorder="1" applyAlignment="1"/>
    <xf numFmtId="0" fontId="10" fillId="0" borderId="0" xfId="8" applyFont="1" applyAlignment="1">
      <alignment horizontal="left"/>
    </xf>
    <xf numFmtId="0" fontId="10" fillId="0" borderId="0" xfId="30" applyFont="1" applyAlignment="1"/>
    <xf numFmtId="0" fontId="15" fillId="0" borderId="0" xfId="24" applyFont="1" applyAlignment="1"/>
    <xf numFmtId="0" fontId="10" fillId="0" borderId="0" xfId="7" applyFont="1" applyAlignment="1"/>
    <xf numFmtId="0" fontId="10" fillId="0" borderId="0" xfId="12" applyFont="1" applyAlignment="1"/>
    <xf numFmtId="0" fontId="10" fillId="0" borderId="0" xfId="13" applyFont="1" applyAlignment="1"/>
    <xf numFmtId="0" fontId="10" fillId="0" borderId="0" xfId="16" applyFont="1" applyAlignment="1"/>
    <xf numFmtId="0" fontId="0" fillId="0" borderId="0" xfId="0" applyBorder="1" applyAlignment="1">
      <alignment horizontal="left"/>
    </xf>
    <xf numFmtId="0" fontId="0" fillId="0" borderId="0" xfId="0" applyBorder="1"/>
    <xf numFmtId="0" fontId="22" fillId="0" borderId="3" xfId="0" applyFont="1" applyBorder="1" applyAlignment="1">
      <alignment horizontal="left"/>
    </xf>
    <xf numFmtId="0" fontId="23" fillId="0" borderId="0" xfId="0" applyFont="1" applyBorder="1" applyAlignment="1">
      <alignment wrapText="1"/>
    </xf>
    <xf numFmtId="0" fontId="25" fillId="0" borderId="3" xfId="0" applyFont="1" applyBorder="1" applyAlignment="1">
      <alignment horizontal="center" vertical="center"/>
    </xf>
    <xf numFmtId="0" fontId="25" fillId="0" borderId="3" xfId="24" applyFont="1" applyBorder="1" applyAlignment="1">
      <alignment horizontal="center" vertical="center"/>
    </xf>
    <xf numFmtId="0" fontId="25" fillId="0" borderId="3" xfId="25" applyFont="1" applyBorder="1" applyAlignment="1">
      <alignment horizontal="center" vertical="center"/>
    </xf>
    <xf numFmtId="0" fontId="25" fillId="0" borderId="3" xfId="31" applyFont="1" applyBorder="1" applyAlignment="1">
      <alignment horizontal="center"/>
    </xf>
    <xf numFmtId="1" fontId="25" fillId="0" borderId="3" xfId="31" applyNumberFormat="1" applyFont="1" applyBorder="1" applyAlignment="1">
      <alignment horizontal="center"/>
    </xf>
    <xf numFmtId="0" fontId="27" fillId="0" borderId="3" xfId="31" applyFont="1" applyBorder="1" applyAlignment="1">
      <alignment horizontal="center"/>
    </xf>
    <xf numFmtId="1" fontId="24" fillId="0" borderId="3" xfId="31" applyNumberFormat="1" applyFont="1" applyBorder="1" applyAlignment="1">
      <alignment horizontal="center"/>
    </xf>
    <xf numFmtId="0" fontId="24" fillId="0" borderId="3" xfId="31" applyFont="1" applyBorder="1" applyAlignment="1">
      <alignment horizontal="center"/>
    </xf>
    <xf numFmtId="0" fontId="15" fillId="0" borderId="0" xfId="21" applyFont="1" applyAlignment="1">
      <alignment horizontal="right"/>
    </xf>
    <xf numFmtId="0" fontId="25" fillId="0" borderId="3" xfId="19" applyFont="1" applyBorder="1" applyAlignment="1">
      <alignment horizontal="center" vertical="center"/>
    </xf>
    <xf numFmtId="0" fontId="25" fillId="0" borderId="3" xfId="18" applyFont="1" applyBorder="1" applyAlignment="1">
      <alignment horizontal="center" vertical="center"/>
    </xf>
    <xf numFmtId="0" fontId="25" fillId="0" borderId="3" xfId="14" applyFont="1" applyBorder="1" applyAlignment="1">
      <alignment horizontal="center" vertical="center"/>
    </xf>
    <xf numFmtId="0" fontId="25" fillId="0" borderId="3" xfId="12" applyFont="1" applyBorder="1" applyAlignment="1">
      <alignment horizontal="center" vertical="center"/>
    </xf>
    <xf numFmtId="0" fontId="25" fillId="0" borderId="3" xfId="7" applyFont="1" applyBorder="1" applyAlignment="1">
      <alignment horizontal="center" vertical="center"/>
    </xf>
    <xf numFmtId="2" fontId="26" fillId="0" borderId="3" xfId="0" applyNumberFormat="1" applyFont="1" applyBorder="1" applyAlignment="1">
      <alignment horizontal="center" vertical="center"/>
    </xf>
    <xf numFmtId="0" fontId="25" fillId="0" borderId="3" xfId="32" applyFont="1" applyBorder="1" applyAlignment="1">
      <alignment horizontal="center" vertical="center"/>
    </xf>
    <xf numFmtId="0" fontId="25" fillId="0" borderId="3" xfId="30" applyFont="1" applyBorder="1" applyAlignment="1">
      <alignment horizontal="center" vertical="center"/>
    </xf>
    <xf numFmtId="0" fontId="25" fillId="0" borderId="3" xfId="9" applyFont="1" applyBorder="1" applyAlignment="1">
      <alignment horizontal="center" vertical="center"/>
    </xf>
    <xf numFmtId="0" fontId="25" fillId="0" borderId="3" xfId="8" applyFont="1" applyBorder="1" applyAlignment="1">
      <alignment horizontal="center" vertical="center"/>
    </xf>
    <xf numFmtId="0" fontId="28" fillId="0" borderId="3" xfId="31" applyFont="1" applyBorder="1" applyAlignment="1">
      <alignment horizontal="center"/>
    </xf>
    <xf numFmtId="0" fontId="28" fillId="2" borderId="3" xfId="31" applyFont="1" applyFill="1" applyBorder="1" applyAlignment="1">
      <alignment horizontal="center"/>
    </xf>
    <xf numFmtId="0" fontId="15" fillId="0" borderId="0" xfId="31" applyFont="1" applyAlignment="1">
      <alignment horizontal="center"/>
    </xf>
    <xf numFmtId="2" fontId="25" fillId="0" borderId="4" xfId="0" applyNumberFormat="1" applyFont="1" applyBorder="1" applyAlignment="1" applyProtection="1">
      <alignment horizontal="center"/>
    </xf>
    <xf numFmtId="0" fontId="29" fillId="0" borderId="3" xfId="31" applyFont="1" applyBorder="1" applyAlignment="1">
      <alignment horizontal="center"/>
    </xf>
    <xf numFmtId="2" fontId="25" fillId="0" borderId="3" xfId="0" applyNumberFormat="1" applyFont="1" applyBorder="1" applyAlignment="1" applyProtection="1">
      <alignment horizontal="center"/>
    </xf>
    <xf numFmtId="0" fontId="10" fillId="0" borderId="0" xfId="31" applyFont="1" applyAlignment="1"/>
    <xf numFmtId="0" fontId="17" fillId="0" borderId="0" xfId="13" applyFont="1" applyAlignment="1"/>
    <xf numFmtId="0" fontId="17" fillId="0" borderId="0" xfId="16" applyFont="1" applyAlignment="1"/>
    <xf numFmtId="2" fontId="9" fillId="0" borderId="0" xfId="37" applyNumberFormat="1" applyFont="1" applyAlignment="1">
      <alignment horizontal="center" vertical="center"/>
    </xf>
    <xf numFmtId="165" fontId="25" fillId="0" borderId="0" xfId="0" applyNumberFormat="1" applyFont="1" applyBorder="1" applyAlignment="1">
      <alignment horizontal="center" vertical="center"/>
    </xf>
    <xf numFmtId="0" fontId="29" fillId="2" borderId="3" xfId="31" applyFont="1" applyFill="1" applyBorder="1" applyAlignment="1">
      <alignment horizontal="center"/>
    </xf>
    <xf numFmtId="2" fontId="25" fillId="0" borderId="0" xfId="0" applyNumberFormat="1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1" fontId="9" fillId="0" borderId="0" xfId="31" applyNumberFormat="1" applyFont="1" applyBorder="1"/>
    <xf numFmtId="0" fontId="7" fillId="0" borderId="0" xfId="31" applyBorder="1"/>
    <xf numFmtId="0" fontId="19" fillId="0" borderId="0" xfId="0" applyFont="1" applyBorder="1" applyAlignment="1">
      <alignment horizontal="left"/>
    </xf>
    <xf numFmtId="0" fontId="32" fillId="0" borderId="0" xfId="0" applyFont="1" applyBorder="1"/>
    <xf numFmtId="0" fontId="33" fillId="0" borderId="0" xfId="0" applyFont="1" applyBorder="1" applyAlignment="1">
      <alignment horizontal="left"/>
    </xf>
    <xf numFmtId="2" fontId="7" fillId="0" borderId="3" xfId="23" applyNumberFormat="1" applyBorder="1" applyAlignment="1">
      <alignment horizontal="center" vertical="center"/>
    </xf>
    <xf numFmtId="0" fontId="10" fillId="0" borderId="0" xfId="41" applyFont="1" applyAlignment="1">
      <alignment horizontal="center"/>
    </xf>
    <xf numFmtId="0" fontId="10" fillId="0" borderId="0" xfId="66" applyFont="1" applyAlignment="1">
      <alignment horizontal="center"/>
    </xf>
    <xf numFmtId="0" fontId="10" fillId="0" borderId="0" xfId="35" applyFont="1" applyAlignment="1">
      <alignment horizontal="center"/>
    </xf>
    <xf numFmtId="0" fontId="12" fillId="0" borderId="6" xfId="51" applyFont="1" applyBorder="1" applyAlignment="1">
      <alignment horizontal="center" vertical="center"/>
    </xf>
    <xf numFmtId="0" fontId="9" fillId="0" borderId="4" xfId="51" applyFont="1" applyBorder="1" applyAlignment="1">
      <alignment horizontal="center" vertical="center"/>
    </xf>
    <xf numFmtId="2" fontId="25" fillId="0" borderId="5" xfId="0" applyNumberFormat="1" applyFont="1" applyBorder="1" applyAlignment="1">
      <alignment horizontal="center" vertical="center"/>
    </xf>
    <xf numFmtId="2" fontId="25" fillId="0" borderId="3" xfId="19" applyNumberFormat="1" applyFont="1" applyBorder="1" applyAlignment="1">
      <alignment horizontal="center" vertical="center"/>
    </xf>
    <xf numFmtId="11" fontId="7" fillId="0" borderId="0" xfId="19" applyNumberFormat="1"/>
    <xf numFmtId="2" fontId="0" fillId="0" borderId="4" xfId="0" applyNumberFormat="1" applyBorder="1"/>
    <xf numFmtId="2" fontId="0" fillId="0" borderId="3" xfId="0" applyNumberFormat="1" applyBorder="1"/>
    <xf numFmtId="2" fontId="0" fillId="0" borderId="3" xfId="0" applyNumberFormat="1" applyBorder="1" applyAlignment="1">
      <alignment horizontal="right"/>
    </xf>
    <xf numFmtId="166" fontId="25" fillId="0" borderId="3" xfId="19" applyNumberFormat="1" applyFont="1" applyBorder="1" applyAlignment="1">
      <alignment horizontal="center" vertical="center"/>
    </xf>
    <xf numFmtId="2" fontId="0" fillId="0" borderId="7" xfId="0" applyNumberForma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9" fillId="0" borderId="10" xfId="0" applyFont="1" applyBorder="1" applyAlignment="1">
      <alignment horizontal="left"/>
    </xf>
    <xf numFmtId="0" fontId="0" fillId="0" borderId="11" xfId="0" applyBorder="1"/>
    <xf numFmtId="0" fontId="18" fillId="0" borderId="12" xfId="7" applyFont="1" applyFill="1" applyBorder="1" applyAlignment="1">
      <alignment horizontal="left"/>
    </xf>
    <xf numFmtId="0" fontId="18" fillId="0" borderId="12" xfId="0" applyFont="1" applyBorder="1"/>
    <xf numFmtId="0" fontId="19" fillId="0" borderId="9" xfId="0" applyFont="1" applyBorder="1" applyAlignment="1">
      <alignment horizontal="left"/>
    </xf>
    <xf numFmtId="0" fontId="0" fillId="0" borderId="13" xfId="0" applyBorder="1"/>
    <xf numFmtId="0" fontId="10" fillId="0" borderId="0" xfId="48" applyFont="1" applyAlignment="1">
      <alignment horizontal="center"/>
    </xf>
    <xf numFmtId="0" fontId="0" fillId="0" borderId="14" xfId="0" applyBorder="1"/>
    <xf numFmtId="0" fontId="20" fillId="0" borderId="15" xfId="0" applyFont="1" applyBorder="1" applyAlignment="1">
      <alignment horizontal="center"/>
    </xf>
    <xf numFmtId="0" fontId="18" fillId="0" borderId="12" xfId="23" applyFont="1" applyBorder="1" applyAlignment="1">
      <alignment horizontal="left"/>
    </xf>
    <xf numFmtId="0" fontId="18" fillId="0" borderId="12" xfId="8" applyFont="1" applyBorder="1" applyAlignment="1">
      <alignment horizontal="left"/>
    </xf>
    <xf numFmtId="0" fontId="18" fillId="0" borderId="12" xfId="30" applyFont="1" applyBorder="1" applyAlignment="1">
      <alignment horizontal="left"/>
    </xf>
    <xf numFmtId="0" fontId="18" fillId="0" borderId="12" xfId="24" applyFont="1" applyBorder="1" applyAlignment="1">
      <alignment horizontal="left"/>
    </xf>
    <xf numFmtId="0" fontId="18" fillId="0" borderId="12" xfId="7" applyFont="1" applyBorder="1" applyAlignment="1">
      <alignment horizontal="left"/>
    </xf>
    <xf numFmtId="0" fontId="8" fillId="0" borderId="0" xfId="31" applyFont="1" applyBorder="1" applyAlignment="1">
      <alignment horizontal="center"/>
    </xf>
    <xf numFmtId="1" fontId="25" fillId="0" borderId="0" xfId="31" applyNumberFormat="1" applyFont="1" applyBorder="1" applyAlignment="1">
      <alignment horizontal="center"/>
    </xf>
    <xf numFmtId="0" fontId="10" fillId="0" borderId="0" xfId="21" applyFont="1" applyAlignment="1">
      <alignment horizontal="center"/>
    </xf>
    <xf numFmtId="0" fontId="10" fillId="0" borderId="0" xfId="39" applyFont="1" applyAlignment="1">
      <alignment horizontal="center"/>
    </xf>
    <xf numFmtId="0" fontId="12" fillId="0" borderId="0" xfId="36" applyFont="1" applyAlignment="1">
      <alignment horizontal="center"/>
    </xf>
    <xf numFmtId="0" fontId="11" fillId="0" borderId="0" xfId="36" applyFont="1" applyAlignment="1">
      <alignment horizontal="left"/>
    </xf>
    <xf numFmtId="0" fontId="10" fillId="0" borderId="0" xfId="36" applyFont="1" applyAlignment="1">
      <alignment horizontal="center"/>
    </xf>
    <xf numFmtId="0" fontId="15" fillId="0" borderId="0" xfId="27" applyFont="1" applyAlignment="1">
      <alignment horizontal="left"/>
    </xf>
    <xf numFmtId="0" fontId="12" fillId="0" borderId="0" xfId="27" applyFont="1" applyAlignment="1">
      <alignment horizontal="center"/>
    </xf>
    <xf numFmtId="0" fontId="10" fillId="0" borderId="0" xfId="27" applyFont="1" applyAlignment="1">
      <alignment horizontal="center"/>
    </xf>
    <xf numFmtId="0" fontId="11" fillId="0" borderId="0" xfId="27" applyFont="1" applyAlignment="1">
      <alignment horizontal="left"/>
    </xf>
    <xf numFmtId="0" fontId="10" fillId="0" borderId="0" xfId="65" applyFont="1" applyAlignment="1">
      <alignment horizontal="center"/>
    </xf>
    <xf numFmtId="0" fontId="12" fillId="0" borderId="0" xfId="28" applyFont="1" applyAlignment="1">
      <alignment horizontal="center"/>
    </xf>
    <xf numFmtId="0" fontId="10" fillId="0" borderId="0" xfId="28" applyFont="1" applyAlignment="1">
      <alignment horizontal="center"/>
    </xf>
    <xf numFmtId="0" fontId="10" fillId="0" borderId="0" xfId="45" applyFont="1" applyAlignment="1">
      <alignment horizontal="center"/>
    </xf>
    <xf numFmtId="0" fontId="10" fillId="0" borderId="0" xfId="58" applyFont="1" applyAlignment="1">
      <alignment horizontal="center"/>
    </xf>
    <xf numFmtId="0" fontId="10" fillId="0" borderId="0" xfId="42" applyFont="1" applyAlignment="1">
      <alignment horizontal="center"/>
    </xf>
    <xf numFmtId="0" fontId="10" fillId="0" borderId="0" xfId="68" applyFont="1" applyAlignment="1">
      <alignment horizontal="center"/>
    </xf>
    <xf numFmtId="0" fontId="10" fillId="0" borderId="0" xfId="29" applyFont="1" applyAlignment="1">
      <alignment horizontal="center"/>
    </xf>
    <xf numFmtId="0" fontId="10" fillId="0" borderId="0" xfId="43" applyFont="1" applyAlignment="1">
      <alignment horizontal="center"/>
    </xf>
    <xf numFmtId="0" fontId="17" fillId="0" borderId="0" xfId="7" applyFont="1" applyAlignment="1">
      <alignment horizontal="center"/>
    </xf>
    <xf numFmtId="0" fontId="10" fillId="0" borderId="0" xfId="7" applyFont="1" applyAlignment="1">
      <alignment horizontal="center"/>
    </xf>
    <xf numFmtId="0" fontId="17" fillId="0" borderId="0" xfId="14" applyFont="1" applyAlignment="1">
      <alignment horizontal="left"/>
    </xf>
    <xf numFmtId="0" fontId="10" fillId="0" borderId="0" xfId="12" applyFont="1" applyAlignment="1">
      <alignment horizontal="center"/>
    </xf>
    <xf numFmtId="0" fontId="0" fillId="0" borderId="0" xfId="0" applyAlignment="1"/>
    <xf numFmtId="0" fontId="10" fillId="0" borderId="0" xfId="52" applyFont="1" applyAlignment="1">
      <alignment horizontal="center"/>
    </xf>
    <xf numFmtId="0" fontId="10" fillId="0" borderId="0" xfId="14" applyFont="1" applyAlignment="1">
      <alignment horizontal="center"/>
    </xf>
    <xf numFmtId="0" fontId="17" fillId="0" borderId="0" xfId="15" applyFont="1" applyAlignment="1">
      <alignment horizontal="left"/>
    </xf>
    <xf numFmtId="0" fontId="10" fillId="0" borderId="0" xfId="15" applyFont="1" applyAlignment="1">
      <alignment horizontal="center"/>
    </xf>
    <xf numFmtId="0" fontId="17" fillId="0" borderId="0" xfId="17" applyFont="1" applyAlignment="1">
      <alignment horizontal="left"/>
    </xf>
    <xf numFmtId="0" fontId="12" fillId="0" borderId="0" xfId="17" applyFont="1" applyAlignment="1">
      <alignment horizontal="center"/>
    </xf>
    <xf numFmtId="0" fontId="10" fillId="0" borderId="0" xfId="17" applyFont="1" applyAlignment="1">
      <alignment horizontal="center"/>
    </xf>
    <xf numFmtId="0" fontId="17" fillId="0" borderId="0" xfId="18" applyFont="1" applyAlignment="1">
      <alignment horizontal="left"/>
    </xf>
    <xf numFmtId="0" fontId="12" fillId="0" borderId="0" xfId="18" applyFont="1" applyAlignment="1">
      <alignment horizontal="center"/>
    </xf>
    <xf numFmtId="0" fontId="10" fillId="0" borderId="0" xfId="18" applyFont="1" applyAlignment="1">
      <alignment horizontal="center"/>
    </xf>
    <xf numFmtId="0" fontId="12" fillId="0" borderId="0" xfId="19" applyFont="1" applyAlignment="1">
      <alignment horizontal="center"/>
    </xf>
    <xf numFmtId="0" fontId="17" fillId="0" borderId="0" xfId="19" applyFont="1" applyAlignment="1">
      <alignment horizontal="left"/>
    </xf>
    <xf numFmtId="0" fontId="10" fillId="0" borderId="0" xfId="19" applyFont="1" applyAlignment="1">
      <alignment horizontal="center"/>
    </xf>
    <xf numFmtId="0" fontId="17" fillId="0" borderId="0" xfId="19" applyFont="1" applyAlignment="1">
      <alignment horizontal="center"/>
    </xf>
    <xf numFmtId="0" fontId="10" fillId="0" borderId="0" xfId="56" applyFont="1" applyAlignment="1">
      <alignment horizontal="center"/>
    </xf>
    <xf numFmtId="0" fontId="10" fillId="0" borderId="0" xfId="44" applyFont="1" applyAlignment="1">
      <alignment horizontal="center"/>
    </xf>
    <xf numFmtId="0" fontId="10" fillId="0" borderId="0" xfId="60" applyFont="1" applyAlignment="1">
      <alignment horizontal="center"/>
    </xf>
    <xf numFmtId="0" fontId="10" fillId="0" borderId="0" xfId="46" applyFont="1" applyAlignment="1">
      <alignment horizontal="center"/>
    </xf>
    <xf numFmtId="0" fontId="10" fillId="0" borderId="0" xfId="37" applyFont="1" applyAlignment="1">
      <alignment horizontal="center"/>
    </xf>
    <xf numFmtId="0" fontId="10" fillId="0" borderId="0" xfId="33" applyFont="1" applyAlignment="1">
      <alignment horizontal="center"/>
    </xf>
    <xf numFmtId="0" fontId="10" fillId="0" borderId="0" xfId="38" applyFont="1" applyAlignment="1">
      <alignment horizontal="center"/>
    </xf>
    <xf numFmtId="0" fontId="10" fillId="0" borderId="0" xfId="47" applyFont="1" applyAlignment="1">
      <alignment horizontal="center"/>
    </xf>
    <xf numFmtId="0" fontId="10" fillId="0" borderId="0" xfId="49" applyFont="1" applyAlignment="1">
      <alignment horizontal="center"/>
    </xf>
    <xf numFmtId="0" fontId="10" fillId="0" borderId="0" xfId="53" applyFont="1" applyAlignment="1">
      <alignment horizontal="center"/>
    </xf>
    <xf numFmtId="0" fontId="10" fillId="0" borderId="0" xfId="34" applyFont="1" applyAlignment="1">
      <alignment horizontal="center"/>
    </xf>
    <xf numFmtId="0" fontId="10" fillId="0" borderId="0" xfId="57" applyFont="1" applyAlignment="1">
      <alignment horizontal="center"/>
    </xf>
    <xf numFmtId="0" fontId="10" fillId="0" borderId="0" xfId="40" applyFont="1" applyAlignment="1">
      <alignment horizontal="center"/>
    </xf>
    <xf numFmtId="0" fontId="10" fillId="0" borderId="0" xfId="62" applyFont="1" applyAlignment="1">
      <alignment horizontal="center"/>
    </xf>
    <xf numFmtId="0" fontId="10" fillId="0" borderId="0" xfId="64" applyFont="1" applyAlignment="1">
      <alignment horizontal="center"/>
    </xf>
    <xf numFmtId="0" fontId="10" fillId="0" borderId="0" xfId="20" applyFont="1" applyAlignment="1">
      <alignment horizontal="center"/>
    </xf>
    <xf numFmtId="0" fontId="10" fillId="0" borderId="0" xfId="22" applyFont="1" applyAlignment="1">
      <alignment horizontal="center"/>
    </xf>
    <xf numFmtId="0" fontId="10" fillId="0" borderId="0" xfId="63" applyFont="1" applyAlignment="1">
      <alignment horizontal="center"/>
    </xf>
    <xf numFmtId="0" fontId="10" fillId="0" borderId="0" xfId="59" applyFont="1" applyAlignment="1">
      <alignment horizontal="center"/>
    </xf>
    <xf numFmtId="0" fontId="10" fillId="0" borderId="0" xfId="55" applyFont="1" applyAlignment="1">
      <alignment horizontal="center"/>
    </xf>
    <xf numFmtId="0" fontId="10" fillId="0" borderId="0" xfId="61" applyFont="1" applyAlignment="1">
      <alignment horizontal="center"/>
    </xf>
    <xf numFmtId="0" fontId="10" fillId="0" borderId="0" xfId="54" applyFont="1" applyAlignment="1">
      <alignment horizontal="center"/>
    </xf>
    <xf numFmtId="0" fontId="10" fillId="0" borderId="0" xfId="67" applyFont="1" applyAlignment="1">
      <alignment horizontal="center"/>
    </xf>
    <xf numFmtId="0" fontId="10" fillId="0" borderId="0" xfId="50" applyFont="1" applyAlignment="1">
      <alignment horizontal="center"/>
    </xf>
    <xf numFmtId="0" fontId="10" fillId="0" borderId="0" xfId="51" applyFont="1" applyAlignment="1">
      <alignment horizontal="center"/>
    </xf>
    <xf numFmtId="0" fontId="10" fillId="0" borderId="0" xfId="23" applyFont="1" applyAlignment="1">
      <alignment horizontal="center"/>
    </xf>
    <xf numFmtId="0" fontId="10" fillId="0" borderId="0" xfId="8" applyFont="1" applyAlignment="1">
      <alignment horizontal="center"/>
    </xf>
    <xf numFmtId="0" fontId="10" fillId="0" borderId="0" xfId="9" applyFont="1" applyAlignment="1">
      <alignment horizontal="center"/>
    </xf>
    <xf numFmtId="0" fontId="10" fillId="0" borderId="0" xfId="30" applyFont="1" applyAlignment="1">
      <alignment horizontal="center"/>
    </xf>
    <xf numFmtId="0" fontId="10" fillId="0" borderId="0" xfId="32" applyFont="1" applyAlignment="1">
      <alignment horizontal="center"/>
    </xf>
    <xf numFmtId="0" fontId="10" fillId="0" borderId="0" xfId="24" applyFont="1" applyAlignment="1">
      <alignment horizontal="center"/>
    </xf>
    <xf numFmtId="0" fontId="10" fillId="0" borderId="0" xfId="25" applyFont="1" applyAlignment="1">
      <alignment horizontal="center"/>
    </xf>
    <xf numFmtId="0" fontId="10" fillId="0" borderId="0" xfId="13" applyFont="1" applyAlignment="1">
      <alignment horizontal="center"/>
    </xf>
    <xf numFmtId="0" fontId="10" fillId="0" borderId="0" xfId="16" applyFont="1" applyAlignment="1">
      <alignment horizontal="center"/>
    </xf>
    <xf numFmtId="0" fontId="0" fillId="0" borderId="0" xfId="0" applyAlignment="1">
      <alignment horizontal="center"/>
    </xf>
    <xf numFmtId="2" fontId="7" fillId="0" borderId="0" xfId="31" applyNumberFormat="1" applyBorder="1"/>
    <xf numFmtId="2" fontId="7" fillId="0" borderId="0" xfId="31" applyNumberFormat="1"/>
    <xf numFmtId="2" fontId="9" fillId="0" borderId="3" xfId="13" applyNumberFormat="1" applyFont="1" applyBorder="1" applyAlignment="1">
      <alignment horizontal="center" vertical="center"/>
    </xf>
    <xf numFmtId="2" fontId="25" fillId="0" borderId="3" xfId="24" applyNumberFormat="1" applyFont="1" applyBorder="1" applyAlignment="1">
      <alignment horizontal="center" vertical="center"/>
    </xf>
    <xf numFmtId="2" fontId="0" fillId="0" borderId="0" xfId="0" applyNumberFormat="1"/>
    <xf numFmtId="166" fontId="25" fillId="0" borderId="5" xfId="0" applyNumberFormat="1" applyFont="1" applyBorder="1" applyAlignment="1">
      <alignment horizontal="center" vertical="center"/>
    </xf>
    <xf numFmtId="0" fontId="9" fillId="0" borderId="0" xfId="38" applyFont="1" applyAlignment="1"/>
    <xf numFmtId="0" fontId="7" fillId="0" borderId="0" xfId="38" applyAlignment="1"/>
    <xf numFmtId="0" fontId="9" fillId="0" borderId="0" xfId="19" applyFont="1" applyAlignment="1"/>
    <xf numFmtId="0" fontId="7" fillId="0" borderId="0" xfId="19" applyAlignment="1"/>
    <xf numFmtId="0" fontId="9" fillId="0" borderId="0" xfId="18" applyFont="1" applyAlignment="1"/>
    <xf numFmtId="0" fontId="7" fillId="0" borderId="0" xfId="18" applyAlignment="1"/>
    <xf numFmtId="0" fontId="9" fillId="0" borderId="0" xfId="17" applyFont="1" applyAlignment="1"/>
    <xf numFmtId="0" fontId="7" fillId="0" borderId="0" xfId="17" applyAlignment="1"/>
    <xf numFmtId="0" fontId="9" fillId="0" borderId="0" xfId="16" applyFont="1" applyAlignment="1"/>
    <xf numFmtId="0" fontId="7" fillId="0" borderId="0" xfId="16" applyAlignment="1"/>
    <xf numFmtId="0" fontId="9" fillId="0" borderId="0" xfId="13" applyFont="1" applyAlignment="1"/>
    <xf numFmtId="0" fontId="7" fillId="0" borderId="0" xfId="13" applyAlignment="1"/>
    <xf numFmtId="0" fontId="9" fillId="0" borderId="0" xfId="15" applyFont="1" applyAlignment="1"/>
    <xf numFmtId="0" fontId="7" fillId="0" borderId="0" xfId="15" applyAlignment="1"/>
    <xf numFmtId="0" fontId="9" fillId="0" borderId="0" xfId="14" applyFont="1" applyAlignment="1"/>
    <xf numFmtId="0" fontId="7" fillId="0" borderId="0" xfId="14" applyAlignment="1"/>
    <xf numFmtId="0" fontId="9" fillId="0" borderId="0" xfId="12" applyFont="1" applyAlignment="1"/>
    <xf numFmtId="0" fontId="7" fillId="0" borderId="0" xfId="12" applyAlignment="1"/>
    <xf numFmtId="0" fontId="9" fillId="0" borderId="0" xfId="7" applyFont="1" applyAlignment="1"/>
    <xf numFmtId="0" fontId="7" fillId="0" borderId="0" xfId="7" applyAlignment="1"/>
    <xf numFmtId="0" fontId="9" fillId="0" borderId="0" xfId="25" applyFont="1" applyAlignment="1"/>
    <xf numFmtId="0" fontId="7" fillId="0" borderId="0" xfId="25" applyAlignment="1"/>
    <xf numFmtId="0" fontId="9" fillId="0" borderId="0" xfId="24" applyFont="1" applyAlignment="1"/>
    <xf numFmtId="0" fontId="7" fillId="0" borderId="0" xfId="24" applyAlignment="1"/>
    <xf numFmtId="0" fontId="9" fillId="0" borderId="0" xfId="32" applyFont="1" applyAlignment="1"/>
    <xf numFmtId="0" fontId="7" fillId="0" borderId="0" xfId="32" applyAlignment="1"/>
    <xf numFmtId="0" fontId="9" fillId="0" borderId="0" xfId="30" applyFont="1" applyAlignment="1"/>
    <xf numFmtId="0" fontId="7" fillId="0" borderId="0" xfId="30" applyAlignment="1"/>
    <xf numFmtId="0" fontId="9" fillId="0" borderId="0" xfId="9" applyFont="1" applyAlignment="1"/>
    <xf numFmtId="0" fontId="7" fillId="0" borderId="0" xfId="9" applyAlignment="1"/>
    <xf numFmtId="0" fontId="9" fillId="0" borderId="0" xfId="8" applyFont="1" applyAlignment="1"/>
    <xf numFmtId="0" fontId="7" fillId="0" borderId="0" xfId="8" applyAlignment="1"/>
    <xf numFmtId="0" fontId="9" fillId="0" borderId="0" xfId="23" applyFont="1" applyAlignment="1"/>
    <xf numFmtId="0" fontId="7" fillId="0" borderId="0" xfId="23" applyAlignment="1"/>
    <xf numFmtId="0" fontId="7" fillId="0" borderId="0" xfId="31" applyAlignment="1"/>
    <xf numFmtId="0" fontId="9" fillId="0" borderId="0" xfId="51" applyFont="1" applyAlignment="1"/>
    <xf numFmtId="0" fontId="7" fillId="0" borderId="0" xfId="51" applyAlignment="1"/>
    <xf numFmtId="0" fontId="9" fillId="0" borderId="0" xfId="50" applyFont="1" applyAlignment="1"/>
    <xf numFmtId="0" fontId="7" fillId="0" borderId="0" xfId="50" applyAlignment="1"/>
    <xf numFmtId="0" fontId="9" fillId="0" borderId="0" xfId="67" applyFont="1" applyAlignment="1"/>
    <xf numFmtId="0" fontId="7" fillId="0" borderId="0" xfId="67" applyAlignment="1"/>
    <xf numFmtId="0" fontId="9" fillId="0" borderId="0" xfId="54" applyFont="1" applyAlignment="1"/>
    <xf numFmtId="0" fontId="7" fillId="0" borderId="0" xfId="54" applyAlignment="1"/>
    <xf numFmtId="0" fontId="9" fillId="0" borderId="0" xfId="61" applyFont="1" applyAlignment="1"/>
    <xf numFmtId="0" fontId="7" fillId="0" borderId="0" xfId="61" applyAlignment="1"/>
    <xf numFmtId="0" fontId="9" fillId="0" borderId="0" xfId="55" applyFont="1" applyAlignment="1"/>
    <xf numFmtId="0" fontId="7" fillId="0" borderId="0" xfId="55" applyAlignment="1"/>
    <xf numFmtId="0" fontId="9" fillId="0" borderId="0" xfId="59" applyFont="1" applyAlignment="1"/>
    <xf numFmtId="0" fontId="7" fillId="0" borderId="0" xfId="59" applyAlignment="1"/>
    <xf numFmtId="0" fontId="9" fillId="0" borderId="0" xfId="63" applyFont="1" applyAlignment="1"/>
    <xf numFmtId="0" fontId="7" fillId="0" borderId="0" xfId="63" applyAlignment="1"/>
    <xf numFmtId="0" fontId="9" fillId="0" borderId="0" xfId="22" applyFont="1" applyAlignment="1"/>
    <xf numFmtId="0" fontId="7" fillId="0" borderId="0" xfId="22" applyAlignment="1"/>
    <xf numFmtId="0" fontId="9" fillId="0" borderId="0" xfId="20" applyFont="1" applyAlignment="1"/>
    <xf numFmtId="0" fontId="7" fillId="0" borderId="0" xfId="20" applyAlignment="1"/>
    <xf numFmtId="0" fontId="9" fillId="0" borderId="0" xfId="64" applyFont="1" applyAlignment="1"/>
    <xf numFmtId="0" fontId="7" fillId="0" borderId="0" xfId="64" applyAlignment="1"/>
    <xf numFmtId="0" fontId="9" fillId="0" borderId="0" xfId="62" applyFont="1" applyAlignment="1"/>
    <xf numFmtId="0" fontId="7" fillId="0" borderId="0" xfId="62" applyAlignment="1"/>
    <xf numFmtId="0" fontId="9" fillId="0" borderId="0" xfId="40" applyFont="1" applyAlignment="1"/>
    <xf numFmtId="0" fontId="7" fillId="0" borderId="0" xfId="40" applyAlignment="1"/>
    <xf numFmtId="0" fontId="9" fillId="0" borderId="0" xfId="57" applyFont="1" applyAlignment="1"/>
    <xf numFmtId="0" fontId="7" fillId="0" borderId="0" xfId="57" applyAlignment="1"/>
    <xf numFmtId="0" fontId="9" fillId="0" borderId="0" xfId="34" applyFont="1" applyAlignment="1"/>
    <xf numFmtId="0" fontId="7" fillId="0" borderId="0" xfId="34" applyAlignment="1"/>
    <xf numFmtId="0" fontId="9" fillId="0" borderId="0" xfId="53" applyFont="1" applyAlignment="1"/>
    <xf numFmtId="0" fontId="7" fillId="0" borderId="0" xfId="53" applyAlignment="1"/>
    <xf numFmtId="0" fontId="9" fillId="0" borderId="0" xfId="49" applyFont="1" applyAlignment="1"/>
    <xf numFmtId="0" fontId="7" fillId="0" borderId="0" xfId="49" applyAlignment="1"/>
    <xf numFmtId="0" fontId="9" fillId="0" borderId="0" xfId="47" applyFont="1" applyAlignment="1"/>
    <xf numFmtId="0" fontId="7" fillId="0" borderId="0" xfId="47" applyAlignment="1"/>
    <xf numFmtId="0" fontId="9" fillId="0" borderId="0" xfId="33" applyFont="1" applyAlignment="1"/>
    <xf numFmtId="0" fontId="7" fillId="0" borderId="0" xfId="33" applyAlignment="1"/>
    <xf numFmtId="0" fontId="9" fillId="0" borderId="0" xfId="28" applyFont="1" applyAlignment="1"/>
    <xf numFmtId="0" fontId="7" fillId="0" borderId="0" xfId="28" applyAlignment="1"/>
    <xf numFmtId="0" fontId="9" fillId="0" borderId="0" xfId="27" applyFont="1" applyAlignment="1"/>
    <xf numFmtId="0" fontId="7" fillId="0" borderId="0" xfId="27" applyAlignment="1"/>
    <xf numFmtId="0" fontId="9" fillId="0" borderId="0" xfId="36" applyFont="1" applyAlignment="1"/>
    <xf numFmtId="0" fontId="7" fillId="0" borderId="0" xfId="36" applyAlignment="1"/>
    <xf numFmtId="0" fontId="9" fillId="0" borderId="0" xfId="29" applyFont="1" applyAlignment="1"/>
    <xf numFmtId="0" fontId="9" fillId="0" borderId="0" xfId="29" applyFont="1" applyBorder="1" applyAlignment="1"/>
    <xf numFmtId="0" fontId="7" fillId="0" borderId="0" xfId="29" applyAlignment="1"/>
    <xf numFmtId="0" fontId="9" fillId="0" borderId="0" xfId="37" applyFont="1" applyAlignment="1"/>
    <xf numFmtId="0" fontId="7" fillId="0" borderId="0" xfId="37" applyAlignment="1"/>
    <xf numFmtId="0" fontId="9" fillId="0" borderId="0" xfId="46" applyFont="1" applyAlignment="1"/>
    <xf numFmtId="0" fontId="7" fillId="0" borderId="0" xfId="46" applyAlignment="1"/>
    <xf numFmtId="0" fontId="9" fillId="0" borderId="0" xfId="60" applyFont="1" applyAlignment="1"/>
    <xf numFmtId="0" fontId="7" fillId="0" borderId="0" xfId="60" applyAlignment="1"/>
    <xf numFmtId="0" fontId="9" fillId="0" borderId="0" xfId="44" applyFont="1" applyAlignment="1"/>
    <xf numFmtId="0" fontId="7" fillId="0" borderId="0" xfId="44" applyAlignment="1"/>
    <xf numFmtId="0" fontId="9" fillId="0" borderId="0" xfId="56" applyFont="1" applyAlignment="1"/>
    <xf numFmtId="0" fontId="7" fillId="0" borderId="0" xfId="56" applyAlignment="1"/>
    <xf numFmtId="0" fontId="9" fillId="0" borderId="0" xfId="41" applyFont="1" applyAlignment="1"/>
    <xf numFmtId="0" fontId="7" fillId="0" borderId="0" xfId="41" applyAlignment="1"/>
    <xf numFmtId="0" fontId="9" fillId="0" borderId="0" xfId="66" applyFont="1" applyAlignment="1"/>
    <xf numFmtId="0" fontId="7" fillId="0" borderId="0" xfId="66" applyAlignment="1"/>
    <xf numFmtId="0" fontId="9" fillId="0" borderId="0" xfId="35" applyFont="1" applyAlignment="1"/>
    <xf numFmtId="0" fontId="7" fillId="0" borderId="0" xfId="35" applyAlignment="1"/>
    <xf numFmtId="0" fontId="9" fillId="0" borderId="0" xfId="21" applyFont="1" applyAlignment="1"/>
    <xf numFmtId="0" fontId="7" fillId="0" borderId="0" xfId="21" applyAlignment="1"/>
    <xf numFmtId="0" fontId="9" fillId="0" borderId="0" xfId="39" applyFont="1" applyAlignment="1"/>
    <xf numFmtId="0" fontId="7" fillId="0" borderId="0" xfId="39" applyAlignment="1"/>
    <xf numFmtId="0" fontId="9" fillId="0" borderId="0" xfId="65" applyFont="1" applyAlignment="1"/>
    <xf numFmtId="0" fontId="7" fillId="0" borderId="0" xfId="65" applyAlignment="1"/>
    <xf numFmtId="0" fontId="9" fillId="0" borderId="0" xfId="45" applyFont="1" applyAlignment="1"/>
    <xf numFmtId="0" fontId="7" fillId="0" borderId="0" xfId="45" applyAlignment="1"/>
    <xf numFmtId="0" fontId="9" fillId="0" borderId="0" xfId="58" applyFont="1" applyAlignment="1"/>
    <xf numFmtId="0" fontId="7" fillId="0" borderId="0" xfId="58" applyAlignment="1"/>
    <xf numFmtId="0" fontId="9" fillId="0" borderId="0" xfId="42" applyFont="1" applyAlignment="1"/>
    <xf numFmtId="0" fontId="7" fillId="0" borderId="0" xfId="42" applyAlignment="1"/>
    <xf numFmtId="0" fontId="9" fillId="0" borderId="0" xfId="68" applyFont="1" applyAlignment="1"/>
    <xf numFmtId="0" fontId="7" fillId="0" borderId="0" xfId="68" applyAlignment="1"/>
    <xf numFmtId="0" fontId="9" fillId="0" borderId="0" xfId="43" applyFont="1" applyAlignment="1"/>
    <xf numFmtId="0" fontId="7" fillId="0" borderId="0" xfId="43" applyAlignment="1"/>
    <xf numFmtId="0" fontId="9" fillId="0" borderId="0" xfId="52" applyFont="1" applyAlignment="1"/>
    <xf numFmtId="0" fontId="7" fillId="0" borderId="0" xfId="52" applyAlignment="1"/>
    <xf numFmtId="0" fontId="12" fillId="0" borderId="0" xfId="13" applyFont="1" applyAlignment="1">
      <alignment horizontal="center"/>
    </xf>
    <xf numFmtId="0" fontId="12" fillId="0" borderId="0" xfId="16" applyFont="1" applyAlignment="1">
      <alignment horizontal="center"/>
    </xf>
    <xf numFmtId="0" fontId="12" fillId="0" borderId="2" xfId="3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9" fillId="0" borderId="0" xfId="48" applyFont="1" applyAlignment="1"/>
    <xf numFmtId="0" fontId="9" fillId="0" borderId="0" xfId="10" applyFont="1"/>
    <xf numFmtId="0" fontId="9" fillId="0" borderId="16" xfId="10" applyFont="1" applyBorder="1"/>
    <xf numFmtId="0" fontId="15" fillId="0" borderId="0" xfId="10" applyFont="1"/>
    <xf numFmtId="0" fontId="13" fillId="0" borderId="3" xfId="10" applyFont="1" applyBorder="1" applyAlignment="1">
      <alignment horizontal="center" vertical="center" wrapText="1"/>
    </xf>
    <xf numFmtId="0" fontId="9" fillId="0" borderId="0" xfId="10" applyFont="1" applyAlignment="1">
      <alignment horizontal="center" vertical="center"/>
    </xf>
    <xf numFmtId="0" fontId="12" fillId="0" borderId="3" xfId="10" applyFont="1" applyBorder="1" applyAlignment="1">
      <alignment horizontal="center" vertical="center"/>
    </xf>
    <xf numFmtId="0" fontId="12" fillId="0" borderId="0" xfId="10" applyFont="1" applyAlignment="1">
      <alignment horizontal="center" vertical="center"/>
    </xf>
    <xf numFmtId="0" fontId="9" fillId="0" borderId="3" xfId="10" applyFont="1" applyBorder="1" applyAlignment="1">
      <alignment horizontal="center" vertical="center"/>
    </xf>
    <xf numFmtId="0" fontId="9" fillId="0" borderId="0" xfId="10" applyFont="1" applyBorder="1" applyAlignment="1">
      <alignment horizontal="center" vertical="center"/>
    </xf>
    <xf numFmtId="2" fontId="9" fillId="0" borderId="0" xfId="10" applyNumberFormat="1" applyFont="1" applyBorder="1" applyAlignment="1">
      <alignment horizontal="center" vertical="center"/>
    </xf>
    <xf numFmtId="0" fontId="7" fillId="0" borderId="0" xfId="10" applyAlignment="1">
      <alignment horizontal="center" vertical="center"/>
    </xf>
    <xf numFmtId="0" fontId="7" fillId="0" borderId="0" xfId="10" applyBorder="1" applyAlignment="1">
      <alignment horizontal="center" vertical="center"/>
    </xf>
    <xf numFmtId="0" fontId="7" fillId="0" borderId="0" xfId="10"/>
    <xf numFmtId="0" fontId="20" fillId="0" borderId="15" xfId="0" applyFont="1" applyBorder="1" applyAlignment="1">
      <alignment horizontal="center" wrapText="1"/>
    </xf>
    <xf numFmtId="1" fontId="7" fillId="0" borderId="0" xfId="31" applyNumberFormat="1" applyBorder="1" applyAlignment="1"/>
    <xf numFmtId="0" fontId="7" fillId="0" borderId="0" xfId="31" applyBorder="1" applyAlignment="1"/>
    <xf numFmtId="2" fontId="7" fillId="0" borderId="0" xfId="31" applyNumberFormat="1" applyBorder="1" applyAlignment="1"/>
    <xf numFmtId="0" fontId="11" fillId="0" borderId="0" xfId="19" applyFont="1"/>
    <xf numFmtId="0" fontId="9" fillId="0" borderId="16" xfId="19" applyFont="1" applyBorder="1"/>
    <xf numFmtId="0" fontId="15" fillId="0" borderId="16" xfId="19" applyFont="1" applyBorder="1"/>
    <xf numFmtId="0" fontId="12" fillId="0" borderId="17" xfId="0" applyFont="1" applyBorder="1" applyAlignment="1">
      <alignment horizontal="center" wrapText="1"/>
    </xf>
    <xf numFmtId="0" fontId="22" fillId="0" borderId="18" xfId="23" applyFont="1" applyBorder="1" applyAlignment="1"/>
    <xf numFmtId="0" fontId="22" fillId="0" borderId="18" xfId="8" applyFont="1" applyBorder="1" applyAlignment="1">
      <alignment horizontal="left"/>
    </xf>
    <xf numFmtId="0" fontId="22" fillId="0" borderId="18" xfId="30" applyFont="1" applyBorder="1" applyAlignment="1"/>
    <xf numFmtId="0" fontId="22" fillId="0" borderId="18" xfId="7" applyFont="1" applyBorder="1" applyAlignment="1"/>
    <xf numFmtId="0" fontId="22" fillId="0" borderId="18" xfId="12" applyFont="1" applyBorder="1" applyAlignment="1"/>
    <xf numFmtId="0" fontId="22" fillId="0" borderId="18" xfId="13" applyFont="1" applyBorder="1" applyAlignment="1"/>
    <xf numFmtId="0" fontId="22" fillId="0" borderId="18" xfId="16" applyFont="1" applyBorder="1" applyAlignment="1"/>
    <xf numFmtId="0" fontId="22" fillId="0" borderId="18" xfId="52" applyFont="1" applyBorder="1" applyAlignment="1"/>
    <xf numFmtId="0" fontId="22" fillId="0" borderId="18" xfId="29" applyFont="1" applyBorder="1" applyAlignment="1"/>
    <xf numFmtId="0" fontId="22" fillId="0" borderId="18" xfId="68" applyFont="1" applyBorder="1" applyAlignment="1"/>
    <xf numFmtId="0" fontId="22" fillId="0" borderId="18" xfId="21" applyFont="1" applyBorder="1" applyAlignment="1"/>
    <xf numFmtId="0" fontId="22" fillId="0" borderId="18" xfId="0" applyFont="1" applyBorder="1"/>
    <xf numFmtId="0" fontId="22" fillId="0" borderId="18" xfId="66" applyFont="1" applyBorder="1" applyAlignment="1"/>
    <xf numFmtId="0" fontId="22" fillId="0" borderId="18" xfId="41" applyFont="1" applyBorder="1" applyAlignment="1"/>
    <xf numFmtId="0" fontId="22" fillId="0" borderId="18" xfId="36" applyFont="1" applyBorder="1" applyAlignment="1">
      <alignment horizontal="left"/>
    </xf>
    <xf numFmtId="0" fontId="22" fillId="0" borderId="18" xfId="33" applyFont="1" applyBorder="1" applyAlignment="1"/>
    <xf numFmtId="0" fontId="22" fillId="0" borderId="18" xfId="57" applyFont="1" applyBorder="1" applyAlignment="1"/>
    <xf numFmtId="0" fontId="22" fillId="0" borderId="18" xfId="20" applyFont="1" applyBorder="1" applyAlignment="1"/>
    <xf numFmtId="0" fontId="22" fillId="0" borderId="18" xfId="55" applyFont="1" applyBorder="1" applyAlignment="1"/>
    <xf numFmtId="0" fontId="22" fillId="0" borderId="18" xfId="61" applyFont="1" applyBorder="1" applyAlignment="1"/>
    <xf numFmtId="0" fontId="22" fillId="0" borderId="18" xfId="67" applyFont="1" applyBorder="1" applyAlignment="1"/>
    <xf numFmtId="0" fontId="22" fillId="0" borderId="18" xfId="50" applyFont="1" applyBorder="1" applyAlignment="1"/>
    <xf numFmtId="0" fontId="22" fillId="0" borderId="18" xfId="24" applyFont="1" applyBorder="1" applyAlignment="1"/>
    <xf numFmtId="0" fontId="22" fillId="0" borderId="3" xfId="0" applyFont="1" applyBorder="1"/>
    <xf numFmtId="0" fontId="36" fillId="0" borderId="3" xfId="0" applyFont="1" applyBorder="1"/>
    <xf numFmtId="0" fontId="31" fillId="0" borderId="3" xfId="23" applyFont="1" applyBorder="1" applyAlignment="1"/>
    <xf numFmtId="0" fontId="31" fillId="0" borderId="3" xfId="8" applyFont="1" applyBorder="1" applyAlignment="1"/>
    <xf numFmtId="0" fontId="31" fillId="0" borderId="3" xfId="30" applyFont="1" applyBorder="1" applyAlignment="1"/>
    <xf numFmtId="0" fontId="31" fillId="0" borderId="3" xfId="24" applyFont="1" applyBorder="1" applyAlignment="1"/>
    <xf numFmtId="0" fontId="31" fillId="0" borderId="3" xfId="7" applyFont="1" applyBorder="1"/>
    <xf numFmtId="0" fontId="31" fillId="0" borderId="3" xfId="7" applyFont="1" applyFill="1" applyBorder="1"/>
    <xf numFmtId="2" fontId="25" fillId="0" borderId="19" xfId="0" applyNumberFormat="1" applyFont="1" applyBorder="1" applyAlignment="1">
      <alignment horizontal="center" vertical="center"/>
    </xf>
    <xf numFmtId="2" fontId="25" fillId="0" borderId="3" xfId="19" applyNumberFormat="1" applyFont="1" applyBorder="1" applyAlignment="1">
      <alignment horizontal="right" vertical="center"/>
    </xf>
    <xf numFmtId="2" fontId="25" fillId="0" borderId="3" xfId="50" applyNumberFormat="1" applyFont="1" applyBorder="1" applyAlignment="1">
      <alignment horizontal="right" vertical="center"/>
    </xf>
    <xf numFmtId="2" fontId="25" fillId="0" borderId="3" xfId="22" applyNumberFormat="1" applyFont="1" applyBorder="1" applyAlignment="1">
      <alignment horizontal="right" vertical="center"/>
    </xf>
    <xf numFmtId="2" fontId="25" fillId="0" borderId="3" xfId="0" applyNumberFormat="1" applyFont="1" applyBorder="1" applyAlignment="1">
      <alignment horizontal="right"/>
    </xf>
    <xf numFmtId="2" fontId="25" fillId="0" borderId="3" xfId="64" applyNumberFormat="1" applyFont="1" applyBorder="1" applyAlignment="1">
      <alignment horizontal="right" vertical="center"/>
    </xf>
    <xf numFmtId="2" fontId="25" fillId="0" borderId="3" xfId="0" applyNumberFormat="1" applyFont="1" applyBorder="1" applyAlignment="1">
      <alignment horizontal="right" vertical="center"/>
    </xf>
    <xf numFmtId="2" fontId="25" fillId="0" borderId="3" xfId="69" applyNumberFormat="1" applyFont="1" applyBorder="1" applyAlignment="1">
      <alignment horizontal="right" vertical="center"/>
    </xf>
    <xf numFmtId="2" fontId="25" fillId="0" borderId="3" xfId="47" applyNumberFormat="1" applyFont="1" applyBorder="1" applyAlignment="1">
      <alignment horizontal="right" vertical="center"/>
    </xf>
    <xf numFmtId="2" fontId="25" fillId="0" borderId="3" xfId="36" applyNumberFormat="1" applyFont="1" applyBorder="1" applyAlignment="1">
      <alignment horizontal="right" vertical="center"/>
    </xf>
    <xf numFmtId="2" fontId="25" fillId="0" borderId="3" xfId="29" applyNumberFormat="1" applyFont="1" applyBorder="1" applyAlignment="1">
      <alignment horizontal="right" vertical="center"/>
    </xf>
    <xf numFmtId="2" fontId="25" fillId="0" borderId="3" xfId="27" applyNumberFormat="1" applyFont="1" applyBorder="1" applyAlignment="1">
      <alignment horizontal="right" vertical="center"/>
    </xf>
    <xf numFmtId="2" fontId="25" fillId="0" borderId="4" xfId="0" applyNumberFormat="1" applyFont="1" applyBorder="1" applyAlignment="1" applyProtection="1">
      <alignment horizontal="right"/>
      <protection locked="0"/>
    </xf>
    <xf numFmtId="2" fontId="25" fillId="0" borderId="3" xfId="0" applyNumberFormat="1" applyFont="1" applyBorder="1" applyAlignment="1" applyProtection="1">
      <alignment horizontal="right"/>
      <protection locked="0"/>
    </xf>
    <xf numFmtId="2" fontId="25" fillId="0" borderId="3" xfId="68" applyNumberFormat="1" applyFont="1" applyBorder="1" applyAlignment="1">
      <alignment horizontal="right" vertical="center"/>
    </xf>
    <xf numFmtId="2" fontId="25" fillId="0" borderId="4" xfId="0" applyNumberFormat="1" applyFont="1" applyBorder="1" applyAlignment="1" applyProtection="1">
      <alignment horizontal="right"/>
    </xf>
    <xf numFmtId="2" fontId="25" fillId="0" borderId="3" xfId="52" applyNumberFormat="1" applyFont="1" applyBorder="1" applyAlignment="1">
      <alignment horizontal="right" vertical="center"/>
    </xf>
    <xf numFmtId="2" fontId="25" fillId="0" borderId="3" xfId="51" applyNumberFormat="1" applyFont="1" applyBorder="1" applyAlignment="1">
      <alignment horizontal="right" vertical="center"/>
    </xf>
    <xf numFmtId="2" fontId="29" fillId="0" borderId="3" xfId="0" applyNumberFormat="1" applyFont="1" applyBorder="1" applyAlignment="1">
      <alignment horizontal="right"/>
    </xf>
    <xf numFmtId="2" fontId="25" fillId="0" borderId="3" xfId="0" applyNumberFormat="1" applyFont="1" applyBorder="1" applyAlignment="1">
      <alignment horizontal="right" vertical="center" wrapText="1"/>
    </xf>
    <xf numFmtId="2" fontId="25" fillId="0" borderId="3" xfId="54" applyNumberFormat="1" applyFont="1" applyBorder="1" applyAlignment="1">
      <alignment horizontal="right" vertical="center"/>
    </xf>
    <xf numFmtId="2" fontId="25" fillId="0" borderId="3" xfId="55" applyNumberFormat="1" applyFont="1" applyBorder="1" applyAlignment="1">
      <alignment horizontal="right" vertical="center"/>
    </xf>
    <xf numFmtId="2" fontId="25" fillId="0" borderId="3" xfId="40" applyNumberFormat="1" applyFont="1" applyBorder="1" applyAlignment="1">
      <alignment horizontal="right" vertical="center"/>
    </xf>
    <xf numFmtId="2" fontId="25" fillId="0" borderId="3" xfId="39" applyNumberFormat="1" applyFont="1" applyBorder="1" applyAlignment="1">
      <alignment horizontal="right" vertical="center"/>
    </xf>
    <xf numFmtId="2" fontId="25" fillId="0" borderId="3" xfId="65" applyNumberFormat="1" applyFont="1" applyBorder="1" applyAlignment="1">
      <alignment horizontal="right" vertical="center"/>
    </xf>
    <xf numFmtId="2" fontId="25" fillId="0" borderId="3" xfId="45" applyNumberFormat="1" applyFont="1" applyBorder="1" applyAlignment="1">
      <alignment horizontal="right" vertical="center"/>
    </xf>
    <xf numFmtId="2" fontId="25" fillId="0" borderId="3" xfId="58" applyNumberFormat="1" applyFont="1" applyBorder="1" applyAlignment="1">
      <alignment horizontal="right" vertical="center"/>
    </xf>
    <xf numFmtId="2" fontId="25" fillId="0" borderId="3" xfId="42" applyNumberFormat="1" applyFont="1" applyBorder="1" applyAlignment="1">
      <alignment horizontal="right" vertical="center"/>
    </xf>
    <xf numFmtId="2" fontId="25" fillId="0" borderId="3" xfId="10" applyNumberFormat="1" applyFont="1" applyBorder="1" applyAlignment="1">
      <alignment horizontal="right" vertical="center"/>
    </xf>
    <xf numFmtId="0" fontId="7" fillId="0" borderId="0" xfId="31" applyFill="1" applyBorder="1"/>
    <xf numFmtId="0" fontId="7" fillId="0" borderId="0" xfId="31" applyFill="1" applyAlignment="1">
      <alignment horizontal="center" vertical="center"/>
    </xf>
    <xf numFmtId="0" fontId="27" fillId="0" borderId="0" xfId="31" applyFont="1" applyBorder="1" applyAlignment="1">
      <alignment horizontal="center"/>
    </xf>
    <xf numFmtId="1" fontId="24" fillId="0" borderId="0" xfId="31" applyNumberFormat="1" applyFont="1" applyBorder="1" applyAlignment="1">
      <alignment horizontal="center"/>
    </xf>
    <xf numFmtId="0" fontId="24" fillId="0" borderId="0" xfId="31" applyFont="1" applyBorder="1" applyAlignment="1">
      <alignment horizontal="center"/>
    </xf>
    <xf numFmtId="1" fontId="9" fillId="0" borderId="0" xfId="31" applyNumberFormat="1" applyFont="1"/>
    <xf numFmtId="0" fontId="22" fillId="0" borderId="3" xfId="0" applyFont="1" applyFill="1" applyBorder="1" applyAlignment="1">
      <alignment horizontal="left"/>
    </xf>
    <xf numFmtId="2" fontId="24" fillId="0" borderId="3" xfId="19" applyNumberFormat="1" applyFont="1" applyBorder="1" applyAlignment="1">
      <alignment horizontal="right" vertical="center"/>
    </xf>
    <xf numFmtId="2" fontId="24" fillId="0" borderId="3" xfId="18" applyNumberFormat="1" applyFont="1" applyBorder="1" applyAlignment="1">
      <alignment horizontal="right" vertical="center"/>
    </xf>
    <xf numFmtId="2" fontId="24" fillId="0" borderId="3" xfId="13" applyNumberFormat="1" applyFont="1" applyBorder="1" applyAlignment="1">
      <alignment horizontal="right" vertical="center"/>
    </xf>
    <xf numFmtId="2" fontId="25" fillId="0" borderId="3" xfId="13" applyNumberFormat="1" applyFont="1" applyBorder="1" applyAlignment="1">
      <alignment horizontal="right" vertical="center"/>
    </xf>
    <xf numFmtId="2" fontId="24" fillId="0" borderId="3" xfId="7" applyNumberFormat="1" applyFont="1" applyBorder="1" applyAlignment="1">
      <alignment horizontal="right" vertical="center"/>
    </xf>
    <xf numFmtId="2" fontId="24" fillId="0" borderId="3" xfId="24" applyNumberFormat="1" applyFont="1" applyBorder="1" applyAlignment="1">
      <alignment horizontal="right" vertical="center"/>
    </xf>
    <xf numFmtId="2" fontId="25" fillId="0" borderId="3" xfId="24" applyNumberFormat="1" applyFont="1" applyBorder="1" applyAlignment="1">
      <alignment horizontal="right" vertical="center"/>
    </xf>
    <xf numFmtId="2" fontId="24" fillId="0" borderId="3" xfId="30" applyNumberFormat="1" applyFont="1" applyBorder="1" applyAlignment="1">
      <alignment horizontal="right" vertical="center"/>
    </xf>
    <xf numFmtId="2" fontId="25" fillId="0" borderId="3" xfId="7" applyNumberFormat="1" applyFont="1" applyBorder="1" applyAlignment="1">
      <alignment horizontal="center" vertical="center"/>
    </xf>
    <xf numFmtId="166" fontId="25" fillId="0" borderId="4" xfId="51" applyNumberFormat="1" applyFont="1" applyBorder="1" applyAlignment="1">
      <alignment horizontal="right" vertical="center"/>
    </xf>
    <xf numFmtId="166" fontId="25" fillId="0" borderId="3" xfId="51" applyNumberFormat="1" applyFont="1" applyBorder="1" applyAlignment="1">
      <alignment horizontal="right" vertical="center"/>
    </xf>
    <xf numFmtId="166" fontId="25" fillId="0" borderId="3" xfId="50" applyNumberFormat="1" applyFont="1" applyBorder="1" applyAlignment="1">
      <alignment horizontal="right" vertical="center"/>
    </xf>
    <xf numFmtId="166" fontId="24" fillId="0" borderId="3" xfId="50" applyNumberFormat="1" applyFont="1" applyBorder="1" applyAlignment="1">
      <alignment horizontal="right" vertical="center"/>
    </xf>
    <xf numFmtId="166" fontId="25" fillId="0" borderId="3" xfId="67" applyNumberFormat="1" applyFont="1" applyBorder="1" applyAlignment="1">
      <alignment horizontal="right" vertical="center"/>
    </xf>
    <xf numFmtId="166" fontId="25" fillId="0" borderId="3" xfId="54" applyNumberFormat="1" applyFont="1" applyBorder="1" applyAlignment="1">
      <alignment horizontal="right" vertical="center" wrapText="1"/>
    </xf>
    <xf numFmtId="166" fontId="25" fillId="0" borderId="3" xfId="54" applyNumberFormat="1" applyFont="1" applyBorder="1" applyAlignment="1">
      <alignment horizontal="right" vertical="center"/>
    </xf>
    <xf numFmtId="166" fontId="25" fillId="0" borderId="3" xfId="61" applyNumberFormat="1" applyFont="1" applyBorder="1" applyAlignment="1">
      <alignment horizontal="right" vertical="center"/>
    </xf>
    <xf numFmtId="166" fontId="25" fillId="0" borderId="3" xfId="55" applyNumberFormat="1" applyFont="1" applyBorder="1" applyAlignment="1">
      <alignment horizontal="right" vertical="center"/>
    </xf>
    <xf numFmtId="166" fontId="25" fillId="0" borderId="3" xfId="59" applyNumberFormat="1" applyFont="1" applyBorder="1" applyAlignment="1">
      <alignment horizontal="right" vertical="center"/>
    </xf>
    <xf numFmtId="166" fontId="25" fillId="0" borderId="3" xfId="0" applyNumberFormat="1" applyFont="1" applyBorder="1" applyAlignment="1">
      <alignment horizontal="right" vertical="center" wrapText="1"/>
    </xf>
    <xf numFmtId="166" fontId="25" fillId="0" borderId="3" xfId="22" applyNumberFormat="1" applyFont="1" applyBorder="1" applyAlignment="1">
      <alignment horizontal="right" vertical="center"/>
    </xf>
    <xf numFmtId="166" fontId="24" fillId="0" borderId="3" xfId="22" applyNumberFormat="1" applyFont="1" applyBorder="1" applyAlignment="1">
      <alignment horizontal="right" vertical="center"/>
    </xf>
    <xf numFmtId="166" fontId="25" fillId="0" borderId="3" xfId="20" applyNumberFormat="1" applyFont="1" applyBorder="1" applyAlignment="1">
      <alignment horizontal="right" vertical="center"/>
    </xf>
    <xf numFmtId="166" fontId="25" fillId="0" borderId="3" xfId="64" applyNumberFormat="1" applyFont="1" applyBorder="1" applyAlignment="1">
      <alignment horizontal="right" vertical="center"/>
    </xf>
    <xf numFmtId="166" fontId="24" fillId="0" borderId="3" xfId="64" applyNumberFormat="1" applyFont="1" applyBorder="1" applyAlignment="1">
      <alignment horizontal="right" vertical="center"/>
    </xf>
    <xf numFmtId="166" fontId="25" fillId="0" borderId="3" xfId="62" applyNumberFormat="1" applyFont="1" applyBorder="1" applyAlignment="1">
      <alignment horizontal="right" vertical="center"/>
    </xf>
    <xf numFmtId="166" fontId="25" fillId="0" borderId="3" xfId="40" applyNumberFormat="1" applyFont="1" applyBorder="1" applyAlignment="1">
      <alignment horizontal="right" vertical="center"/>
    </xf>
    <xf numFmtId="166" fontId="25" fillId="0" borderId="3" xfId="57" applyNumberFormat="1" applyFont="1" applyBorder="1" applyAlignment="1">
      <alignment horizontal="right" vertical="center"/>
    </xf>
    <xf numFmtId="166" fontId="25" fillId="0" borderId="3" xfId="34" applyNumberFormat="1" applyFont="1" applyBorder="1" applyAlignment="1">
      <alignment horizontal="right" vertical="center"/>
    </xf>
    <xf numFmtId="166" fontId="25" fillId="0" borderId="3" xfId="53" applyNumberFormat="1" applyFont="1" applyBorder="1" applyAlignment="1">
      <alignment horizontal="right" vertical="center"/>
    </xf>
    <xf numFmtId="166" fontId="25" fillId="0" borderId="3" xfId="49" applyNumberFormat="1" applyFont="1" applyBorder="1" applyAlignment="1">
      <alignment horizontal="right" vertical="center"/>
    </xf>
    <xf numFmtId="166" fontId="25" fillId="0" borderId="3" xfId="47" applyNumberFormat="1" applyFont="1" applyBorder="1" applyAlignment="1">
      <alignment horizontal="right" vertical="center"/>
    </xf>
    <xf numFmtId="166" fontId="24" fillId="0" borderId="3" xfId="47" applyNumberFormat="1" applyFont="1" applyBorder="1" applyAlignment="1">
      <alignment horizontal="right" vertical="center"/>
    </xf>
    <xf numFmtId="166" fontId="25" fillId="0" borderId="3" xfId="38" applyNumberFormat="1" applyFont="1" applyBorder="1" applyAlignment="1">
      <alignment horizontal="right" vertical="center"/>
    </xf>
    <xf numFmtId="166" fontId="25" fillId="0" borderId="3" xfId="33" applyNumberFormat="1" applyFont="1" applyBorder="1" applyAlignment="1">
      <alignment horizontal="right" vertical="center"/>
    </xf>
    <xf numFmtId="166" fontId="25" fillId="0" borderId="3" xfId="28" applyNumberFormat="1" applyFont="1" applyBorder="1" applyAlignment="1">
      <alignment horizontal="right" vertical="center"/>
    </xf>
    <xf numFmtId="166" fontId="25" fillId="0" borderId="3" xfId="27" applyNumberFormat="1" applyFont="1" applyBorder="1" applyAlignment="1">
      <alignment horizontal="right" vertical="center"/>
    </xf>
    <xf numFmtId="166" fontId="24" fillId="0" borderId="3" xfId="27" applyNumberFormat="1" applyFont="1" applyBorder="1" applyAlignment="1">
      <alignment horizontal="right" vertical="center"/>
    </xf>
    <xf numFmtId="166" fontId="25" fillId="0" borderId="3" xfId="36" applyNumberFormat="1" applyFont="1" applyBorder="1" applyAlignment="1">
      <alignment horizontal="right" vertical="center"/>
    </xf>
    <xf numFmtId="166" fontId="24" fillId="0" borderId="3" xfId="36" applyNumberFormat="1" applyFont="1" applyBorder="1" applyAlignment="1">
      <alignment horizontal="right" vertical="center"/>
    </xf>
    <xf numFmtId="166" fontId="25" fillId="0" borderId="3" xfId="29" applyNumberFormat="1" applyFont="1" applyBorder="1" applyAlignment="1">
      <alignment horizontal="right" vertical="center"/>
    </xf>
    <xf numFmtId="166" fontId="24" fillId="0" borderId="3" xfId="29" applyNumberFormat="1" applyFont="1" applyBorder="1" applyAlignment="1">
      <alignment horizontal="right" vertical="center"/>
    </xf>
    <xf numFmtId="166" fontId="25" fillId="0" borderId="3" xfId="66" applyNumberFormat="1" applyFont="1" applyBorder="1" applyAlignment="1">
      <alignment horizontal="right" vertical="center"/>
    </xf>
    <xf numFmtId="166" fontId="25" fillId="0" borderId="3" xfId="35" applyNumberFormat="1" applyFont="1" applyBorder="1" applyAlignment="1">
      <alignment horizontal="right" vertical="center"/>
    </xf>
    <xf numFmtId="166" fontId="25" fillId="0" borderId="3" xfId="48" applyNumberFormat="1" applyFont="1" applyBorder="1" applyAlignment="1">
      <alignment horizontal="right" vertical="center"/>
    </xf>
    <xf numFmtId="166" fontId="25" fillId="0" borderId="3" xfId="21" applyNumberFormat="1" applyFont="1" applyBorder="1" applyAlignment="1">
      <alignment horizontal="right" vertical="center"/>
    </xf>
    <xf numFmtId="166" fontId="25" fillId="0" borderId="3" xfId="39" applyNumberFormat="1" applyFont="1" applyBorder="1" applyAlignment="1">
      <alignment horizontal="right" vertical="center"/>
    </xf>
    <xf numFmtId="166" fontId="25" fillId="0" borderId="3" xfId="65" applyNumberFormat="1" applyFont="1" applyBorder="1" applyAlignment="1">
      <alignment horizontal="right" vertical="center"/>
    </xf>
    <xf numFmtId="166" fontId="25" fillId="0" borderId="3" xfId="45" applyNumberFormat="1" applyFont="1" applyBorder="1" applyAlignment="1">
      <alignment horizontal="right" vertical="center"/>
    </xf>
    <xf numFmtId="166" fontId="25" fillId="0" borderId="3" xfId="58" applyNumberFormat="1" applyFont="1" applyBorder="1" applyAlignment="1">
      <alignment horizontal="right" vertical="center"/>
    </xf>
    <xf numFmtId="166" fontId="25" fillId="0" borderId="3" xfId="42" applyNumberFormat="1" applyFont="1" applyBorder="1" applyAlignment="1">
      <alignment horizontal="right" vertical="center"/>
    </xf>
    <xf numFmtId="166" fontId="25" fillId="0" borderId="3" xfId="68" applyNumberFormat="1" applyFont="1" applyBorder="1" applyAlignment="1">
      <alignment horizontal="right" vertical="center"/>
    </xf>
    <xf numFmtId="166" fontId="24" fillId="0" borderId="3" xfId="68" applyNumberFormat="1" applyFont="1" applyBorder="1" applyAlignment="1">
      <alignment horizontal="right" vertical="center"/>
    </xf>
    <xf numFmtId="166" fontId="25" fillId="0" borderId="3" xfId="43" applyNumberFormat="1" applyFont="1" applyBorder="1" applyAlignment="1">
      <alignment horizontal="right" vertical="center"/>
    </xf>
    <xf numFmtId="166" fontId="25" fillId="0" borderId="3" xfId="52" applyNumberFormat="1" applyFont="1" applyBorder="1" applyAlignment="1">
      <alignment horizontal="right" vertical="center"/>
    </xf>
    <xf numFmtId="166" fontId="24" fillId="0" borderId="3" xfId="52" applyNumberFormat="1" applyFont="1" applyBorder="1" applyAlignment="1">
      <alignment horizontal="right" vertical="center"/>
    </xf>
    <xf numFmtId="166" fontId="25" fillId="0" borderId="3" xfId="10" applyNumberFormat="1" applyFont="1" applyBorder="1" applyAlignment="1">
      <alignment horizontal="right" vertical="center"/>
    </xf>
    <xf numFmtId="0" fontId="15" fillId="0" borderId="0" xfId="64" applyFont="1" applyAlignment="1">
      <alignment horizontal="center"/>
    </xf>
    <xf numFmtId="0" fontId="15" fillId="0" borderId="0" xfId="62" applyFont="1" applyAlignment="1">
      <alignment horizontal="center"/>
    </xf>
    <xf numFmtId="0" fontId="15" fillId="0" borderId="0" xfId="40" applyFont="1" applyAlignment="1">
      <alignment horizontal="center"/>
    </xf>
    <xf numFmtId="0" fontId="15" fillId="0" borderId="0" xfId="57" applyFont="1" applyAlignment="1">
      <alignment horizontal="center"/>
    </xf>
    <xf numFmtId="0" fontId="15" fillId="0" borderId="0" xfId="34" applyFont="1" applyAlignment="1">
      <alignment horizontal="center"/>
    </xf>
    <xf numFmtId="0" fontId="15" fillId="0" borderId="0" xfId="53" applyFont="1" applyAlignment="1">
      <alignment horizontal="center"/>
    </xf>
    <xf numFmtId="0" fontId="15" fillId="0" borderId="0" xfId="49" applyFont="1" applyAlignment="1">
      <alignment horizontal="center"/>
    </xf>
    <xf numFmtId="0" fontId="15" fillId="0" borderId="0" xfId="47" applyFont="1" applyAlignment="1">
      <alignment horizontal="center"/>
    </xf>
    <xf numFmtId="0" fontId="15" fillId="0" borderId="0" xfId="38" applyFont="1" applyAlignment="1">
      <alignment horizontal="center"/>
    </xf>
    <xf numFmtId="0" fontId="15" fillId="0" borderId="0" xfId="33" applyFont="1" applyAlignment="1">
      <alignment horizontal="center"/>
    </xf>
    <xf numFmtId="0" fontId="37" fillId="0" borderId="0" xfId="16" applyFont="1" applyBorder="1" applyAlignment="1"/>
    <xf numFmtId="0" fontId="37" fillId="0" borderId="0" xfId="16" applyFont="1" applyFill="1" applyBorder="1" applyAlignment="1"/>
    <xf numFmtId="0" fontId="37" fillId="0" borderId="0" xfId="12" applyFont="1" applyBorder="1" applyAlignment="1"/>
    <xf numFmtId="0" fontId="37" fillId="0" borderId="0" xfId="13" applyFont="1" applyBorder="1" applyAlignment="1"/>
    <xf numFmtId="0" fontId="37" fillId="0" borderId="0" xfId="29" applyFont="1" applyBorder="1" applyAlignment="1"/>
    <xf numFmtId="0" fontId="37" fillId="0" borderId="0" xfId="68" applyFont="1" applyBorder="1" applyAlignment="1"/>
    <xf numFmtId="0" fontId="37" fillId="0" borderId="0" xfId="21" applyFont="1" applyBorder="1" applyAlignment="1"/>
    <xf numFmtId="0" fontId="18" fillId="0" borderId="0" xfId="0" applyFont="1" applyBorder="1" applyAlignment="1"/>
    <xf numFmtId="0" fontId="18" fillId="0" borderId="0" xfId="66" applyFont="1" applyBorder="1" applyAlignment="1"/>
    <xf numFmtId="0" fontId="18" fillId="0" borderId="0" xfId="41" applyFont="1" applyBorder="1" applyAlignment="1"/>
    <xf numFmtId="0" fontId="37" fillId="0" borderId="0" xfId="41" applyFont="1" applyBorder="1" applyAlignment="1"/>
    <xf numFmtId="0" fontId="37" fillId="0" borderId="0" xfId="36" applyFont="1" applyBorder="1" applyAlignment="1"/>
    <xf numFmtId="0" fontId="37" fillId="0" borderId="0" xfId="0" applyFont="1" applyBorder="1" applyAlignment="1"/>
    <xf numFmtId="0" fontId="37" fillId="0" borderId="0" xfId="33" applyFont="1" applyBorder="1" applyAlignment="1"/>
    <xf numFmtId="0" fontId="37" fillId="0" borderId="0" xfId="67" applyFont="1" applyBorder="1" applyAlignment="1"/>
    <xf numFmtId="0" fontId="37" fillId="0" borderId="0" xfId="50" applyFont="1" applyBorder="1" applyAlignment="1"/>
    <xf numFmtId="0" fontId="37" fillId="0" borderId="0" xfId="23" applyFont="1" applyBorder="1" applyAlignment="1"/>
    <xf numFmtId="0" fontId="37" fillId="0" borderId="0" xfId="8" applyFont="1" applyBorder="1" applyAlignment="1"/>
    <xf numFmtId="0" fontId="37" fillId="0" borderId="0" xfId="30" applyFont="1" applyBorder="1" applyAlignment="1"/>
    <xf numFmtId="0" fontId="37" fillId="0" borderId="0" xfId="24" applyFont="1" applyBorder="1" applyAlignment="1"/>
    <xf numFmtId="0" fontId="37" fillId="0" borderId="0" xfId="7" applyFont="1" applyBorder="1" applyAlignment="1"/>
    <xf numFmtId="0" fontId="37" fillId="0" borderId="0" xfId="11" applyFont="1" applyBorder="1" applyAlignment="1"/>
    <xf numFmtId="0" fontId="37" fillId="0" borderId="0" xfId="57" applyFont="1" applyBorder="1" applyAlignment="1"/>
    <xf numFmtId="0" fontId="37" fillId="0" borderId="0" xfId="20" applyFont="1" applyBorder="1" applyAlignment="1"/>
    <xf numFmtId="0" fontId="37" fillId="0" borderId="0" xfId="55" applyFont="1" applyBorder="1" applyAlignment="1"/>
    <xf numFmtId="0" fontId="37" fillId="0" borderId="0" xfId="61" applyFont="1" applyBorder="1" applyAlignment="1"/>
    <xf numFmtId="0" fontId="18" fillId="0" borderId="0" xfId="0" applyFont="1" applyBorder="1"/>
    <xf numFmtId="0" fontId="37" fillId="0" borderId="0" xfId="0" applyFont="1" applyBorder="1" applyAlignment="1">
      <alignment horizontal="left"/>
    </xf>
    <xf numFmtId="0" fontId="38" fillId="0" borderId="0" xfId="0" applyFont="1" applyBorder="1"/>
    <xf numFmtId="0" fontId="39" fillId="0" borderId="0" xfId="0" applyFont="1" applyBorder="1" applyAlignment="1">
      <alignment horizontal="left"/>
    </xf>
    <xf numFmtId="0" fontId="39" fillId="0" borderId="0" xfId="0" applyFont="1" applyBorder="1"/>
    <xf numFmtId="0" fontId="39" fillId="0" borderId="20" xfId="0" applyFont="1" applyBorder="1"/>
    <xf numFmtId="0" fontId="39" fillId="0" borderId="0" xfId="0" applyFont="1"/>
    <xf numFmtId="0" fontId="39" fillId="0" borderId="21" xfId="0" applyFont="1" applyBorder="1" applyAlignment="1">
      <alignment horizontal="left"/>
    </xf>
    <xf numFmtId="0" fontId="18" fillId="0" borderId="22" xfId="0" applyFont="1" applyBorder="1" applyAlignment="1">
      <alignment horizontal="left"/>
    </xf>
    <xf numFmtId="0" fontId="39" fillId="0" borderId="23" xfId="0" applyFont="1" applyBorder="1" applyAlignment="1">
      <alignment horizontal="left"/>
    </xf>
    <xf numFmtId="0" fontId="37" fillId="0" borderId="12" xfId="0" applyFont="1" applyBorder="1" applyAlignment="1">
      <alignment horizontal="left"/>
    </xf>
    <xf numFmtId="0" fontId="39" fillId="0" borderId="23" xfId="0" applyFont="1" applyBorder="1"/>
    <xf numFmtId="0" fontId="38" fillId="0" borderId="12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0" fontId="39" fillId="0" borderId="12" xfId="0" applyFont="1" applyBorder="1" applyAlignment="1">
      <alignment horizontal="left"/>
    </xf>
    <xf numFmtId="0" fontId="39" fillId="0" borderId="12" xfId="0" applyFont="1" applyBorder="1"/>
    <xf numFmtId="0" fontId="18" fillId="0" borderId="23" xfId="0" applyFont="1" applyBorder="1"/>
    <xf numFmtId="0" fontId="39" fillId="0" borderId="24" xfId="0" applyFont="1" applyBorder="1"/>
    <xf numFmtId="0" fontId="39" fillId="0" borderId="25" xfId="0" applyFont="1" applyBorder="1"/>
    <xf numFmtId="0" fontId="9" fillId="0" borderId="16" xfId="15" applyFont="1" applyBorder="1"/>
    <xf numFmtId="0" fontId="41" fillId="0" borderId="0" xfId="31" applyFont="1"/>
    <xf numFmtId="0" fontId="10" fillId="0" borderId="0" xfId="31" applyFont="1" applyAlignment="1">
      <alignment horizontal="center"/>
    </xf>
    <xf numFmtId="0" fontId="14" fillId="0" borderId="0" xfId="31" applyFont="1" applyAlignment="1">
      <alignment horizontal="center"/>
    </xf>
    <xf numFmtId="0" fontId="14" fillId="0" borderId="0" xfId="31" applyFont="1"/>
    <xf numFmtId="0" fontId="14" fillId="0" borderId="0" xfId="31" applyFont="1" applyAlignment="1"/>
    <xf numFmtId="0" fontId="12" fillId="0" borderId="0" xfId="19" applyFont="1" applyBorder="1" applyAlignment="1">
      <alignment horizontal="center"/>
    </xf>
    <xf numFmtId="0" fontId="9" fillId="0" borderId="0" xfId="19" applyFont="1" applyBorder="1" applyAlignment="1">
      <alignment horizontal="center"/>
    </xf>
    <xf numFmtId="0" fontId="11" fillId="0" borderId="0" xfId="48" applyFont="1" applyAlignment="1">
      <alignment horizontal="left"/>
    </xf>
    <xf numFmtId="0" fontId="45" fillId="0" borderId="0" xfId="0" applyFont="1" applyAlignment="1"/>
    <xf numFmtId="0" fontId="44" fillId="0" borderId="0" xfId="50" applyFont="1"/>
    <xf numFmtId="0" fontId="44" fillId="0" borderId="0" xfId="22" applyFont="1"/>
    <xf numFmtId="0" fontId="44" fillId="0" borderId="0" xfId="64" applyFont="1"/>
    <xf numFmtId="0" fontId="44" fillId="0" borderId="0" xfId="62" applyFont="1"/>
    <xf numFmtId="0" fontId="44" fillId="0" borderId="0" xfId="47" applyFont="1"/>
    <xf numFmtId="0" fontId="44" fillId="0" borderId="0" xfId="36" applyFont="1"/>
    <xf numFmtId="0" fontId="44" fillId="0" borderId="0" xfId="29" applyFont="1"/>
    <xf numFmtId="0" fontId="44" fillId="0" borderId="0" xfId="44" applyFont="1"/>
    <xf numFmtId="0" fontId="44" fillId="0" borderId="0" xfId="0" applyFont="1" applyAlignment="1"/>
    <xf numFmtId="0" fontId="44" fillId="0" borderId="0" xfId="42" applyFont="1"/>
    <xf numFmtId="0" fontId="44" fillId="0" borderId="0" xfId="68" applyFont="1"/>
    <xf numFmtId="0" fontId="44" fillId="0" borderId="0" xfId="43" applyFont="1"/>
    <xf numFmtId="0" fontId="44" fillId="0" borderId="0" xfId="52" applyFont="1"/>
    <xf numFmtId="0" fontId="46" fillId="0" borderId="0" xfId="0" applyFont="1" applyAlignment="1"/>
    <xf numFmtId="0" fontId="44" fillId="0" borderId="0" xfId="23" applyFont="1"/>
    <xf numFmtId="0" fontId="44" fillId="0" borderId="0" xfId="19" applyFont="1"/>
    <xf numFmtId="0" fontId="45" fillId="0" borderId="0" xfId="0" applyFont="1" applyFill="1" applyAlignment="1"/>
    <xf numFmtId="0" fontId="46" fillId="0" borderId="0" xfId="19" applyFont="1"/>
    <xf numFmtId="0" fontId="44" fillId="0" borderId="0" xfId="18" applyFont="1"/>
    <xf numFmtId="0" fontId="44" fillId="0" borderId="0" xfId="13" applyFont="1"/>
    <xf numFmtId="0" fontId="44" fillId="0" borderId="0" xfId="7" applyFont="1"/>
    <xf numFmtId="0" fontId="44" fillId="0" borderId="0" xfId="24" applyFont="1"/>
    <xf numFmtId="0" fontId="44" fillId="0" borderId="0" xfId="30" applyFont="1"/>
    <xf numFmtId="2" fontId="25" fillId="0" borderId="2" xfId="0" applyNumberFormat="1" applyFont="1" applyBorder="1" applyAlignment="1">
      <alignment horizontal="right" vertical="center"/>
    </xf>
    <xf numFmtId="2" fontId="25" fillId="0" borderId="2" xfId="0" applyNumberFormat="1" applyFont="1" applyBorder="1" applyAlignment="1">
      <alignment horizontal="right" vertical="center" wrapText="1"/>
    </xf>
    <xf numFmtId="2" fontId="25" fillId="0" borderId="18" xfId="54" applyNumberFormat="1" applyFont="1" applyBorder="1" applyAlignment="1">
      <alignment horizontal="right" vertical="center"/>
    </xf>
    <xf numFmtId="2" fontId="25" fillId="0" borderId="6" xfId="54" applyNumberFormat="1" applyFont="1" applyBorder="1" applyAlignment="1">
      <alignment horizontal="right" vertical="center"/>
    </xf>
    <xf numFmtId="166" fontId="24" fillId="0" borderId="4" xfId="54" applyNumberFormat="1" applyFont="1" applyBorder="1" applyAlignment="1">
      <alignment horizontal="right" vertical="center"/>
    </xf>
    <xf numFmtId="166" fontId="24" fillId="0" borderId="4" xfId="51" applyNumberFormat="1" applyFont="1" applyBorder="1" applyAlignment="1">
      <alignment horizontal="right" vertical="center"/>
    </xf>
    <xf numFmtId="0" fontId="25" fillId="0" borderId="18" xfId="9" applyFont="1" applyBorder="1" applyAlignment="1">
      <alignment horizontal="center" vertical="center"/>
    </xf>
    <xf numFmtId="2" fontId="25" fillId="0" borderId="6" xfId="9" applyNumberFormat="1" applyFont="1" applyBorder="1" applyAlignment="1">
      <alignment horizontal="center" vertical="center"/>
    </xf>
    <xf numFmtId="2" fontId="24" fillId="0" borderId="4" xfId="9" applyNumberFormat="1" applyFont="1" applyBorder="1" applyAlignment="1">
      <alignment horizontal="right" vertical="center"/>
    </xf>
    <xf numFmtId="2" fontId="9" fillId="0" borderId="6" xfId="15" applyNumberFormat="1" applyFont="1" applyBorder="1" applyAlignment="1">
      <alignment horizontal="center" vertical="center"/>
    </xf>
    <xf numFmtId="0" fontId="9" fillId="0" borderId="2" xfId="13" applyFont="1" applyBorder="1" applyAlignment="1">
      <alignment horizontal="center" vertical="center"/>
    </xf>
    <xf numFmtId="0" fontId="25" fillId="0" borderId="18" xfId="16" applyFont="1" applyBorder="1" applyAlignment="1">
      <alignment horizontal="center" vertical="center"/>
    </xf>
    <xf numFmtId="0" fontId="25" fillId="0" borderId="18" xfId="17" applyFont="1" applyBorder="1" applyAlignment="1">
      <alignment horizontal="center" vertical="center"/>
    </xf>
    <xf numFmtId="0" fontId="25" fillId="0" borderId="18" xfId="18" applyFont="1" applyBorder="1" applyAlignment="1">
      <alignment horizontal="center" vertical="center"/>
    </xf>
    <xf numFmtId="0" fontId="25" fillId="0" borderId="18" xfId="19" applyFont="1" applyBorder="1" applyAlignment="1">
      <alignment horizontal="center" vertical="center"/>
    </xf>
    <xf numFmtId="2" fontId="25" fillId="0" borderId="6" xfId="19" applyNumberFormat="1" applyFont="1" applyBorder="1" applyAlignment="1">
      <alignment horizontal="center" vertical="center"/>
    </xf>
    <xf numFmtId="2" fontId="24" fillId="0" borderId="4" xfId="19" applyNumberFormat="1" applyFont="1" applyBorder="1" applyAlignment="1">
      <alignment horizontal="right" vertical="center"/>
    </xf>
    <xf numFmtId="2" fontId="25" fillId="0" borderId="6" xfId="19" applyNumberFormat="1" applyFont="1" applyBorder="1" applyAlignment="1">
      <alignment vertical="center"/>
    </xf>
    <xf numFmtId="2" fontId="25" fillId="0" borderId="18" xfId="55" applyNumberFormat="1" applyFont="1" applyBorder="1" applyAlignment="1">
      <alignment horizontal="right" vertical="center"/>
    </xf>
    <xf numFmtId="2" fontId="25" fillId="0" borderId="6" xfId="55" applyNumberFormat="1" applyFont="1" applyBorder="1" applyAlignment="1">
      <alignment horizontal="right" vertical="center"/>
    </xf>
    <xf numFmtId="166" fontId="24" fillId="0" borderId="4" xfId="55" applyNumberFormat="1" applyFont="1" applyBorder="1" applyAlignment="1">
      <alignment horizontal="right" vertical="center"/>
    </xf>
    <xf numFmtId="0" fontId="25" fillId="0" borderId="2" xfId="30" applyFont="1" applyBorder="1" applyAlignment="1">
      <alignment horizontal="center" vertical="center"/>
    </xf>
    <xf numFmtId="2" fontId="25" fillId="0" borderId="3" xfId="0" applyNumberFormat="1" applyFont="1" applyFill="1" applyBorder="1" applyAlignment="1">
      <alignment horizontal="right"/>
    </xf>
    <xf numFmtId="2" fontId="25" fillId="0" borderId="3" xfId="0" applyNumberFormat="1" applyFont="1" applyFill="1" applyBorder="1" applyAlignment="1">
      <alignment horizontal="right" vertical="center"/>
    </xf>
    <xf numFmtId="0" fontId="9" fillId="0" borderId="3" xfId="19" applyFont="1" applyFill="1" applyBorder="1" applyAlignment="1">
      <alignment horizontal="center" vertical="center"/>
    </xf>
    <xf numFmtId="166" fontId="25" fillId="0" borderId="5" xfId="0" applyNumberFormat="1" applyFont="1" applyFill="1" applyBorder="1" applyAlignment="1">
      <alignment horizontal="center" vertical="center"/>
    </xf>
    <xf numFmtId="166" fontId="25" fillId="0" borderId="3" xfId="19" applyNumberFormat="1" applyFont="1" applyFill="1" applyBorder="1" applyAlignment="1">
      <alignment horizontal="center" vertical="center"/>
    </xf>
    <xf numFmtId="0" fontId="25" fillId="0" borderId="18" xfId="19" applyFont="1" applyFill="1" applyBorder="1" applyAlignment="1">
      <alignment horizontal="center" vertical="center"/>
    </xf>
    <xf numFmtId="2" fontId="25" fillId="0" borderId="19" xfId="0" applyNumberFormat="1" applyFont="1" applyFill="1" applyBorder="1" applyAlignment="1">
      <alignment horizontal="center" vertical="center"/>
    </xf>
    <xf numFmtId="0" fontId="25" fillId="0" borderId="3" xfId="19" applyFont="1" applyFill="1" applyBorder="1" applyAlignment="1">
      <alignment horizontal="center" vertical="center"/>
    </xf>
    <xf numFmtId="2" fontId="25" fillId="0" borderId="3" xfId="19" applyNumberFormat="1" applyFont="1" applyFill="1" applyBorder="1" applyAlignment="1">
      <alignment horizontal="right" vertical="center"/>
    </xf>
    <xf numFmtId="0" fontId="9" fillId="0" borderId="0" xfId="19" applyFont="1" applyFill="1" applyAlignment="1">
      <alignment horizontal="center" vertical="center"/>
    </xf>
    <xf numFmtId="2" fontId="25" fillId="0" borderId="0" xfId="0" applyNumberFormat="1" applyFont="1" applyFill="1" applyBorder="1" applyAlignment="1">
      <alignment horizontal="center" vertical="center"/>
    </xf>
    <xf numFmtId="2" fontId="25" fillId="0" borderId="3" xfId="19" applyNumberFormat="1" applyFont="1" applyFill="1" applyBorder="1" applyAlignment="1">
      <alignment horizontal="center" vertical="center"/>
    </xf>
    <xf numFmtId="0" fontId="9" fillId="0" borderId="3" xfId="18" applyFont="1" applyFill="1" applyBorder="1" applyAlignment="1">
      <alignment horizontal="center" vertical="center"/>
    </xf>
    <xf numFmtId="0" fontId="25" fillId="0" borderId="3" xfId="18" applyFont="1" applyFill="1" applyBorder="1" applyAlignment="1">
      <alignment horizontal="center" vertical="center"/>
    </xf>
    <xf numFmtId="0" fontId="9" fillId="0" borderId="0" xfId="18" applyFont="1" applyFill="1" applyAlignment="1">
      <alignment horizontal="center" vertical="center"/>
    </xf>
    <xf numFmtId="0" fontId="9" fillId="0" borderId="3" xfId="17" applyFont="1" applyFill="1" applyBorder="1" applyAlignment="1">
      <alignment horizontal="center" vertical="center"/>
    </xf>
    <xf numFmtId="0" fontId="9" fillId="0" borderId="0" xfId="17" applyFont="1" applyFill="1" applyAlignment="1">
      <alignment horizontal="center" vertical="center"/>
    </xf>
    <xf numFmtId="0" fontId="9" fillId="0" borderId="3" xfId="16" applyFont="1" applyFill="1" applyBorder="1" applyAlignment="1">
      <alignment horizontal="center" vertical="center"/>
    </xf>
    <xf numFmtId="0" fontId="9" fillId="0" borderId="0" xfId="16" applyFont="1" applyFill="1" applyAlignment="1">
      <alignment horizontal="center" vertical="center"/>
    </xf>
    <xf numFmtId="0" fontId="9" fillId="0" borderId="3" xfId="13" applyFont="1" applyFill="1" applyBorder="1" applyAlignment="1">
      <alignment horizontal="center" vertical="center"/>
    </xf>
    <xf numFmtId="2" fontId="25" fillId="0" borderId="3" xfId="13" applyNumberFormat="1" applyFont="1" applyFill="1" applyBorder="1" applyAlignment="1">
      <alignment horizontal="right" vertical="center"/>
    </xf>
    <xf numFmtId="0" fontId="9" fillId="0" borderId="0" xfId="13" applyFont="1" applyFill="1" applyAlignment="1">
      <alignment horizontal="center" vertical="center"/>
    </xf>
    <xf numFmtId="0" fontId="9" fillId="0" borderId="3" xfId="15" applyFont="1" applyFill="1" applyBorder="1" applyAlignment="1">
      <alignment horizontal="center" vertical="center"/>
    </xf>
    <xf numFmtId="0" fontId="9" fillId="0" borderId="0" xfId="15" applyFont="1" applyFill="1" applyAlignment="1">
      <alignment horizontal="center" vertical="center"/>
    </xf>
    <xf numFmtId="0" fontId="9" fillId="0" borderId="3" xfId="14" applyFont="1" applyFill="1" applyBorder="1" applyAlignment="1">
      <alignment horizontal="center" vertical="center"/>
    </xf>
    <xf numFmtId="0" fontId="9" fillId="0" borderId="0" xfId="14" applyFont="1" applyFill="1" applyAlignment="1">
      <alignment horizontal="center" vertical="center"/>
    </xf>
    <xf numFmtId="0" fontId="9" fillId="0" borderId="3" xfId="12" applyFont="1" applyFill="1" applyBorder="1" applyAlignment="1">
      <alignment horizontal="center" vertical="center"/>
    </xf>
    <xf numFmtId="0" fontId="9" fillId="0" borderId="0" xfId="12" applyFont="1" applyFill="1" applyAlignment="1">
      <alignment horizontal="center" vertical="center"/>
    </xf>
    <xf numFmtId="0" fontId="9" fillId="0" borderId="3" xfId="7" applyFont="1" applyFill="1" applyBorder="1" applyAlignment="1">
      <alignment horizontal="center" vertical="center"/>
    </xf>
    <xf numFmtId="0" fontId="25" fillId="0" borderId="3" xfId="7" applyFont="1" applyFill="1" applyBorder="1" applyAlignment="1">
      <alignment horizontal="center" vertical="center"/>
    </xf>
    <xf numFmtId="0" fontId="9" fillId="0" borderId="0" xfId="7" applyFont="1" applyFill="1" applyAlignment="1">
      <alignment horizontal="center" vertical="center"/>
    </xf>
    <xf numFmtId="0" fontId="9" fillId="0" borderId="3" xfId="25" applyFont="1" applyFill="1" applyBorder="1" applyAlignment="1">
      <alignment horizontal="center" vertical="center"/>
    </xf>
    <xf numFmtId="0" fontId="9" fillId="0" borderId="0" xfId="25" applyFont="1" applyFill="1" applyAlignment="1">
      <alignment horizontal="center" vertical="center"/>
    </xf>
    <xf numFmtId="0" fontId="9" fillId="0" borderId="3" xfId="24" applyFont="1" applyFill="1" applyBorder="1" applyAlignment="1">
      <alignment horizontal="center" vertical="center"/>
    </xf>
    <xf numFmtId="0" fontId="25" fillId="0" borderId="3" xfId="24" applyFont="1" applyFill="1" applyBorder="1" applyAlignment="1">
      <alignment horizontal="center" vertical="center"/>
    </xf>
    <xf numFmtId="2" fontId="25" fillId="0" borderId="3" xfId="24" applyNumberFormat="1" applyFont="1" applyFill="1" applyBorder="1" applyAlignment="1">
      <alignment horizontal="right" vertical="center"/>
    </xf>
    <xf numFmtId="0" fontId="9" fillId="0" borderId="0" xfId="24" applyFont="1" applyFill="1" applyAlignment="1">
      <alignment horizontal="center" vertical="center"/>
    </xf>
    <xf numFmtId="0" fontId="9" fillId="0" borderId="3" xfId="32" applyFont="1" applyFill="1" applyBorder="1" applyAlignment="1">
      <alignment horizontal="center" vertical="center"/>
    </xf>
    <xf numFmtId="0" fontId="9" fillId="0" borderId="0" xfId="32" applyFont="1" applyFill="1" applyAlignment="1">
      <alignment horizontal="center" vertical="center"/>
    </xf>
    <xf numFmtId="0" fontId="9" fillId="0" borderId="3" xfId="30" applyFont="1" applyFill="1" applyBorder="1" applyAlignment="1">
      <alignment horizontal="center" vertical="center"/>
    </xf>
    <xf numFmtId="0" fontId="25" fillId="0" borderId="3" xfId="30" applyFont="1" applyFill="1" applyBorder="1" applyAlignment="1">
      <alignment horizontal="center" vertical="center"/>
    </xf>
    <xf numFmtId="0" fontId="9" fillId="0" borderId="0" xfId="30" applyFont="1" applyFill="1" applyAlignment="1">
      <alignment horizontal="center" vertical="center"/>
    </xf>
    <xf numFmtId="0" fontId="9" fillId="0" borderId="3" xfId="9" applyFont="1" applyFill="1" applyBorder="1" applyAlignment="1">
      <alignment horizontal="center" vertical="center"/>
    </xf>
    <xf numFmtId="0" fontId="25" fillId="0" borderId="3" xfId="9" applyFont="1" applyFill="1" applyBorder="1" applyAlignment="1">
      <alignment horizontal="center" vertical="center"/>
    </xf>
    <xf numFmtId="0" fontId="25" fillId="0" borderId="18" xfId="9" applyFont="1" applyFill="1" applyBorder="1" applyAlignment="1">
      <alignment horizontal="center" vertical="center"/>
    </xf>
    <xf numFmtId="0" fontId="9" fillId="0" borderId="0" xfId="9" applyFont="1" applyFill="1" applyAlignment="1">
      <alignment horizontal="center" vertical="center"/>
    </xf>
    <xf numFmtId="0" fontId="9" fillId="0" borderId="3" xfId="8" applyFont="1" applyFill="1" applyBorder="1" applyAlignment="1">
      <alignment horizontal="center" vertical="center"/>
    </xf>
    <xf numFmtId="0" fontId="9" fillId="0" borderId="0" xfId="8" applyFont="1" applyFill="1" applyAlignment="1">
      <alignment horizontal="center" vertical="center"/>
    </xf>
    <xf numFmtId="0" fontId="9" fillId="0" borderId="3" xfId="23" applyFont="1" applyFill="1" applyBorder="1" applyAlignment="1">
      <alignment horizontal="center" vertical="center"/>
    </xf>
    <xf numFmtId="0" fontId="9" fillId="0" borderId="0" xfId="23" applyFont="1" applyFill="1" applyAlignment="1">
      <alignment horizontal="center" vertical="center"/>
    </xf>
    <xf numFmtId="0" fontId="25" fillId="0" borderId="3" xfId="31" applyFont="1" applyFill="1" applyBorder="1" applyAlignment="1">
      <alignment horizontal="center"/>
    </xf>
    <xf numFmtId="0" fontId="7" fillId="0" borderId="0" xfId="31" applyFill="1"/>
    <xf numFmtId="2" fontId="7" fillId="0" borderId="0" xfId="31" applyNumberFormat="1" applyFill="1"/>
    <xf numFmtId="1" fontId="9" fillId="0" borderId="0" xfId="31" applyNumberFormat="1" applyFont="1" applyFill="1" applyBorder="1"/>
    <xf numFmtId="0" fontId="7" fillId="0" borderId="0" xfId="31" applyFill="1" applyAlignment="1"/>
    <xf numFmtId="0" fontId="9" fillId="0" borderId="3" xfId="51" applyFont="1" applyFill="1" applyBorder="1" applyAlignment="1">
      <alignment horizontal="center" vertical="center"/>
    </xf>
    <xf numFmtId="2" fontId="25" fillId="0" borderId="2" xfId="0" applyNumberFormat="1" applyFont="1" applyFill="1" applyBorder="1" applyAlignment="1">
      <alignment horizontal="right" vertical="center"/>
    </xf>
    <xf numFmtId="2" fontId="25" fillId="0" borderId="3" xfId="51" applyNumberFormat="1" applyFont="1" applyFill="1" applyBorder="1" applyAlignment="1">
      <alignment horizontal="right" vertical="center"/>
    </xf>
    <xf numFmtId="0" fontId="9" fillId="0" borderId="0" xfId="51" applyFont="1" applyFill="1" applyAlignment="1">
      <alignment horizontal="center" vertical="center"/>
    </xf>
    <xf numFmtId="0" fontId="9" fillId="0" borderId="3" xfId="50" applyFont="1" applyFill="1" applyBorder="1" applyAlignment="1">
      <alignment horizontal="center" vertical="center"/>
    </xf>
    <xf numFmtId="2" fontId="25" fillId="0" borderId="3" xfId="50" applyNumberFormat="1" applyFont="1" applyFill="1" applyBorder="1" applyAlignment="1">
      <alignment horizontal="right" vertical="center"/>
    </xf>
    <xf numFmtId="0" fontId="9" fillId="0" borderId="0" xfId="50" applyFont="1" applyFill="1" applyAlignment="1">
      <alignment horizontal="center" vertical="center"/>
    </xf>
    <xf numFmtId="0" fontId="9" fillId="0" borderId="3" xfId="67" applyFont="1" applyFill="1" applyBorder="1" applyAlignment="1">
      <alignment horizontal="center" vertical="center"/>
    </xf>
    <xf numFmtId="2" fontId="25" fillId="0" borderId="2" xfId="0" applyNumberFormat="1" applyFont="1" applyFill="1" applyBorder="1" applyAlignment="1">
      <alignment horizontal="right" vertical="center" wrapText="1"/>
    </xf>
    <xf numFmtId="0" fontId="9" fillId="0" borderId="0" xfId="67" applyFont="1" applyFill="1" applyAlignment="1">
      <alignment horizontal="center" vertical="center"/>
    </xf>
    <xf numFmtId="0" fontId="9" fillId="0" borderId="3" xfId="54" applyFont="1" applyFill="1" applyBorder="1" applyAlignment="1">
      <alignment horizontal="center" vertical="center"/>
    </xf>
    <xf numFmtId="2" fontId="25" fillId="0" borderId="3" xfId="54" applyNumberFormat="1" applyFont="1" applyFill="1" applyBorder="1" applyAlignment="1">
      <alignment horizontal="right" vertical="center"/>
    </xf>
    <xf numFmtId="2" fontId="25" fillId="0" borderId="18" xfId="54" applyNumberFormat="1" applyFont="1" applyFill="1" applyBorder="1" applyAlignment="1">
      <alignment horizontal="right" vertical="center"/>
    </xf>
    <xf numFmtId="0" fontId="9" fillId="0" borderId="0" xfId="54" applyFont="1" applyFill="1" applyAlignment="1">
      <alignment horizontal="center" vertical="center"/>
    </xf>
    <xf numFmtId="0" fontId="9" fillId="0" borderId="3" xfId="61" applyFont="1" applyFill="1" applyBorder="1" applyAlignment="1">
      <alignment horizontal="center" vertical="center"/>
    </xf>
    <xf numFmtId="0" fontId="9" fillId="0" borderId="0" xfId="61" applyFont="1" applyFill="1" applyAlignment="1">
      <alignment horizontal="center" vertical="center"/>
    </xf>
    <xf numFmtId="0" fontId="9" fillId="0" borderId="3" xfId="55" applyFont="1" applyFill="1" applyBorder="1" applyAlignment="1">
      <alignment horizontal="center" vertical="center"/>
    </xf>
    <xf numFmtId="2" fontId="25" fillId="0" borderId="3" xfId="55" applyNumberFormat="1" applyFont="1" applyFill="1" applyBorder="1" applyAlignment="1">
      <alignment horizontal="right" vertical="center"/>
    </xf>
    <xf numFmtId="2" fontId="25" fillId="0" borderId="18" xfId="55" applyNumberFormat="1" applyFont="1" applyFill="1" applyBorder="1" applyAlignment="1">
      <alignment horizontal="right" vertical="center"/>
    </xf>
    <xf numFmtId="0" fontId="9" fillId="0" borderId="0" xfId="55" applyFont="1" applyFill="1" applyAlignment="1">
      <alignment horizontal="center" vertical="center"/>
    </xf>
    <xf numFmtId="0" fontId="9" fillId="0" borderId="3" xfId="59" applyFont="1" applyFill="1" applyBorder="1" applyAlignment="1">
      <alignment horizontal="center" vertical="center"/>
    </xf>
    <xf numFmtId="0" fontId="9" fillId="0" borderId="0" xfId="59" applyFont="1" applyFill="1" applyAlignment="1">
      <alignment horizontal="center" vertical="center"/>
    </xf>
    <xf numFmtId="0" fontId="9" fillId="0" borderId="3" xfId="63" applyFont="1" applyFill="1" applyBorder="1" applyAlignment="1">
      <alignment horizontal="center" vertical="center"/>
    </xf>
    <xf numFmtId="0" fontId="9" fillId="0" borderId="0" xfId="63" applyFont="1" applyFill="1" applyAlignment="1">
      <alignment horizontal="center" vertical="center"/>
    </xf>
    <xf numFmtId="0" fontId="9" fillId="0" borderId="3" xfId="22" applyFont="1" applyFill="1" applyBorder="1" applyAlignment="1">
      <alignment horizontal="center" vertical="center"/>
    </xf>
    <xf numFmtId="2" fontId="25" fillId="0" borderId="3" xfId="22" applyNumberFormat="1" applyFont="1" applyFill="1" applyBorder="1" applyAlignment="1">
      <alignment horizontal="right" vertical="center"/>
    </xf>
    <xf numFmtId="0" fontId="9" fillId="0" borderId="0" xfId="22" applyFont="1" applyFill="1" applyAlignment="1">
      <alignment horizontal="center" vertical="center"/>
    </xf>
    <xf numFmtId="0" fontId="9" fillId="0" borderId="3" xfId="20" applyFont="1" applyFill="1" applyBorder="1" applyAlignment="1">
      <alignment horizontal="center" vertical="center"/>
    </xf>
    <xf numFmtId="0" fontId="9" fillId="0" borderId="0" xfId="20" applyFont="1" applyFill="1" applyAlignment="1">
      <alignment horizontal="center" vertical="center"/>
    </xf>
    <xf numFmtId="0" fontId="9" fillId="0" borderId="3" xfId="64" applyFont="1" applyFill="1" applyBorder="1" applyAlignment="1">
      <alignment horizontal="center" vertical="center"/>
    </xf>
    <xf numFmtId="2" fontId="25" fillId="0" borderId="3" xfId="64" applyNumberFormat="1" applyFont="1" applyFill="1" applyBorder="1" applyAlignment="1">
      <alignment horizontal="right" vertical="center"/>
    </xf>
    <xf numFmtId="0" fontId="9" fillId="0" borderId="0" xfId="64" applyFont="1" applyFill="1" applyAlignment="1">
      <alignment horizontal="center" vertical="center"/>
    </xf>
    <xf numFmtId="0" fontId="9" fillId="0" borderId="3" xfId="62" applyFont="1" applyFill="1" applyBorder="1" applyAlignment="1">
      <alignment horizontal="center" vertical="center"/>
    </xf>
    <xf numFmtId="0" fontId="9" fillId="0" borderId="0" xfId="62" applyFont="1" applyFill="1" applyAlignment="1">
      <alignment horizontal="center" vertical="center"/>
    </xf>
    <xf numFmtId="0" fontId="9" fillId="0" borderId="3" xfId="40" applyFont="1" applyFill="1" applyBorder="1" applyAlignment="1">
      <alignment horizontal="center" vertical="center"/>
    </xf>
    <xf numFmtId="2" fontId="25" fillId="0" borderId="3" xfId="40" applyNumberFormat="1" applyFont="1" applyFill="1" applyBorder="1" applyAlignment="1">
      <alignment horizontal="right" vertical="center"/>
    </xf>
    <xf numFmtId="0" fontId="9" fillId="0" borderId="0" xfId="40" applyFont="1" applyFill="1" applyAlignment="1">
      <alignment horizontal="center" vertical="center"/>
    </xf>
    <xf numFmtId="0" fontId="9" fillId="0" borderId="3" xfId="57" applyFont="1" applyFill="1" applyBorder="1" applyAlignment="1">
      <alignment horizontal="center" vertical="center"/>
    </xf>
    <xf numFmtId="0" fontId="9" fillId="0" borderId="0" xfId="57" applyFont="1" applyFill="1" applyAlignment="1">
      <alignment horizontal="center" vertical="center"/>
    </xf>
    <xf numFmtId="0" fontId="9" fillId="0" borderId="3" xfId="34" applyFont="1" applyFill="1" applyBorder="1" applyAlignment="1">
      <alignment horizontal="center" vertical="center"/>
    </xf>
    <xf numFmtId="0" fontId="9" fillId="0" borderId="0" xfId="34" applyFont="1" applyFill="1" applyAlignment="1">
      <alignment horizontal="center" vertical="center"/>
    </xf>
    <xf numFmtId="0" fontId="9" fillId="0" borderId="3" xfId="53" applyFont="1" applyFill="1" applyBorder="1" applyAlignment="1">
      <alignment horizontal="center" vertical="center"/>
    </xf>
    <xf numFmtId="0" fontId="9" fillId="0" borderId="0" xfId="53" applyFont="1" applyFill="1" applyAlignment="1">
      <alignment horizontal="center" vertical="center"/>
    </xf>
    <xf numFmtId="0" fontId="9" fillId="0" borderId="3" xfId="49" applyFont="1" applyFill="1" applyBorder="1" applyAlignment="1">
      <alignment horizontal="center" vertical="center"/>
    </xf>
    <xf numFmtId="0" fontId="9" fillId="0" borderId="0" xfId="49" applyFont="1" applyFill="1" applyAlignment="1">
      <alignment horizontal="center" vertical="center"/>
    </xf>
    <xf numFmtId="0" fontId="9" fillId="0" borderId="3" xfId="47" applyFont="1" applyFill="1" applyBorder="1" applyAlignment="1">
      <alignment horizontal="center" vertical="center"/>
    </xf>
    <xf numFmtId="2" fontId="25" fillId="0" borderId="3" xfId="47" applyNumberFormat="1" applyFont="1" applyFill="1" applyBorder="1" applyAlignment="1">
      <alignment horizontal="right" vertical="center"/>
    </xf>
    <xf numFmtId="0" fontId="9" fillId="0" borderId="0" xfId="47" applyFont="1" applyFill="1" applyAlignment="1">
      <alignment horizontal="center" vertical="center"/>
    </xf>
    <xf numFmtId="0" fontId="9" fillId="0" borderId="3" xfId="38" applyFont="1" applyFill="1" applyBorder="1" applyAlignment="1">
      <alignment horizontal="center" vertical="center"/>
    </xf>
    <xf numFmtId="0" fontId="9" fillId="0" borderId="0" xfId="38" applyFont="1" applyFill="1" applyAlignment="1">
      <alignment horizontal="center" vertical="center"/>
    </xf>
    <xf numFmtId="0" fontId="9" fillId="0" borderId="3" xfId="33" applyFont="1" applyFill="1" applyBorder="1" applyAlignment="1">
      <alignment horizontal="center" vertical="center"/>
    </xf>
    <xf numFmtId="0" fontId="9" fillId="0" borderId="0" xfId="33" applyFont="1" applyFill="1" applyAlignment="1">
      <alignment horizontal="center" vertical="center"/>
    </xf>
    <xf numFmtId="0" fontId="9" fillId="0" borderId="3" xfId="28" applyFont="1" applyFill="1" applyBorder="1" applyAlignment="1">
      <alignment horizontal="center" vertical="center"/>
    </xf>
    <xf numFmtId="0" fontId="9" fillId="0" borderId="0" xfId="28" applyFont="1" applyFill="1" applyAlignment="1">
      <alignment horizontal="center" vertical="center"/>
    </xf>
    <xf numFmtId="0" fontId="9" fillId="0" borderId="3" xfId="27" applyFont="1" applyFill="1" applyBorder="1" applyAlignment="1">
      <alignment horizontal="center" vertical="center"/>
    </xf>
    <xf numFmtId="2" fontId="25" fillId="0" borderId="3" xfId="27" applyNumberFormat="1" applyFont="1" applyFill="1" applyBorder="1" applyAlignment="1">
      <alignment horizontal="right" vertical="center"/>
    </xf>
    <xf numFmtId="0" fontId="9" fillId="0" borderId="0" xfId="27" applyFont="1" applyFill="1" applyAlignment="1">
      <alignment horizontal="center" vertical="center"/>
    </xf>
    <xf numFmtId="0" fontId="9" fillId="0" borderId="3" xfId="36" applyFont="1" applyFill="1" applyBorder="1" applyAlignment="1">
      <alignment horizontal="center" vertical="center"/>
    </xf>
    <xf numFmtId="2" fontId="25" fillId="0" borderId="3" xfId="36" applyNumberFormat="1" applyFont="1" applyFill="1" applyBorder="1" applyAlignment="1">
      <alignment horizontal="right" vertical="center"/>
    </xf>
    <xf numFmtId="0" fontId="9" fillId="0" borderId="0" xfId="36" applyFont="1" applyFill="1" applyAlignment="1">
      <alignment horizontal="center" vertical="center"/>
    </xf>
    <xf numFmtId="0" fontId="9" fillId="0" borderId="3" xfId="29" applyFont="1" applyFill="1" applyBorder="1" applyAlignment="1">
      <alignment horizontal="center" vertical="center"/>
    </xf>
    <xf numFmtId="2" fontId="25" fillId="0" borderId="3" xfId="29" applyNumberFormat="1" applyFont="1" applyFill="1" applyBorder="1" applyAlignment="1">
      <alignment horizontal="right" vertical="center"/>
    </xf>
    <xf numFmtId="0" fontId="9" fillId="0" borderId="0" xfId="29" applyFont="1" applyFill="1" applyAlignment="1">
      <alignment horizontal="center" vertical="center"/>
    </xf>
    <xf numFmtId="0" fontId="9" fillId="0" borderId="3" xfId="37" applyFont="1" applyFill="1" applyBorder="1" applyAlignment="1">
      <alignment horizontal="center" vertical="center"/>
    </xf>
    <xf numFmtId="0" fontId="9" fillId="0" borderId="0" xfId="37" applyFont="1" applyFill="1" applyAlignment="1">
      <alignment horizontal="center" vertical="center"/>
    </xf>
    <xf numFmtId="0" fontId="9" fillId="0" borderId="3" xfId="46" applyFont="1" applyFill="1" applyBorder="1" applyAlignment="1">
      <alignment horizontal="center" vertical="center"/>
    </xf>
    <xf numFmtId="0" fontId="9" fillId="0" borderId="0" xfId="46" applyFont="1" applyFill="1" applyAlignment="1">
      <alignment horizontal="center" vertical="center"/>
    </xf>
    <xf numFmtId="0" fontId="9" fillId="0" borderId="3" xfId="60" applyFont="1" applyFill="1" applyBorder="1" applyAlignment="1">
      <alignment horizontal="center" vertical="center"/>
    </xf>
    <xf numFmtId="0" fontId="9" fillId="0" borderId="0" xfId="60" applyFont="1" applyFill="1" applyAlignment="1">
      <alignment horizontal="center" vertical="center"/>
    </xf>
    <xf numFmtId="0" fontId="9" fillId="0" borderId="3" xfId="44" applyFont="1" applyFill="1" applyBorder="1" applyAlignment="1">
      <alignment horizontal="center" vertical="center"/>
    </xf>
    <xf numFmtId="0" fontId="9" fillId="0" borderId="0" xfId="44" applyFont="1" applyFill="1" applyAlignment="1">
      <alignment horizontal="center" vertical="center"/>
    </xf>
    <xf numFmtId="0" fontId="9" fillId="0" borderId="3" xfId="56" applyFont="1" applyFill="1" applyBorder="1" applyAlignment="1">
      <alignment horizontal="center" vertical="center"/>
    </xf>
    <xf numFmtId="0" fontId="9" fillId="0" borderId="0" xfId="56" applyFont="1" applyFill="1" applyAlignment="1">
      <alignment horizontal="center" vertical="center"/>
    </xf>
    <xf numFmtId="0" fontId="9" fillId="0" borderId="3" xfId="41" applyFont="1" applyFill="1" applyBorder="1" applyAlignment="1">
      <alignment horizontal="center" vertical="center"/>
    </xf>
    <xf numFmtId="0" fontId="9" fillId="0" borderId="0" xfId="41" applyFont="1" applyFill="1" applyAlignment="1">
      <alignment horizontal="center" vertical="center"/>
    </xf>
    <xf numFmtId="0" fontId="23" fillId="0" borderId="0" xfId="0" applyFont="1" applyFill="1" applyBorder="1" applyAlignment="1">
      <alignment wrapText="1"/>
    </xf>
    <xf numFmtId="0" fontId="9" fillId="0" borderId="3" xfId="66" applyFont="1" applyFill="1" applyBorder="1" applyAlignment="1">
      <alignment horizontal="center" vertical="center"/>
    </xf>
    <xf numFmtId="0" fontId="9" fillId="0" borderId="0" xfId="66" applyFont="1" applyFill="1" applyAlignment="1">
      <alignment horizontal="center" vertical="center"/>
    </xf>
    <xf numFmtId="0" fontId="9" fillId="0" borderId="3" xfId="35" applyFont="1" applyFill="1" applyBorder="1" applyAlignment="1">
      <alignment horizontal="center" vertical="center"/>
    </xf>
    <xf numFmtId="0" fontId="9" fillId="0" borderId="0" xfId="35" applyFont="1" applyFill="1" applyAlignment="1">
      <alignment horizontal="center" vertical="center"/>
    </xf>
    <xf numFmtId="0" fontId="9" fillId="0" borderId="3" xfId="48" applyFont="1" applyFill="1" applyBorder="1" applyAlignment="1">
      <alignment horizontal="center" vertical="center"/>
    </xf>
    <xf numFmtId="0" fontId="9" fillId="0" borderId="0" xfId="48" applyFont="1" applyFill="1" applyAlignment="1">
      <alignment horizontal="center" vertical="center"/>
    </xf>
    <xf numFmtId="0" fontId="9" fillId="0" borderId="3" xfId="21" applyFont="1" applyFill="1" applyBorder="1" applyAlignment="1">
      <alignment horizontal="center" vertical="center"/>
    </xf>
    <xf numFmtId="0" fontId="9" fillId="0" borderId="0" xfId="21" applyFont="1" applyFill="1" applyAlignment="1">
      <alignment horizontal="center" vertical="center"/>
    </xf>
    <xf numFmtId="0" fontId="9" fillId="0" borderId="3" xfId="39" applyFont="1" applyFill="1" applyBorder="1" applyAlignment="1">
      <alignment horizontal="center" vertical="center"/>
    </xf>
    <xf numFmtId="2" fontId="25" fillId="0" borderId="3" xfId="0" applyNumberFormat="1" applyFont="1" applyFill="1" applyBorder="1" applyAlignment="1" applyProtection="1">
      <alignment horizontal="right"/>
      <protection locked="0"/>
    </xf>
    <xf numFmtId="2" fontId="25" fillId="0" borderId="3" xfId="39" applyNumberFormat="1" applyFont="1" applyFill="1" applyBorder="1" applyAlignment="1">
      <alignment horizontal="right" vertical="center"/>
    </xf>
    <xf numFmtId="0" fontId="9" fillId="0" borderId="0" xfId="39" applyFont="1" applyFill="1" applyAlignment="1">
      <alignment horizontal="center" vertical="center"/>
    </xf>
    <xf numFmtId="0" fontId="9" fillId="0" borderId="3" xfId="65" applyFont="1" applyFill="1" applyBorder="1" applyAlignment="1">
      <alignment horizontal="center" vertical="center"/>
    </xf>
    <xf numFmtId="2" fontId="25" fillId="0" borderId="3" xfId="65" applyNumberFormat="1" applyFont="1" applyFill="1" applyBorder="1" applyAlignment="1">
      <alignment horizontal="right" vertical="center"/>
    </xf>
    <xf numFmtId="0" fontId="9" fillId="0" borderId="0" xfId="65" applyFont="1" applyFill="1" applyAlignment="1">
      <alignment horizontal="center" vertical="center"/>
    </xf>
    <xf numFmtId="0" fontId="9" fillId="0" borderId="3" xfId="45" applyFont="1" applyFill="1" applyBorder="1" applyAlignment="1">
      <alignment horizontal="center" vertical="center"/>
    </xf>
    <xf numFmtId="2" fontId="25" fillId="0" borderId="3" xfId="45" applyNumberFormat="1" applyFont="1" applyFill="1" applyBorder="1" applyAlignment="1">
      <alignment horizontal="right" vertical="center"/>
    </xf>
    <xf numFmtId="0" fontId="9" fillId="0" borderId="0" xfId="45" applyFont="1" applyFill="1" applyAlignment="1">
      <alignment horizontal="center" vertical="center"/>
    </xf>
    <xf numFmtId="0" fontId="9" fillId="0" borderId="3" xfId="58" applyFont="1" applyFill="1" applyBorder="1" applyAlignment="1">
      <alignment horizontal="center" vertical="center"/>
    </xf>
    <xf numFmtId="2" fontId="25" fillId="0" borderId="3" xfId="58" applyNumberFormat="1" applyFont="1" applyFill="1" applyBorder="1" applyAlignment="1">
      <alignment horizontal="right" vertical="center"/>
    </xf>
    <xf numFmtId="0" fontId="9" fillId="0" borderId="0" xfId="58" applyFont="1" applyFill="1" applyAlignment="1">
      <alignment horizontal="center" vertical="center"/>
    </xf>
    <xf numFmtId="0" fontId="9" fillId="0" borderId="3" xfId="42" applyFont="1" applyFill="1" applyBorder="1" applyAlignment="1">
      <alignment horizontal="center" vertical="center"/>
    </xf>
    <xf numFmtId="2" fontId="25" fillId="0" borderId="3" xfId="42" applyNumberFormat="1" applyFont="1" applyFill="1" applyBorder="1" applyAlignment="1">
      <alignment horizontal="right" vertical="center"/>
    </xf>
    <xf numFmtId="0" fontId="9" fillId="0" borderId="0" xfId="42" applyFont="1" applyFill="1" applyAlignment="1">
      <alignment horizontal="center" vertical="center"/>
    </xf>
    <xf numFmtId="0" fontId="9" fillId="0" borderId="3" xfId="68" applyFont="1" applyFill="1" applyBorder="1" applyAlignment="1">
      <alignment horizontal="center" vertical="center"/>
    </xf>
    <xf numFmtId="2" fontId="25" fillId="0" borderId="3" xfId="68" applyNumberFormat="1" applyFont="1" applyFill="1" applyBorder="1" applyAlignment="1">
      <alignment horizontal="right" vertical="center"/>
    </xf>
    <xf numFmtId="0" fontId="9" fillId="0" borderId="0" xfId="68" applyFont="1" applyFill="1" applyAlignment="1">
      <alignment horizontal="center" vertical="center"/>
    </xf>
    <xf numFmtId="0" fontId="9" fillId="0" borderId="3" xfId="43" applyFont="1" applyFill="1" applyBorder="1" applyAlignment="1">
      <alignment horizontal="center" vertical="center"/>
    </xf>
    <xf numFmtId="0" fontId="9" fillId="0" borderId="0" xfId="43" applyFont="1" applyFill="1" applyAlignment="1">
      <alignment horizontal="center" vertical="center"/>
    </xf>
    <xf numFmtId="0" fontId="9" fillId="0" borderId="3" xfId="52" applyFont="1" applyFill="1" applyBorder="1" applyAlignment="1">
      <alignment horizontal="center" vertical="center"/>
    </xf>
    <xf numFmtId="2" fontId="25" fillId="0" borderId="3" xfId="52" applyNumberFormat="1" applyFont="1" applyFill="1" applyBorder="1" applyAlignment="1">
      <alignment horizontal="right" vertical="center"/>
    </xf>
    <xf numFmtId="0" fontId="9" fillId="0" borderId="0" xfId="52" applyFont="1" applyFill="1" applyAlignment="1">
      <alignment horizontal="center" vertical="center"/>
    </xf>
    <xf numFmtId="0" fontId="45" fillId="0" borderId="0" xfId="0" applyNumberFormat="1" applyFont="1" applyAlignment="1"/>
    <xf numFmtId="0" fontId="15" fillId="0" borderId="0" xfId="51" applyFont="1" applyAlignment="1">
      <alignment horizont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0" fontId="9" fillId="0" borderId="0" xfId="10" applyFont="1" applyAlignment="1">
      <alignment horizontal="center"/>
    </xf>
    <xf numFmtId="0" fontId="14" fillId="0" borderId="0" xfId="31" applyFont="1" applyAlignment="1">
      <alignment horizontal="center"/>
    </xf>
    <xf numFmtId="0" fontId="18" fillId="0" borderId="16" xfId="10" applyFont="1" applyBorder="1"/>
    <xf numFmtId="0" fontId="12" fillId="0" borderId="0" xfId="10" applyFont="1" applyAlignment="1"/>
    <xf numFmtId="0" fontId="14" fillId="0" borderId="16" xfId="10" applyFont="1" applyBorder="1" applyAlignment="1"/>
    <xf numFmtId="167" fontId="14" fillId="0" borderId="3" xfId="70" applyNumberFormat="1" applyFont="1" applyBorder="1" applyAlignment="1">
      <alignment horizontal="right" vertical="top" wrapText="1"/>
    </xf>
    <xf numFmtId="167" fontId="25" fillId="0" borderId="3" xfId="10" applyNumberFormat="1" applyFont="1" applyBorder="1" applyAlignment="1">
      <alignment horizontal="center" vertical="center"/>
    </xf>
    <xf numFmtId="167" fontId="14" fillId="0" borderId="2" xfId="70" applyNumberFormat="1" applyFont="1" applyBorder="1" applyAlignment="1">
      <alignment horizontal="right" vertical="top" wrapText="1"/>
    </xf>
    <xf numFmtId="167" fontId="25" fillId="0" borderId="3" xfId="10" applyNumberFormat="1" applyFont="1" applyBorder="1" applyAlignment="1">
      <alignment horizontal="right" vertical="center"/>
    </xf>
    <xf numFmtId="167" fontId="9" fillId="0" borderId="0" xfId="10" applyNumberFormat="1" applyFont="1" applyAlignment="1">
      <alignment horizontal="center" vertical="center"/>
    </xf>
    <xf numFmtId="2" fontId="9" fillId="0" borderId="0" xfId="70" applyNumberFormat="1" applyFont="1" applyBorder="1" applyAlignment="1">
      <alignment horizontal="center"/>
    </xf>
    <xf numFmtId="0" fontId="25" fillId="0" borderId="3" xfId="10" applyFont="1" applyBorder="1" applyAlignment="1">
      <alignment horizontal="center" vertical="center"/>
    </xf>
    <xf numFmtId="165" fontId="25" fillId="0" borderId="3" xfId="10" applyNumberFormat="1" applyFont="1" applyBorder="1" applyAlignment="1">
      <alignment horizontal="center" vertical="center"/>
    </xf>
    <xf numFmtId="2" fontId="25" fillId="0" borderId="3" xfId="10" applyNumberFormat="1" applyFont="1" applyBorder="1" applyAlignment="1">
      <alignment horizontal="center" vertical="center"/>
    </xf>
    <xf numFmtId="2" fontId="24" fillId="0" borderId="4" xfId="10" applyNumberFormat="1" applyFont="1" applyBorder="1" applyAlignment="1">
      <alignment horizontal="center" vertical="center"/>
    </xf>
    <xf numFmtId="0" fontId="35" fillId="0" borderId="0" xfId="70" applyFont="1" applyBorder="1" applyAlignment="1">
      <alignment wrapText="1"/>
    </xf>
    <xf numFmtId="2" fontId="24" fillId="0" borderId="3" xfId="10" applyNumberFormat="1" applyFont="1" applyBorder="1" applyAlignment="1">
      <alignment horizontal="right" vertical="center"/>
    </xf>
    <xf numFmtId="2" fontId="24" fillId="0" borderId="3" xfId="10" applyNumberFormat="1" applyFont="1" applyBorder="1" applyAlignment="1">
      <alignment horizontal="center" vertical="center"/>
    </xf>
    <xf numFmtId="0" fontId="36" fillId="0" borderId="0" xfId="70"/>
    <xf numFmtId="2" fontId="25" fillId="0" borderId="4" xfId="10" applyNumberFormat="1" applyFont="1" applyBorder="1" applyAlignment="1">
      <alignment horizontal="center" vertical="center"/>
    </xf>
    <xf numFmtId="0" fontId="36" fillId="0" borderId="0" xfId="70" applyAlignment="1"/>
    <xf numFmtId="0" fontId="12" fillId="0" borderId="17" xfId="70" applyFont="1" applyBorder="1" applyAlignment="1">
      <alignment horizontal="center" wrapText="1"/>
    </xf>
    <xf numFmtId="167" fontId="25" fillId="0" borderId="3" xfId="31" applyNumberFormat="1" applyFont="1" applyBorder="1" applyAlignment="1">
      <alignment horizontal="center"/>
    </xf>
    <xf numFmtId="167" fontId="24" fillId="0" borderId="3" xfId="31" applyNumberFormat="1" applyFont="1" applyBorder="1" applyAlignment="1">
      <alignment horizontal="center"/>
    </xf>
    <xf numFmtId="167" fontId="29" fillId="0" borderId="3" xfId="31" applyNumberFormat="1" applyFont="1" applyBorder="1" applyAlignment="1">
      <alignment horizontal="center"/>
    </xf>
    <xf numFmtId="0" fontId="48" fillId="0" borderId="3" xfId="31" applyFont="1" applyBorder="1" applyAlignment="1">
      <alignment horizontal="center"/>
    </xf>
    <xf numFmtId="0" fontId="25" fillId="0" borderId="3" xfId="31" applyNumberFormat="1" applyFont="1" applyBorder="1" applyAlignment="1">
      <alignment horizontal="center"/>
    </xf>
    <xf numFmtId="0" fontId="14" fillId="0" borderId="0" xfId="31" applyFont="1" applyAlignment="1">
      <alignment horizontal="center"/>
    </xf>
    <xf numFmtId="0" fontId="12" fillId="0" borderId="0" xfId="19" applyFont="1" applyBorder="1" applyAlignment="1">
      <alignment horizontal="center"/>
    </xf>
    <xf numFmtId="3" fontId="24" fillId="0" borderId="3" xfId="31" applyNumberFormat="1" applyFont="1" applyBorder="1" applyAlignment="1">
      <alignment horizontal="center"/>
    </xf>
    <xf numFmtId="3" fontId="24" fillId="0" borderId="0" xfId="31" applyNumberFormat="1" applyFont="1" applyAlignment="1">
      <alignment horizontal="center"/>
    </xf>
    <xf numFmtId="0" fontId="12" fillId="0" borderId="0" xfId="19" applyFont="1" applyBorder="1" applyAlignment="1">
      <alignment horizontal="center"/>
    </xf>
    <xf numFmtId="2" fontId="7" fillId="0" borderId="0" xfId="19" applyNumberFormat="1"/>
    <xf numFmtId="0" fontId="9" fillId="0" borderId="0" xfId="10" applyFont="1" applyAlignment="1">
      <alignment horizont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0" fontId="0" fillId="0" borderId="0" xfId="0" applyAlignment="1"/>
    <xf numFmtId="0" fontId="14" fillId="0" borderId="0" xfId="31" applyFont="1" applyAlignment="1">
      <alignment horizontal="center"/>
    </xf>
    <xf numFmtId="0" fontId="14" fillId="0" borderId="16" xfId="10" applyFont="1" applyBorder="1" applyAlignment="1">
      <alignment horizontal="center"/>
    </xf>
    <xf numFmtId="2" fontId="25" fillId="0" borderId="3" xfId="70" applyNumberFormat="1" applyFont="1" applyBorder="1" applyAlignment="1">
      <alignment horizontal="right" vertical="center"/>
    </xf>
    <xf numFmtId="2" fontId="25" fillId="0" borderId="0" xfId="10" applyNumberFormat="1" applyFont="1" applyAlignment="1">
      <alignment horizontal="right" vertical="center"/>
    </xf>
    <xf numFmtId="2" fontId="25" fillId="0" borderId="3" xfId="70" applyNumberFormat="1" applyFont="1" applyBorder="1" applyAlignment="1">
      <alignment horizontal="right" vertical="center" wrapText="1"/>
    </xf>
    <xf numFmtId="2" fontId="50" fillId="0" borderId="3" xfId="71" applyNumberFormat="1" applyFont="1" applyBorder="1" applyAlignment="1">
      <alignment horizontal="right" vertical="center"/>
    </xf>
    <xf numFmtId="2" fontId="25" fillId="0" borderId="2" xfId="70" applyNumberFormat="1" applyFont="1" applyBorder="1" applyAlignment="1">
      <alignment horizontal="right" vertical="center" wrapText="1"/>
    </xf>
    <xf numFmtId="0" fontId="19" fillId="0" borderId="3" xfId="0" applyFont="1" applyFill="1" applyBorder="1" applyAlignment="1">
      <alignment horizontal="left"/>
    </xf>
    <xf numFmtId="0" fontId="19" fillId="0" borderId="3" xfId="0" applyFont="1" applyBorder="1" applyAlignment="1">
      <alignment horizontal="left"/>
    </xf>
    <xf numFmtId="2" fontId="25" fillId="3" borderId="3" xfId="0" applyNumberFormat="1" applyFont="1" applyFill="1" applyBorder="1" applyAlignment="1">
      <alignment horizontal="right"/>
    </xf>
    <xf numFmtId="2" fontId="25" fillId="3" borderId="3" xfId="52" applyNumberFormat="1" applyFont="1" applyFill="1" applyBorder="1" applyAlignment="1">
      <alignment horizontal="right" vertical="center"/>
    </xf>
    <xf numFmtId="2" fontId="25" fillId="3" borderId="3" xfId="43" applyNumberFormat="1" applyFont="1" applyFill="1" applyBorder="1" applyAlignment="1">
      <alignment horizontal="right" vertical="center"/>
    </xf>
    <xf numFmtId="166" fontId="25" fillId="0" borderId="4" xfId="52" applyNumberFormat="1" applyFont="1" applyBorder="1" applyAlignment="1">
      <alignment horizontal="right" vertical="center"/>
    </xf>
    <xf numFmtId="2" fontId="25" fillId="3" borderId="3" xfId="52" applyNumberFormat="1" applyFont="1" applyFill="1" applyBorder="1" applyAlignment="1">
      <alignment horizontal="right"/>
    </xf>
    <xf numFmtId="2" fontId="25" fillId="3" borderId="3" xfId="0" applyNumberFormat="1" applyFont="1" applyFill="1" applyBorder="1" applyAlignment="1" applyProtection="1">
      <alignment horizontal="right"/>
    </xf>
    <xf numFmtId="166" fontId="25" fillId="0" borderId="4" xfId="43" applyNumberFormat="1" applyFont="1" applyBorder="1" applyAlignment="1">
      <alignment horizontal="right" vertical="center"/>
    </xf>
    <xf numFmtId="2" fontId="25" fillId="3" borderId="3" xfId="29" applyNumberFormat="1" applyFont="1" applyFill="1" applyBorder="1" applyAlignment="1">
      <alignment horizontal="right" vertical="center"/>
    </xf>
    <xf numFmtId="2" fontId="25" fillId="3" borderId="3" xfId="68" applyNumberFormat="1" applyFont="1" applyFill="1" applyBorder="1" applyAlignment="1">
      <alignment horizontal="right" vertical="center"/>
    </xf>
    <xf numFmtId="2" fontId="25" fillId="3" borderId="3" xfId="0" applyNumberFormat="1" applyFont="1" applyFill="1" applyBorder="1" applyAlignment="1" applyProtection="1">
      <alignment horizontal="right"/>
      <protection locked="0"/>
    </xf>
    <xf numFmtId="166" fontId="25" fillId="0" borderId="4" xfId="68" applyNumberFormat="1" applyFont="1" applyBorder="1" applyAlignment="1">
      <alignment horizontal="right" vertical="center"/>
    </xf>
    <xf numFmtId="2" fontId="25" fillId="3" borderId="3" xfId="21" applyNumberFormat="1" applyFont="1" applyFill="1" applyBorder="1" applyAlignment="1">
      <alignment horizontal="right" vertical="center"/>
    </xf>
    <xf numFmtId="166" fontId="25" fillId="0" borderId="4" xfId="21" applyNumberFormat="1" applyFont="1" applyBorder="1" applyAlignment="1">
      <alignment horizontal="right" vertical="center"/>
    </xf>
    <xf numFmtId="2" fontId="25" fillId="3" borderId="3" xfId="48" applyNumberFormat="1" applyFont="1" applyFill="1" applyBorder="1" applyAlignment="1">
      <alignment horizontal="right" vertical="center"/>
    </xf>
    <xf numFmtId="2" fontId="25" fillId="3" borderId="3" xfId="0" applyNumberFormat="1" applyFont="1" applyFill="1" applyBorder="1" applyAlignment="1">
      <alignment horizontal="right" vertical="center"/>
    </xf>
    <xf numFmtId="166" fontId="25" fillId="0" borderId="4" xfId="48" applyNumberFormat="1" applyFont="1" applyBorder="1" applyAlignment="1">
      <alignment horizontal="right" vertical="center"/>
    </xf>
    <xf numFmtId="0" fontId="39" fillId="3" borderId="3" xfId="0" applyFont="1" applyFill="1" applyBorder="1"/>
    <xf numFmtId="2" fontId="9" fillId="3" borderId="3" xfId="48" applyNumberFormat="1" applyFont="1" applyFill="1" applyBorder="1" applyAlignment="1">
      <alignment horizontal="right" vertical="center"/>
    </xf>
    <xf numFmtId="2" fontId="9" fillId="3" borderId="3" xfId="0" applyNumberFormat="1" applyFont="1" applyFill="1" applyBorder="1" applyAlignment="1">
      <alignment horizontal="right" vertical="center"/>
    </xf>
    <xf numFmtId="2" fontId="9" fillId="3" borderId="3" xfId="0" applyNumberFormat="1" applyFont="1" applyFill="1" applyBorder="1" applyAlignment="1">
      <alignment horizontal="right"/>
    </xf>
    <xf numFmtId="2" fontId="39" fillId="3" borderId="3" xfId="68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 applyProtection="1">
      <alignment horizontal="right"/>
      <protection locked="0"/>
    </xf>
    <xf numFmtId="166" fontId="18" fillId="0" borderId="4" xfId="68" applyNumberFormat="1" applyFont="1" applyBorder="1" applyAlignment="1">
      <alignment horizontal="right" vertical="center"/>
    </xf>
    <xf numFmtId="166" fontId="39" fillId="0" borderId="4" xfId="68" applyNumberFormat="1" applyFont="1" applyBorder="1" applyAlignment="1">
      <alignment horizontal="right" vertical="center"/>
    </xf>
    <xf numFmtId="2" fontId="9" fillId="3" borderId="3" xfId="29" applyNumberFormat="1" applyFont="1" applyFill="1" applyBorder="1" applyAlignment="1">
      <alignment horizontal="right" vertical="center"/>
    </xf>
    <xf numFmtId="2" fontId="9" fillId="3" borderId="3" xfId="43" applyNumberFormat="1" applyFont="1" applyFill="1" applyBorder="1" applyAlignment="1">
      <alignment horizontal="right" vertical="center"/>
    </xf>
    <xf numFmtId="2" fontId="9" fillId="3" borderId="3" xfId="0" applyNumberFormat="1" applyFont="1" applyFill="1" applyBorder="1" applyAlignment="1" applyProtection="1">
      <alignment horizontal="right"/>
    </xf>
    <xf numFmtId="166" fontId="15" fillId="0" borderId="4" xfId="43" applyNumberFormat="1" applyFont="1" applyBorder="1" applyAlignment="1">
      <alignment horizontal="right" vertical="center"/>
    </xf>
    <xf numFmtId="166" fontId="9" fillId="0" borderId="4" xfId="43" applyNumberFormat="1" applyFont="1" applyBorder="1" applyAlignment="1">
      <alignment horizontal="right" vertical="center"/>
    </xf>
    <xf numFmtId="2" fontId="9" fillId="3" borderId="3" xfId="52" applyNumberFormat="1" applyFont="1" applyFill="1" applyBorder="1" applyAlignment="1">
      <alignment horizontal="right"/>
    </xf>
    <xf numFmtId="2" fontId="9" fillId="3" borderId="3" xfId="52" applyNumberFormat="1" applyFont="1" applyFill="1" applyBorder="1" applyAlignment="1">
      <alignment horizontal="right" vertical="center"/>
    </xf>
    <xf numFmtId="166" fontId="15" fillId="0" borderId="4" xfId="52" applyNumberFormat="1" applyFont="1" applyBorder="1" applyAlignment="1">
      <alignment horizontal="right" vertical="center"/>
    </xf>
    <xf numFmtId="166" fontId="9" fillId="0" borderId="4" xfId="52" applyNumberFormat="1" applyFont="1" applyBorder="1" applyAlignment="1">
      <alignment horizontal="right" vertical="center"/>
    </xf>
    <xf numFmtId="2" fontId="48" fillId="0" borderId="3" xfId="42" applyNumberFormat="1" applyFont="1" applyBorder="1" applyAlignment="1">
      <alignment horizontal="right" vertical="center"/>
    </xf>
    <xf numFmtId="2" fontId="48" fillId="0" borderId="3" xfId="58" applyNumberFormat="1" applyFont="1" applyFill="1" applyBorder="1" applyAlignment="1">
      <alignment horizontal="right" vertical="center"/>
    </xf>
    <xf numFmtId="2" fontId="48" fillId="0" borderId="3" xfId="58" applyNumberFormat="1" applyFont="1" applyBorder="1" applyAlignment="1">
      <alignment horizontal="right" vertical="center"/>
    </xf>
    <xf numFmtId="2" fontId="48" fillId="0" borderId="3" xfId="0" applyNumberFormat="1" applyFont="1" applyFill="1" applyBorder="1" applyAlignment="1" applyProtection="1">
      <alignment horizontal="right"/>
      <protection locked="0"/>
    </xf>
    <xf numFmtId="2" fontId="48" fillId="0" borderId="3" xfId="0" applyNumberFormat="1" applyFont="1" applyBorder="1" applyAlignment="1" applyProtection="1">
      <alignment horizontal="right"/>
      <protection locked="0"/>
    </xf>
    <xf numFmtId="166" fontId="18" fillId="0" borderId="4" xfId="42" applyNumberFormat="1" applyFont="1" applyBorder="1" applyAlignment="1">
      <alignment horizontal="right" vertical="center"/>
    </xf>
    <xf numFmtId="166" fontId="18" fillId="0" borderId="4" xfId="58" applyNumberFormat="1" applyFont="1" applyBorder="1" applyAlignment="1">
      <alignment horizontal="right" vertical="center"/>
    </xf>
    <xf numFmtId="166" fontId="39" fillId="0" borderId="3" xfId="45" applyNumberFormat="1" applyFont="1" applyBorder="1" applyAlignment="1">
      <alignment horizontal="right" vertical="center"/>
    </xf>
    <xf numFmtId="2" fontId="48" fillId="0" borderId="3" xfId="65" applyNumberFormat="1" applyFont="1" applyFill="1" applyBorder="1" applyAlignment="1">
      <alignment horizontal="right" vertical="center"/>
    </xf>
    <xf numFmtId="2" fontId="48" fillId="0" borderId="3" xfId="65" applyNumberFormat="1" applyFont="1" applyBorder="1" applyAlignment="1">
      <alignment horizontal="right" vertical="center"/>
    </xf>
    <xf numFmtId="166" fontId="18" fillId="0" borderId="4" xfId="65" applyNumberFormat="1" applyFont="1" applyBorder="1" applyAlignment="1">
      <alignment horizontal="right" vertical="center"/>
    </xf>
    <xf numFmtId="166" fontId="18" fillId="0" borderId="4" xfId="39" applyNumberFormat="1" applyFont="1" applyBorder="1" applyAlignment="1">
      <alignment horizontal="right" vertical="center"/>
    </xf>
    <xf numFmtId="166" fontId="18" fillId="0" borderId="4" xfId="21" applyNumberFormat="1" applyFont="1" applyBorder="1" applyAlignment="1">
      <alignment horizontal="right" vertical="center"/>
    </xf>
    <xf numFmtId="166" fontId="39" fillId="0" borderId="4" xfId="21" applyNumberFormat="1" applyFont="1" applyBorder="1" applyAlignment="1">
      <alignment horizontal="right" vertical="center"/>
    </xf>
    <xf numFmtId="166" fontId="18" fillId="0" borderId="4" xfId="48" applyNumberFormat="1" applyFont="1" applyBorder="1" applyAlignment="1">
      <alignment horizontal="right" vertical="center"/>
    </xf>
    <xf numFmtId="166" fontId="39" fillId="0" borderId="4" xfId="48" applyNumberFormat="1" applyFont="1" applyBorder="1" applyAlignment="1">
      <alignment horizontal="right" vertical="center"/>
    </xf>
    <xf numFmtId="2" fontId="39" fillId="3" borderId="3" xfId="35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>
      <alignment horizontal="right" vertical="center"/>
    </xf>
    <xf numFmtId="166" fontId="39" fillId="3" borderId="3" xfId="35" applyNumberFormat="1" applyFont="1" applyFill="1" applyBorder="1" applyAlignment="1">
      <alignment horizontal="right" vertical="center"/>
    </xf>
    <xf numFmtId="166" fontId="18" fillId="3" borderId="3" xfId="35" applyNumberFormat="1" applyFont="1" applyFill="1" applyBorder="1" applyAlignment="1">
      <alignment horizontal="right" vertical="center"/>
    </xf>
    <xf numFmtId="2" fontId="9" fillId="3" borderId="3" xfId="66" applyNumberFormat="1" applyFont="1" applyFill="1" applyBorder="1" applyAlignment="1">
      <alignment horizontal="right" vertical="center"/>
    </xf>
    <xf numFmtId="166" fontId="9" fillId="3" borderId="3" xfId="66" applyNumberFormat="1" applyFont="1" applyFill="1" applyBorder="1" applyAlignment="1">
      <alignment horizontal="right" vertical="center"/>
    </xf>
    <xf numFmtId="2" fontId="39" fillId="3" borderId="3" xfId="66" applyNumberFormat="1" applyFont="1" applyFill="1" applyBorder="1" applyAlignment="1">
      <alignment horizontal="right" vertical="center"/>
    </xf>
    <xf numFmtId="166" fontId="39" fillId="3" borderId="3" xfId="66" applyNumberFormat="1" applyFont="1" applyFill="1" applyBorder="1" applyAlignment="1">
      <alignment horizontal="right" vertical="center"/>
    </xf>
    <xf numFmtId="166" fontId="18" fillId="3" borderId="3" xfId="66" applyNumberFormat="1" applyFont="1" applyFill="1" applyBorder="1" applyAlignment="1">
      <alignment horizontal="right" vertical="center"/>
    </xf>
    <xf numFmtId="166" fontId="39" fillId="0" borderId="4" xfId="66" applyNumberFormat="1" applyFont="1" applyBorder="1" applyAlignment="1">
      <alignment horizontal="right" vertical="center"/>
    </xf>
    <xf numFmtId="166" fontId="25" fillId="0" borderId="2" xfId="27" applyNumberFormat="1" applyFont="1" applyBorder="1" applyAlignment="1">
      <alignment horizontal="right" vertical="center"/>
    </xf>
    <xf numFmtId="2" fontId="39" fillId="3" borderId="3" xfId="27" applyNumberFormat="1" applyFont="1" applyFill="1" applyBorder="1" applyAlignment="1">
      <alignment horizontal="right" vertical="center"/>
    </xf>
    <xf numFmtId="166" fontId="39" fillId="3" borderId="3" xfId="27" applyNumberFormat="1" applyFont="1" applyFill="1" applyBorder="1" applyAlignment="1">
      <alignment horizontal="right" vertical="center"/>
    </xf>
    <xf numFmtId="166" fontId="18" fillId="3" borderId="3" xfId="27" applyNumberFormat="1" applyFont="1" applyFill="1" applyBorder="1" applyAlignment="1">
      <alignment horizontal="right" vertical="center"/>
    </xf>
    <xf numFmtId="2" fontId="39" fillId="3" borderId="3" xfId="29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>
      <alignment horizontal="right"/>
    </xf>
    <xf numFmtId="166" fontId="39" fillId="3" borderId="3" xfId="29" applyNumberFormat="1" applyFont="1" applyFill="1" applyBorder="1" applyAlignment="1">
      <alignment horizontal="right" vertical="center"/>
    </xf>
    <xf numFmtId="166" fontId="18" fillId="3" borderId="3" xfId="29" applyNumberFormat="1" applyFont="1" applyFill="1" applyBorder="1" applyAlignment="1">
      <alignment horizontal="right" vertical="center"/>
    </xf>
    <xf numFmtId="2" fontId="39" fillId="3" borderId="3" xfId="36" applyNumberFormat="1" applyFont="1" applyFill="1" applyBorder="1" applyAlignment="1">
      <alignment horizontal="right" vertical="center"/>
    </xf>
    <xf numFmtId="166" fontId="39" fillId="3" borderId="3" xfId="36" applyNumberFormat="1" applyFont="1" applyFill="1" applyBorder="1" applyAlignment="1">
      <alignment horizontal="right" vertical="center"/>
    </xf>
    <xf numFmtId="166" fontId="18" fillId="3" borderId="3" xfId="36" applyNumberFormat="1" applyFont="1" applyFill="1" applyBorder="1" applyAlignment="1">
      <alignment horizontal="right" vertical="center"/>
    </xf>
    <xf numFmtId="2" fontId="39" fillId="3" borderId="3" xfId="28" applyNumberFormat="1" applyFont="1" applyFill="1" applyBorder="1" applyAlignment="1">
      <alignment horizontal="right" vertical="center"/>
    </xf>
    <xf numFmtId="166" fontId="39" fillId="3" borderId="3" xfId="28" applyNumberFormat="1" applyFont="1" applyFill="1" applyBorder="1" applyAlignment="1">
      <alignment horizontal="right" vertical="center"/>
    </xf>
    <xf numFmtId="166" fontId="18" fillId="3" borderId="3" xfId="28" applyNumberFormat="1" applyFont="1" applyFill="1" applyBorder="1" applyAlignment="1">
      <alignment horizontal="right" vertical="center"/>
    </xf>
    <xf numFmtId="2" fontId="39" fillId="3" borderId="3" xfId="33" applyNumberFormat="1" applyFont="1" applyFill="1" applyBorder="1" applyAlignment="1">
      <alignment horizontal="right" vertical="center"/>
    </xf>
    <xf numFmtId="166" fontId="39" fillId="3" borderId="3" xfId="33" applyNumberFormat="1" applyFont="1" applyFill="1" applyBorder="1" applyAlignment="1">
      <alignment horizontal="right" vertical="center"/>
    </xf>
    <xf numFmtId="166" fontId="18" fillId="3" borderId="3" xfId="33" applyNumberFormat="1" applyFont="1" applyFill="1" applyBorder="1" applyAlignment="1">
      <alignment horizontal="right" vertical="center"/>
    </xf>
    <xf numFmtId="2" fontId="39" fillId="3" borderId="3" xfId="38" applyNumberFormat="1" applyFont="1" applyFill="1" applyBorder="1" applyAlignment="1">
      <alignment horizontal="right" vertical="center"/>
    </xf>
    <xf numFmtId="166" fontId="39" fillId="3" borderId="3" xfId="38" applyNumberFormat="1" applyFont="1" applyFill="1" applyBorder="1" applyAlignment="1">
      <alignment horizontal="right" vertical="center"/>
    </xf>
    <xf numFmtId="166" fontId="18" fillId="3" borderId="3" xfId="38" applyNumberFormat="1" applyFont="1" applyFill="1" applyBorder="1" applyAlignment="1">
      <alignment horizontal="right" vertical="center"/>
    </xf>
    <xf numFmtId="2" fontId="39" fillId="3" borderId="3" xfId="49" applyNumberFormat="1" applyFont="1" applyFill="1" applyBorder="1" applyAlignment="1">
      <alignment horizontal="right" vertical="center"/>
    </xf>
    <xf numFmtId="166" fontId="39" fillId="3" borderId="3" xfId="49" applyNumberFormat="1" applyFont="1" applyFill="1" applyBorder="1" applyAlignment="1">
      <alignment horizontal="right" vertical="center"/>
    </xf>
    <xf numFmtId="166" fontId="18" fillId="3" borderId="3" xfId="49" applyNumberFormat="1" applyFont="1" applyFill="1" applyBorder="1" applyAlignment="1">
      <alignment horizontal="right" vertical="center"/>
    </xf>
    <xf numFmtId="2" fontId="39" fillId="3" borderId="3" xfId="53" applyNumberFormat="1" applyFont="1" applyFill="1" applyBorder="1" applyAlignment="1">
      <alignment horizontal="right" vertical="center"/>
    </xf>
    <xf numFmtId="166" fontId="39" fillId="3" borderId="3" xfId="53" applyNumberFormat="1" applyFont="1" applyFill="1" applyBorder="1" applyAlignment="1">
      <alignment horizontal="right" vertical="center"/>
    </xf>
    <xf numFmtId="166" fontId="18" fillId="3" borderId="3" xfId="53" applyNumberFormat="1" applyFont="1" applyFill="1" applyBorder="1" applyAlignment="1">
      <alignment horizontal="right" vertical="center"/>
    </xf>
    <xf numFmtId="2" fontId="39" fillId="3" borderId="3" xfId="34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>
      <alignment horizontal="right" vertical="center" wrapText="1"/>
    </xf>
    <xf numFmtId="166" fontId="39" fillId="3" borderId="3" xfId="34" applyNumberFormat="1" applyFont="1" applyFill="1" applyBorder="1" applyAlignment="1">
      <alignment horizontal="right" vertical="center"/>
    </xf>
    <xf numFmtId="166" fontId="18" fillId="3" borderId="3" xfId="34" applyNumberFormat="1" applyFont="1" applyFill="1" applyBorder="1" applyAlignment="1">
      <alignment horizontal="right" vertical="center"/>
    </xf>
    <xf numFmtId="2" fontId="39" fillId="3" borderId="3" xfId="57" applyNumberFormat="1" applyFont="1" applyFill="1" applyBorder="1" applyAlignment="1">
      <alignment horizontal="right" vertical="center"/>
    </xf>
    <xf numFmtId="166" fontId="39" fillId="3" borderId="3" xfId="57" applyNumberFormat="1" applyFont="1" applyFill="1" applyBorder="1" applyAlignment="1">
      <alignment horizontal="right" vertical="center"/>
    </xf>
    <xf numFmtId="166" fontId="18" fillId="3" borderId="3" xfId="57" applyNumberFormat="1" applyFont="1" applyFill="1" applyBorder="1" applyAlignment="1">
      <alignment horizontal="right" vertical="center"/>
    </xf>
    <xf numFmtId="2" fontId="39" fillId="3" borderId="3" xfId="40" applyNumberFormat="1" applyFont="1" applyFill="1" applyBorder="1" applyAlignment="1">
      <alignment horizontal="right" vertical="center"/>
    </xf>
    <xf numFmtId="166" fontId="18" fillId="3" borderId="3" xfId="40" applyNumberFormat="1" applyFont="1" applyFill="1" applyBorder="1" applyAlignment="1">
      <alignment horizontal="right" vertical="center"/>
    </xf>
    <xf numFmtId="166" fontId="39" fillId="3" borderId="3" xfId="40" applyNumberFormat="1" applyFont="1" applyFill="1" applyBorder="1" applyAlignment="1">
      <alignment horizontal="right" vertical="center"/>
    </xf>
    <xf numFmtId="2" fontId="39" fillId="3" borderId="3" xfId="62" applyNumberFormat="1" applyFont="1" applyFill="1" applyBorder="1" applyAlignment="1">
      <alignment horizontal="right" vertical="center"/>
    </xf>
    <xf numFmtId="166" fontId="39" fillId="3" borderId="3" xfId="62" applyNumberFormat="1" applyFont="1" applyFill="1" applyBorder="1" applyAlignment="1">
      <alignment horizontal="right" vertical="center"/>
    </xf>
    <xf numFmtId="166" fontId="18" fillId="3" borderId="3" xfId="62" applyNumberFormat="1" applyFont="1" applyFill="1" applyBorder="1" applyAlignment="1">
      <alignment horizontal="right" vertical="center"/>
    </xf>
    <xf numFmtId="2" fontId="39" fillId="3" borderId="3" xfId="64" applyNumberFormat="1" applyFont="1" applyFill="1" applyBorder="1" applyAlignment="1">
      <alignment horizontal="right" vertical="center"/>
    </xf>
    <xf numFmtId="166" fontId="39" fillId="3" borderId="3" xfId="64" applyNumberFormat="1" applyFont="1" applyFill="1" applyBorder="1" applyAlignment="1">
      <alignment horizontal="right" vertical="center"/>
    </xf>
    <xf numFmtId="166" fontId="18" fillId="3" borderId="3" xfId="64" applyNumberFormat="1" applyFont="1" applyFill="1" applyBorder="1" applyAlignment="1">
      <alignment horizontal="right" vertical="center"/>
    </xf>
    <xf numFmtId="2" fontId="39" fillId="3" borderId="3" xfId="20" applyNumberFormat="1" applyFont="1" applyFill="1" applyBorder="1" applyAlignment="1">
      <alignment horizontal="right" vertical="center"/>
    </xf>
    <xf numFmtId="166" fontId="39" fillId="3" borderId="3" xfId="20" applyNumberFormat="1" applyFont="1" applyFill="1" applyBorder="1" applyAlignment="1">
      <alignment horizontal="right" vertical="center"/>
    </xf>
    <xf numFmtId="166" fontId="18" fillId="3" borderId="3" xfId="20" applyNumberFormat="1" applyFont="1" applyFill="1" applyBorder="1" applyAlignment="1">
      <alignment horizontal="right" vertical="center"/>
    </xf>
    <xf numFmtId="166" fontId="25" fillId="0" borderId="4" xfId="22" applyNumberFormat="1" applyFont="1" applyBorder="1" applyAlignment="1">
      <alignment horizontal="right" vertical="center"/>
    </xf>
    <xf numFmtId="2" fontId="39" fillId="3" borderId="3" xfId="22" applyNumberFormat="1" applyFont="1" applyFill="1" applyBorder="1" applyAlignment="1">
      <alignment horizontal="right" vertical="center"/>
    </xf>
    <xf numFmtId="166" fontId="18" fillId="0" borderId="4" xfId="22" applyNumberFormat="1" applyFont="1" applyBorder="1" applyAlignment="1">
      <alignment horizontal="right" vertical="center"/>
    </xf>
    <xf numFmtId="166" fontId="39" fillId="0" borderId="4" xfId="22" applyNumberFormat="1" applyFont="1" applyBorder="1" applyAlignment="1">
      <alignment horizontal="right" vertical="center"/>
    </xf>
    <xf numFmtId="2" fontId="39" fillId="3" borderId="3" xfId="63" applyNumberFormat="1" applyFont="1" applyFill="1" applyBorder="1" applyAlignment="1">
      <alignment horizontal="right" vertical="center"/>
    </xf>
    <xf numFmtId="166" fontId="39" fillId="3" borderId="3" xfId="63" applyNumberFormat="1" applyFont="1" applyFill="1" applyBorder="1" applyAlignment="1">
      <alignment horizontal="right" vertical="center"/>
    </xf>
    <xf numFmtId="166" fontId="18" fillId="3" borderId="3" xfId="63" applyNumberFormat="1" applyFont="1" applyFill="1" applyBorder="1" applyAlignment="1">
      <alignment horizontal="right" vertical="center"/>
    </xf>
    <xf numFmtId="2" fontId="39" fillId="3" borderId="3" xfId="59" applyNumberFormat="1" applyFont="1" applyFill="1" applyBorder="1" applyAlignment="1">
      <alignment horizontal="right" vertical="center"/>
    </xf>
    <xf numFmtId="166" fontId="39" fillId="3" borderId="3" xfId="59" applyNumberFormat="1" applyFont="1" applyFill="1" applyBorder="1" applyAlignment="1">
      <alignment horizontal="right" vertical="center"/>
    </xf>
    <xf numFmtId="166" fontId="18" fillId="3" borderId="3" xfId="59" applyNumberFormat="1" applyFont="1" applyFill="1" applyBorder="1" applyAlignment="1">
      <alignment horizontal="right" vertical="center"/>
    </xf>
    <xf numFmtId="166" fontId="39" fillId="3" borderId="3" xfId="59" applyNumberFormat="1" applyFont="1" applyFill="1" applyBorder="1" applyAlignment="1">
      <alignment horizontal="right" vertical="center" wrapText="1"/>
    </xf>
    <xf numFmtId="2" fontId="39" fillId="3" borderId="3" xfId="55" applyNumberFormat="1" applyFont="1" applyFill="1" applyBorder="1" applyAlignment="1">
      <alignment horizontal="right" vertical="center"/>
    </xf>
    <xf numFmtId="166" fontId="39" fillId="3" borderId="3" xfId="55" applyNumberFormat="1" applyFont="1" applyFill="1" applyBorder="1" applyAlignment="1">
      <alignment horizontal="right" vertical="center"/>
    </xf>
    <xf numFmtId="166" fontId="18" fillId="3" borderId="3" xfId="55" applyNumberFormat="1" applyFont="1" applyFill="1" applyBorder="1" applyAlignment="1">
      <alignment horizontal="right" vertical="center"/>
    </xf>
    <xf numFmtId="166" fontId="25" fillId="0" borderId="2" xfId="55" applyNumberFormat="1" applyFont="1" applyBorder="1" applyAlignment="1">
      <alignment horizontal="right" vertical="center"/>
    </xf>
    <xf numFmtId="2" fontId="39" fillId="3" borderId="3" xfId="61" applyNumberFormat="1" applyFont="1" applyFill="1" applyBorder="1" applyAlignment="1">
      <alignment horizontal="right" vertical="center"/>
    </xf>
    <xf numFmtId="166" fontId="39" fillId="3" borderId="3" xfId="61" applyNumberFormat="1" applyFont="1" applyFill="1" applyBorder="1" applyAlignment="1">
      <alignment horizontal="right" vertical="center"/>
    </xf>
    <xf numFmtId="166" fontId="18" fillId="3" borderId="3" xfId="61" applyNumberFormat="1" applyFont="1" applyFill="1" applyBorder="1" applyAlignment="1">
      <alignment horizontal="right" vertical="center"/>
    </xf>
    <xf numFmtId="2" fontId="39" fillId="3" borderId="3" xfId="54" applyNumberFormat="1" applyFont="1" applyFill="1" applyBorder="1" applyAlignment="1">
      <alignment horizontal="right" vertical="center"/>
    </xf>
    <xf numFmtId="166" fontId="39" fillId="3" borderId="3" xfId="54" applyNumberFormat="1" applyFont="1" applyFill="1" applyBorder="1" applyAlignment="1">
      <alignment horizontal="right" vertical="center"/>
    </xf>
    <xf numFmtId="166" fontId="18" fillId="3" borderId="3" xfId="54" applyNumberFormat="1" applyFont="1" applyFill="1" applyBorder="1" applyAlignment="1">
      <alignment horizontal="right" vertical="center"/>
    </xf>
    <xf numFmtId="2" fontId="39" fillId="3" borderId="3" xfId="67" applyNumberFormat="1" applyFont="1" applyFill="1" applyBorder="1" applyAlignment="1">
      <alignment horizontal="right" vertical="center"/>
    </xf>
    <xf numFmtId="166" fontId="39" fillId="3" borderId="3" xfId="67" applyNumberFormat="1" applyFont="1" applyFill="1" applyBorder="1" applyAlignment="1">
      <alignment horizontal="right" vertical="center"/>
    </xf>
    <xf numFmtId="166" fontId="18" fillId="3" borderId="3" xfId="67" applyNumberFormat="1" applyFont="1" applyFill="1" applyBorder="1" applyAlignment="1">
      <alignment horizontal="right" vertical="center"/>
    </xf>
    <xf numFmtId="2" fontId="39" fillId="3" borderId="3" xfId="50" applyNumberFormat="1" applyFont="1" applyFill="1" applyBorder="1" applyAlignment="1">
      <alignment horizontal="right" vertical="center"/>
    </xf>
    <xf numFmtId="166" fontId="39" fillId="3" borderId="3" xfId="50" applyNumberFormat="1" applyFont="1" applyFill="1" applyBorder="1" applyAlignment="1">
      <alignment horizontal="right" vertical="center"/>
    </xf>
    <xf numFmtId="166" fontId="18" fillId="3" borderId="3" xfId="50" applyNumberFormat="1" applyFont="1" applyFill="1" applyBorder="1" applyAlignment="1">
      <alignment horizontal="right" vertical="center"/>
    </xf>
    <xf numFmtId="0" fontId="39" fillId="3" borderId="3" xfId="23" applyFont="1" applyFill="1" applyBorder="1" applyAlignment="1">
      <alignment horizontal="center" vertical="center"/>
    </xf>
    <xf numFmtId="2" fontId="39" fillId="3" borderId="3" xfId="23" applyNumberFormat="1" applyFont="1" applyFill="1" applyBorder="1" applyAlignment="1">
      <alignment horizontal="center" vertical="center"/>
    </xf>
    <xf numFmtId="0" fontId="39" fillId="3" borderId="3" xfId="0" applyFont="1" applyFill="1" applyBorder="1" applyAlignment="1">
      <alignment horizontal="center" vertical="center"/>
    </xf>
    <xf numFmtId="2" fontId="18" fillId="3" borderId="3" xfId="23" applyNumberFormat="1" applyFont="1" applyFill="1" applyBorder="1" applyAlignment="1">
      <alignment horizontal="right" vertical="center"/>
    </xf>
    <xf numFmtId="0" fontId="39" fillId="3" borderId="3" xfId="8" applyFont="1" applyFill="1" applyBorder="1" applyAlignment="1">
      <alignment horizontal="center" vertical="center"/>
    </xf>
    <xf numFmtId="2" fontId="39" fillId="3" borderId="3" xfId="0" applyNumberFormat="1" applyFont="1" applyFill="1" applyBorder="1" applyProtection="1"/>
    <xf numFmtId="2" fontId="39" fillId="3" borderId="3" xfId="0" applyNumberFormat="1" applyFont="1" applyFill="1" applyBorder="1" applyAlignment="1" applyProtection="1">
      <alignment horizontal="center"/>
    </xf>
    <xf numFmtId="2" fontId="18" fillId="3" borderId="3" xfId="8" applyNumberFormat="1" applyFont="1" applyFill="1" applyBorder="1" applyAlignment="1">
      <alignment horizontal="right" vertical="center"/>
    </xf>
    <xf numFmtId="0" fontId="39" fillId="3" borderId="3" xfId="9" applyFont="1" applyFill="1" applyBorder="1" applyAlignment="1">
      <alignment horizontal="center" vertical="center"/>
    </xf>
    <xf numFmtId="2" fontId="39" fillId="3" borderId="3" xfId="9" applyNumberFormat="1" applyFont="1" applyFill="1" applyBorder="1" applyAlignment="1">
      <alignment horizontal="center" vertical="center"/>
    </xf>
    <xf numFmtId="2" fontId="39" fillId="3" borderId="3" xfId="0" applyNumberFormat="1" applyFont="1" applyFill="1" applyBorder="1" applyAlignment="1">
      <alignment horizontal="center"/>
    </xf>
    <xf numFmtId="2" fontId="18" fillId="3" borderId="3" xfId="9" applyNumberFormat="1" applyFont="1" applyFill="1" applyBorder="1" applyAlignment="1">
      <alignment horizontal="right" vertical="center"/>
    </xf>
    <xf numFmtId="0" fontId="39" fillId="3" borderId="3" xfId="32" applyFont="1" applyFill="1" applyBorder="1" applyAlignment="1">
      <alignment horizontal="center" vertical="center"/>
    </xf>
    <xf numFmtId="2" fontId="39" fillId="3" borderId="3" xfId="32" applyNumberFormat="1" applyFont="1" applyFill="1" applyBorder="1" applyAlignment="1">
      <alignment horizontal="center" vertical="center"/>
    </xf>
    <xf numFmtId="2" fontId="18" fillId="3" borderId="3" xfId="32" applyNumberFormat="1" applyFont="1" applyFill="1" applyBorder="1" applyAlignment="1">
      <alignment horizontal="right" vertical="center"/>
    </xf>
    <xf numFmtId="0" fontId="39" fillId="3" borderId="3" xfId="24" applyFont="1" applyFill="1" applyBorder="1" applyAlignment="1">
      <alignment horizontal="center" vertical="center"/>
    </xf>
    <xf numFmtId="2" fontId="39" fillId="3" borderId="3" xfId="24" applyNumberFormat="1" applyFont="1" applyFill="1" applyBorder="1" applyAlignment="1">
      <alignment horizontal="center" vertical="center"/>
    </xf>
    <xf numFmtId="2" fontId="39" fillId="3" borderId="3" xfId="24" applyNumberFormat="1" applyFont="1" applyFill="1" applyBorder="1" applyAlignment="1">
      <alignment horizontal="right" vertical="center"/>
    </xf>
    <xf numFmtId="2" fontId="18" fillId="3" borderId="3" xfId="24" applyNumberFormat="1" applyFont="1" applyFill="1" applyBorder="1" applyAlignment="1">
      <alignment horizontal="right" vertical="center"/>
    </xf>
    <xf numFmtId="0" fontId="39" fillId="3" borderId="3" xfId="25" applyFont="1" applyFill="1" applyBorder="1" applyAlignment="1">
      <alignment horizontal="center" vertical="center"/>
    </xf>
    <xf numFmtId="2" fontId="18" fillId="3" borderId="3" xfId="25" applyNumberFormat="1" applyFont="1" applyFill="1" applyBorder="1" applyAlignment="1">
      <alignment horizontal="right" vertical="center"/>
    </xf>
    <xf numFmtId="0" fontId="39" fillId="3" borderId="3" xfId="7" applyFont="1" applyFill="1" applyBorder="1" applyAlignment="1">
      <alignment horizontal="center" vertical="center"/>
    </xf>
    <xf numFmtId="2" fontId="39" fillId="3" borderId="3" xfId="7" applyNumberFormat="1" applyFont="1" applyFill="1" applyBorder="1" applyAlignment="1">
      <alignment horizontal="center" vertical="center"/>
    </xf>
    <xf numFmtId="2" fontId="18" fillId="3" borderId="3" xfId="7" applyNumberFormat="1" applyFont="1" applyFill="1" applyBorder="1" applyAlignment="1">
      <alignment horizontal="right" vertical="center"/>
    </xf>
    <xf numFmtId="0" fontId="25" fillId="0" borderId="2" xfId="7" applyFont="1" applyBorder="1" applyAlignment="1">
      <alignment horizontal="center" vertical="center"/>
    </xf>
    <xf numFmtId="0" fontId="39" fillId="3" borderId="3" xfId="12" applyFont="1" applyFill="1" applyBorder="1" applyAlignment="1">
      <alignment horizontal="center" vertical="center"/>
    </xf>
    <xf numFmtId="2" fontId="18" fillId="3" borderId="3" xfId="12" applyNumberFormat="1" applyFont="1" applyFill="1" applyBorder="1" applyAlignment="1">
      <alignment horizontal="right" vertical="center"/>
    </xf>
    <xf numFmtId="0" fontId="39" fillId="3" borderId="3" xfId="14" applyFont="1" applyFill="1" applyBorder="1" applyAlignment="1">
      <alignment horizontal="center" vertical="center"/>
    </xf>
    <xf numFmtId="2" fontId="18" fillId="3" borderId="3" xfId="14" applyNumberFormat="1" applyFont="1" applyFill="1" applyBorder="1" applyAlignment="1">
      <alignment horizontal="right" vertical="center"/>
    </xf>
    <xf numFmtId="0" fontId="25" fillId="0" borderId="30" xfId="0" applyFont="1" applyBorder="1" applyAlignment="1">
      <alignment horizontal="center" vertical="center"/>
    </xf>
    <xf numFmtId="0" fontId="39" fillId="3" borderId="3" xfId="16" applyFont="1" applyFill="1" applyBorder="1" applyAlignment="1">
      <alignment horizontal="center" vertical="center"/>
    </xf>
    <xf numFmtId="2" fontId="18" fillId="3" borderId="3" xfId="16" applyNumberFormat="1" applyFont="1" applyFill="1" applyBorder="1" applyAlignment="1">
      <alignment horizontal="right" vertical="center"/>
    </xf>
    <xf numFmtId="0" fontId="39" fillId="3" borderId="3" xfId="17" applyFont="1" applyFill="1" applyBorder="1" applyAlignment="1">
      <alignment horizontal="center" vertical="center"/>
    </xf>
    <xf numFmtId="2" fontId="39" fillId="3" borderId="3" xfId="17" applyNumberFormat="1" applyFont="1" applyFill="1" applyBorder="1" applyAlignment="1">
      <alignment horizontal="center" vertical="center"/>
    </xf>
    <xf numFmtId="2" fontId="18" fillId="3" borderId="3" xfId="17" applyNumberFormat="1" applyFont="1" applyFill="1" applyBorder="1" applyAlignment="1">
      <alignment horizontal="right" vertical="center"/>
    </xf>
    <xf numFmtId="0" fontId="9" fillId="3" borderId="1" xfId="17" applyFont="1" applyFill="1" applyBorder="1" applyAlignment="1">
      <alignment horizontal="center"/>
    </xf>
    <xf numFmtId="0" fontId="9" fillId="3" borderId="2" xfId="17" applyFont="1" applyFill="1" applyBorder="1" applyAlignment="1">
      <alignment horizontal="center"/>
    </xf>
    <xf numFmtId="0" fontId="39" fillId="3" borderId="3" xfId="18" applyFont="1" applyFill="1" applyBorder="1" applyAlignment="1">
      <alignment horizontal="center" vertical="center"/>
    </xf>
    <xf numFmtId="2" fontId="18" fillId="3" borderId="3" xfId="18" applyNumberFormat="1" applyFont="1" applyFill="1" applyBorder="1" applyAlignment="1">
      <alignment horizontal="right" vertical="center"/>
    </xf>
    <xf numFmtId="0" fontId="39" fillId="3" borderId="3" xfId="19" applyFont="1" applyFill="1" applyBorder="1" applyAlignment="1">
      <alignment horizontal="center" vertical="center"/>
    </xf>
    <xf numFmtId="2" fontId="39" fillId="3" borderId="3" xfId="19" applyNumberFormat="1" applyFont="1" applyFill="1" applyBorder="1" applyAlignment="1">
      <alignment horizontal="center" vertical="center"/>
    </xf>
    <xf numFmtId="2" fontId="18" fillId="3" borderId="3" xfId="19" applyNumberFormat="1" applyFont="1" applyFill="1" applyBorder="1" applyAlignment="1">
      <alignment horizontal="right" vertical="center"/>
    </xf>
    <xf numFmtId="166" fontId="39" fillId="3" borderId="3" xfId="19" applyNumberFormat="1" applyFont="1" applyFill="1" applyBorder="1" applyAlignment="1">
      <alignment horizontal="center" vertical="center"/>
    </xf>
    <xf numFmtId="2" fontId="39" fillId="3" borderId="3" xfId="0" applyNumberFormat="1" applyFont="1" applyFill="1" applyBorder="1"/>
    <xf numFmtId="0" fontId="39" fillId="3" borderId="6" xfId="19" applyFont="1" applyFill="1" applyBorder="1" applyAlignment="1">
      <alignment horizontal="center" vertical="center"/>
    </xf>
    <xf numFmtId="2" fontId="39" fillId="3" borderId="6" xfId="19" applyNumberFormat="1" applyFont="1" applyFill="1" applyBorder="1" applyAlignment="1">
      <alignment horizontal="center" vertical="center"/>
    </xf>
    <xf numFmtId="2" fontId="39" fillId="3" borderId="6" xfId="0" applyNumberFormat="1" applyFont="1" applyFill="1" applyBorder="1"/>
    <xf numFmtId="0" fontId="25" fillId="0" borderId="31" xfId="0" applyFont="1" applyBorder="1" applyAlignment="1">
      <alignment horizontal="center" vertical="center"/>
    </xf>
    <xf numFmtId="0" fontId="25" fillId="0" borderId="6" xfId="19" applyFont="1" applyBorder="1" applyAlignment="1">
      <alignment horizontal="center" vertical="center"/>
    </xf>
    <xf numFmtId="0" fontId="9" fillId="3" borderId="3" xfId="19" applyFont="1" applyFill="1" applyBorder="1" applyAlignment="1">
      <alignment horizontal="center" vertical="center"/>
    </xf>
    <xf numFmtId="166" fontId="39" fillId="3" borderId="3" xfId="19" applyNumberFormat="1" applyFont="1" applyFill="1" applyBorder="1" applyAlignment="1">
      <alignment horizontal="right" vertical="center"/>
    </xf>
    <xf numFmtId="0" fontId="39" fillId="3" borderId="3" xfId="19" applyFont="1" applyFill="1" applyBorder="1" applyAlignment="1">
      <alignment horizontal="right" vertical="center"/>
    </xf>
    <xf numFmtId="2" fontId="39" fillId="3" borderId="3" xfId="19" applyNumberFormat="1" applyFont="1" applyFill="1" applyBorder="1" applyAlignment="1">
      <alignment horizontal="right" vertical="center"/>
    </xf>
    <xf numFmtId="0" fontId="39" fillId="3" borderId="3" xfId="0" applyFont="1" applyFill="1" applyBorder="1" applyAlignment="1">
      <alignment horizontal="right" vertical="center"/>
    </xf>
    <xf numFmtId="2" fontId="25" fillId="0" borderId="30" xfId="0" applyNumberFormat="1" applyFont="1" applyBorder="1" applyAlignment="1">
      <alignment horizontal="center" vertical="center"/>
    </xf>
    <xf numFmtId="2" fontId="25" fillId="0" borderId="18" xfId="19" applyNumberFormat="1" applyFont="1" applyBorder="1" applyAlignment="1">
      <alignment horizontal="center" vertical="center"/>
    </xf>
    <xf numFmtId="2" fontId="39" fillId="3" borderId="3" xfId="0" applyNumberFormat="1" applyFont="1" applyFill="1" applyBorder="1" applyAlignment="1">
      <alignment horizontal="center" vertical="center"/>
    </xf>
    <xf numFmtId="2" fontId="18" fillId="0" borderId="4" xfId="19" applyNumberFormat="1" applyFont="1" applyBorder="1" applyAlignment="1">
      <alignment horizontal="right" vertical="center"/>
    </xf>
    <xf numFmtId="0" fontId="39" fillId="0" borderId="3" xfId="19" applyFont="1" applyBorder="1" applyAlignment="1">
      <alignment horizontal="center" vertical="center"/>
    </xf>
    <xf numFmtId="2" fontId="25" fillId="0" borderId="32" xfId="0" applyNumberFormat="1" applyFont="1" applyBorder="1" applyAlignment="1">
      <alignment horizontal="center" vertical="center"/>
    </xf>
    <xf numFmtId="2" fontId="25" fillId="0" borderId="3" xfId="0" applyNumberFormat="1" applyFont="1" applyFill="1" applyBorder="1" applyAlignment="1">
      <alignment horizontal="center" vertical="center"/>
    </xf>
    <xf numFmtId="2" fontId="25" fillId="0" borderId="3" xfId="0" applyNumberFormat="1" applyFont="1" applyBorder="1" applyAlignment="1">
      <alignment horizontal="center" vertical="center"/>
    </xf>
    <xf numFmtId="2" fontId="18" fillId="0" borderId="3" xfId="19" applyNumberFormat="1" applyFont="1" applyBorder="1" applyAlignment="1">
      <alignment horizontal="right" vertical="center"/>
    </xf>
    <xf numFmtId="0" fontId="39" fillId="0" borderId="4" xfId="19" applyFont="1" applyBorder="1" applyAlignment="1">
      <alignment horizontal="center" vertical="center"/>
    </xf>
    <xf numFmtId="166" fontId="25" fillId="0" borderId="30" xfId="0" applyNumberFormat="1" applyFont="1" applyBorder="1" applyAlignment="1">
      <alignment horizontal="center" vertical="center"/>
    </xf>
    <xf numFmtId="0" fontId="25" fillId="0" borderId="4" xfId="19" applyFont="1" applyBorder="1" applyAlignment="1">
      <alignment horizontal="center" vertical="center"/>
    </xf>
    <xf numFmtId="2" fontId="39" fillId="0" borderId="19" xfId="0" applyNumberFormat="1" applyFont="1" applyFill="1" applyBorder="1" applyAlignment="1">
      <alignment horizontal="center" vertical="center"/>
    </xf>
    <xf numFmtId="0" fontId="39" fillId="0" borderId="3" xfId="19" applyFont="1" applyFill="1" applyBorder="1" applyAlignment="1">
      <alignment horizontal="center" vertical="center"/>
    </xf>
    <xf numFmtId="2" fontId="39" fillId="0" borderId="3" xfId="19" applyNumberFormat="1" applyFont="1" applyFill="1" applyBorder="1" applyAlignment="1">
      <alignment horizontal="right" vertical="center"/>
    </xf>
    <xf numFmtId="0" fontId="39" fillId="0" borderId="18" xfId="19" applyFont="1" applyFill="1" applyBorder="1" applyAlignment="1">
      <alignment horizontal="center" vertical="center"/>
    </xf>
    <xf numFmtId="2" fontId="39" fillId="0" borderId="19" xfId="0" applyNumberFormat="1" applyFont="1" applyBorder="1" applyAlignment="1">
      <alignment horizontal="center" vertical="center"/>
    </xf>
    <xf numFmtId="2" fontId="39" fillId="0" borderId="3" xfId="19" applyNumberFormat="1" applyFont="1" applyBorder="1" applyAlignment="1">
      <alignment horizontal="right" vertical="center"/>
    </xf>
    <xf numFmtId="0" fontId="39" fillId="0" borderId="18" xfId="19" applyFont="1" applyBorder="1" applyAlignment="1">
      <alignment horizontal="center" vertical="center"/>
    </xf>
    <xf numFmtId="166" fontId="39" fillId="0" borderId="5" xfId="0" applyNumberFormat="1" applyFont="1" applyFill="1" applyBorder="1" applyAlignment="1">
      <alignment horizontal="center" vertical="center"/>
    </xf>
    <xf numFmtId="166" fontId="39" fillId="0" borderId="3" xfId="19" applyNumberFormat="1" applyFont="1" applyFill="1" applyBorder="1" applyAlignment="1">
      <alignment horizontal="center" vertical="center"/>
    </xf>
    <xf numFmtId="166" fontId="39" fillId="0" borderId="5" xfId="0" applyNumberFormat="1" applyFont="1" applyBorder="1" applyAlignment="1">
      <alignment horizontal="center" vertical="center"/>
    </xf>
    <xf numFmtId="166" fontId="39" fillId="0" borderId="3" xfId="19" applyNumberFormat="1" applyFont="1" applyBorder="1" applyAlignment="1">
      <alignment horizontal="center" vertical="center"/>
    </xf>
    <xf numFmtId="2" fontId="39" fillId="0" borderId="3" xfId="0" applyNumberFormat="1" applyFont="1" applyFill="1" applyBorder="1" applyAlignment="1">
      <alignment horizontal="center" vertical="center"/>
    </xf>
    <xf numFmtId="166" fontId="39" fillId="0" borderId="19" xfId="0" applyNumberFormat="1" applyFont="1" applyFill="1" applyBorder="1" applyAlignment="1">
      <alignment horizontal="center" vertical="center"/>
    </xf>
    <xf numFmtId="166" fontId="39" fillId="0" borderId="19" xfId="0" applyNumberFormat="1" applyFont="1" applyBorder="1" applyAlignment="1">
      <alignment horizontal="center" vertical="center"/>
    </xf>
    <xf numFmtId="2" fontId="39" fillId="0" borderId="3" xfId="0" applyNumberFormat="1" applyFont="1" applyFill="1" applyBorder="1" applyAlignment="1">
      <alignment horizontal="right" vertical="center"/>
    </xf>
    <xf numFmtId="167" fontId="39" fillId="0" borderId="2" xfId="70" applyNumberFormat="1" applyFont="1" applyBorder="1" applyAlignment="1">
      <alignment horizontal="right" vertical="top" wrapText="1"/>
    </xf>
    <xf numFmtId="167" fontId="48" fillId="0" borderId="3" xfId="10" applyNumberFormat="1" applyFont="1" applyBorder="1" applyAlignment="1">
      <alignment horizontal="center" vertical="center"/>
    </xf>
    <xf numFmtId="167" fontId="39" fillId="0" borderId="3" xfId="70" applyNumberFormat="1" applyFont="1" applyBorder="1" applyAlignment="1">
      <alignment horizontal="right" vertical="top" wrapText="1"/>
    </xf>
    <xf numFmtId="2" fontId="27" fillId="0" borderId="4" xfId="10" applyNumberFormat="1" applyFont="1" applyBorder="1" applyAlignment="1">
      <alignment horizontal="right" vertical="center"/>
    </xf>
    <xf numFmtId="2" fontId="48" fillId="0" borderId="3" xfId="10" applyNumberFormat="1" applyFont="1" applyBorder="1" applyAlignment="1">
      <alignment horizontal="center" vertical="center"/>
    </xf>
    <xf numFmtId="2" fontId="27" fillId="0" borderId="4" xfId="10" applyNumberFormat="1" applyFont="1" applyBorder="1" applyAlignment="1">
      <alignment horizontal="center" vertical="center"/>
    </xf>
    <xf numFmtId="0" fontId="48" fillId="0" borderId="3" xfId="10" applyFont="1" applyBorder="1" applyAlignment="1">
      <alignment horizontal="center" vertical="center"/>
    </xf>
    <xf numFmtId="165" fontId="48" fillId="0" borderId="3" xfId="10" applyNumberFormat="1" applyFont="1" applyBorder="1" applyAlignment="1">
      <alignment horizontal="center" vertical="center"/>
    </xf>
    <xf numFmtId="2" fontId="39" fillId="0" borderId="3" xfId="70" applyNumberFormat="1" applyFont="1" applyBorder="1" applyAlignment="1">
      <alignment horizontal="right" vertical="center"/>
    </xf>
    <xf numFmtId="2" fontId="39" fillId="0" borderId="3" xfId="10" applyNumberFormat="1" applyFont="1" applyBorder="1" applyAlignment="1">
      <alignment horizontal="right" vertical="center"/>
    </xf>
    <xf numFmtId="2" fontId="39" fillId="0" borderId="3" xfId="70" applyNumberFormat="1" applyFont="1" applyBorder="1" applyAlignment="1">
      <alignment horizontal="right" vertical="center" wrapText="1"/>
    </xf>
    <xf numFmtId="2" fontId="18" fillId="0" borderId="4" xfId="10" applyNumberFormat="1" applyFont="1" applyBorder="1" applyAlignment="1">
      <alignment horizontal="right" vertical="center"/>
    </xf>
    <xf numFmtId="2" fontId="39" fillId="0" borderId="3" xfId="10" applyNumberFormat="1" applyFont="1" applyBorder="1" applyAlignment="1">
      <alignment horizontal="center" vertical="center"/>
    </xf>
    <xf numFmtId="2" fontId="18" fillId="0" borderId="4" xfId="10" applyNumberFormat="1" applyFont="1" applyBorder="1" applyAlignment="1">
      <alignment horizontal="center" vertical="center"/>
    </xf>
    <xf numFmtId="0" fontId="39" fillId="0" borderId="3" xfId="10" applyFont="1" applyBorder="1" applyAlignment="1">
      <alignment horizontal="center" vertical="center"/>
    </xf>
    <xf numFmtId="165" fontId="39" fillId="0" borderId="3" xfId="10" applyNumberFormat="1" applyFont="1" applyBorder="1" applyAlignment="1">
      <alignment horizontal="center" vertical="center"/>
    </xf>
    <xf numFmtId="2" fontId="18" fillId="0" borderId="3" xfId="10" applyNumberFormat="1" applyFont="1" applyBorder="1" applyAlignment="1">
      <alignment horizontal="right" vertical="center"/>
    </xf>
    <xf numFmtId="2" fontId="18" fillId="0" borderId="3" xfId="10" applyNumberFormat="1" applyFont="1" applyBorder="1" applyAlignment="1">
      <alignment horizontal="center" vertical="center"/>
    </xf>
    <xf numFmtId="2" fontId="48" fillId="0" borderId="4" xfId="10" applyNumberFormat="1" applyFont="1" applyBorder="1" applyAlignment="1">
      <alignment horizontal="center" vertical="center"/>
    </xf>
    <xf numFmtId="2" fontId="39" fillId="0" borderId="4" xfId="10" applyNumberFormat="1" applyFont="1" applyBorder="1" applyAlignment="1">
      <alignment horizontal="center" vertical="center"/>
    </xf>
    <xf numFmtId="0" fontId="39" fillId="3" borderId="3" xfId="13" applyFont="1" applyFill="1" applyBorder="1" applyAlignment="1">
      <alignment horizontal="center" vertical="center"/>
    </xf>
    <xf numFmtId="2" fontId="39" fillId="3" borderId="3" xfId="13" applyNumberFormat="1" applyFont="1" applyFill="1" applyBorder="1" applyAlignment="1">
      <alignment horizontal="right" vertical="center"/>
    </xf>
    <xf numFmtId="2" fontId="18" fillId="3" borderId="3" xfId="13" applyNumberFormat="1" applyFont="1" applyFill="1" applyBorder="1" applyAlignment="1">
      <alignment horizontal="right" vertical="center"/>
    </xf>
    <xf numFmtId="0" fontId="39" fillId="3" borderId="18" xfId="19" applyFont="1" applyFill="1" applyBorder="1" applyAlignment="1">
      <alignment horizontal="center" vertical="center"/>
    </xf>
    <xf numFmtId="2" fontId="25" fillId="0" borderId="29" xfId="10" applyNumberFormat="1" applyFont="1" applyBorder="1" applyAlignment="1">
      <alignment horizontal="center" vertical="center"/>
    </xf>
    <xf numFmtId="2" fontId="39" fillId="3" borderId="3" xfId="10" applyNumberFormat="1" applyFont="1" applyFill="1" applyBorder="1" applyAlignment="1">
      <alignment horizontal="right" vertical="center"/>
    </xf>
    <xf numFmtId="2" fontId="39" fillId="3" borderId="3" xfId="70" applyNumberFormat="1" applyFont="1" applyFill="1" applyBorder="1" applyAlignment="1">
      <alignment horizontal="right" vertical="center"/>
    </xf>
    <xf numFmtId="165" fontId="39" fillId="3" borderId="3" xfId="10" applyNumberFormat="1" applyFont="1" applyFill="1" applyBorder="1" applyAlignment="1">
      <alignment horizontal="center" vertical="center"/>
    </xf>
    <xf numFmtId="0" fontId="39" fillId="3" borderId="3" xfId="10" applyFont="1" applyFill="1" applyBorder="1" applyAlignment="1">
      <alignment horizontal="center" vertical="center"/>
    </xf>
    <xf numFmtId="2" fontId="25" fillId="0" borderId="6" xfId="10" applyNumberFormat="1" applyFont="1" applyBorder="1" applyAlignment="1">
      <alignment horizontal="right" vertical="center"/>
    </xf>
    <xf numFmtId="2" fontId="39" fillId="3" borderId="3" xfId="70" applyNumberFormat="1" applyFont="1" applyFill="1" applyBorder="1" applyAlignment="1">
      <alignment horizontal="right" vertical="center" wrapText="1"/>
    </xf>
    <xf numFmtId="2" fontId="39" fillId="3" borderId="3" xfId="70" applyNumberFormat="1" applyFont="1" applyFill="1" applyBorder="1" applyAlignment="1">
      <alignment horizontal="right"/>
    </xf>
    <xf numFmtId="2" fontId="39" fillId="3" borderId="3" xfId="10" applyNumberFormat="1" applyFont="1" applyFill="1" applyBorder="1" applyAlignment="1">
      <alignment horizontal="right"/>
    </xf>
    <xf numFmtId="0" fontId="39" fillId="3" borderId="2" xfId="19" applyFont="1" applyFill="1" applyBorder="1" applyAlignment="1">
      <alignment horizontal="center" vertical="center"/>
    </xf>
    <xf numFmtId="2" fontId="39" fillId="3" borderId="3" xfId="47" applyNumberFormat="1" applyFont="1" applyFill="1" applyBorder="1" applyAlignment="1">
      <alignment horizontal="right" vertical="center"/>
    </xf>
    <xf numFmtId="166" fontId="39" fillId="3" borderId="3" xfId="47" applyNumberFormat="1" applyFont="1" applyFill="1" applyBorder="1" applyAlignment="1">
      <alignment horizontal="right" vertical="center"/>
    </xf>
    <xf numFmtId="166" fontId="18" fillId="3" borderId="3" xfId="47" applyNumberFormat="1" applyFont="1" applyFill="1" applyBorder="1" applyAlignment="1">
      <alignment horizontal="right" vertical="center"/>
    </xf>
    <xf numFmtId="0" fontId="9" fillId="3" borderId="0" xfId="53" applyFont="1" applyFill="1"/>
    <xf numFmtId="0" fontId="9" fillId="3" borderId="2" xfId="53" applyFont="1" applyFill="1" applyBorder="1" applyAlignment="1">
      <alignment horizontal="center"/>
    </xf>
    <xf numFmtId="0" fontId="9" fillId="3" borderId="1" xfId="53" applyFont="1" applyFill="1" applyBorder="1" applyAlignment="1">
      <alignment horizontal="center"/>
    </xf>
    <xf numFmtId="166" fontId="39" fillId="3" borderId="2" xfId="53" applyNumberFormat="1" applyFont="1" applyFill="1" applyBorder="1" applyAlignment="1">
      <alignment horizontal="right" vertical="center"/>
    </xf>
    <xf numFmtId="2" fontId="9" fillId="3" borderId="3" xfId="47" applyNumberFormat="1" applyFont="1" applyFill="1" applyBorder="1" applyAlignment="1">
      <alignment horizontal="right" vertical="center"/>
    </xf>
    <xf numFmtId="166" fontId="9" fillId="3" borderId="3" xfId="47" applyNumberFormat="1" applyFont="1" applyFill="1" applyBorder="1" applyAlignment="1">
      <alignment horizontal="right" vertical="center"/>
    </xf>
    <xf numFmtId="0" fontId="39" fillId="3" borderId="3" xfId="30" applyFont="1" applyFill="1" applyBorder="1" applyAlignment="1">
      <alignment horizontal="center" vertical="center"/>
    </xf>
    <xf numFmtId="2" fontId="18" fillId="3" borderId="3" xfId="30" applyNumberFormat="1" applyFont="1" applyFill="1" applyBorder="1" applyAlignment="1">
      <alignment horizontal="right" vertical="center"/>
    </xf>
    <xf numFmtId="0" fontId="9" fillId="0" borderId="6" xfId="15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0" fontId="39" fillId="3" borderId="3" xfId="15" applyFont="1" applyFill="1" applyBorder="1" applyAlignment="1">
      <alignment horizontal="center" vertical="center"/>
    </xf>
    <xf numFmtId="2" fontId="18" fillId="3" borderId="3" xfId="15" applyNumberFormat="1" applyFont="1" applyFill="1" applyBorder="1" applyAlignment="1">
      <alignment horizontal="right" vertical="center"/>
    </xf>
    <xf numFmtId="0" fontId="12" fillId="0" borderId="0" xfId="19" applyFont="1" applyAlignment="1">
      <alignment horizontal="center"/>
    </xf>
    <xf numFmtId="0" fontId="15" fillId="0" borderId="0" xfId="50" applyFont="1" applyAlignment="1">
      <alignment horizontal="right"/>
    </xf>
    <xf numFmtId="1" fontId="13" fillId="0" borderId="0" xfId="0" applyNumberFormat="1" applyFont="1" applyBorder="1" applyAlignment="1">
      <alignment horizontal="right"/>
    </xf>
    <xf numFmtId="0" fontId="9" fillId="0" borderId="0" xfId="42" applyFont="1" applyBorder="1" applyAlignment="1">
      <alignment horizontal="center" vertical="center"/>
    </xf>
    <xf numFmtId="1" fontId="13" fillId="0" borderId="3" xfId="0" applyNumberFormat="1" applyFont="1" applyBorder="1" applyAlignment="1">
      <alignment horizontal="right" vertical="top"/>
    </xf>
    <xf numFmtId="1" fontId="13" fillId="0" borderId="3" xfId="0" applyNumberFormat="1" applyFont="1" applyBorder="1" applyAlignment="1">
      <alignment horizontal="right"/>
    </xf>
    <xf numFmtId="0" fontId="52" fillId="0" borderId="3" xfId="0" applyFont="1" applyBorder="1"/>
    <xf numFmtId="0" fontId="0" fillId="0" borderId="3" xfId="0" applyBorder="1"/>
    <xf numFmtId="2" fontId="24" fillId="0" borderId="4" xfId="10" applyNumberFormat="1" applyFont="1" applyBorder="1" applyAlignment="1">
      <alignment horizontal="right" vertical="center"/>
    </xf>
    <xf numFmtId="0" fontId="19" fillId="0" borderId="18" xfId="29" applyFont="1" applyBorder="1" applyAlignment="1"/>
    <xf numFmtId="0" fontId="19" fillId="0" borderId="18" xfId="0" applyFont="1" applyBorder="1"/>
    <xf numFmtId="2" fontId="18" fillId="0" borderId="3" xfId="10" applyNumberFormat="1" applyFont="1" applyBorder="1" applyAlignment="1">
      <alignment vertical="center"/>
    </xf>
    <xf numFmtId="2" fontId="18" fillId="0" borderId="4" xfId="10" applyNumberFormat="1" applyFont="1" applyBorder="1" applyAlignment="1">
      <alignment vertical="center"/>
    </xf>
    <xf numFmtId="166" fontId="10" fillId="0" borderId="0" xfId="0" applyNumberFormat="1" applyFont="1" applyAlignment="1"/>
    <xf numFmtId="0" fontId="9" fillId="0" borderId="0" xfId="29" applyFont="1" applyAlignment="1">
      <alignment horizontal="center"/>
    </xf>
    <xf numFmtId="0" fontId="9" fillId="0" borderId="1" xfId="29" applyFont="1" applyBorder="1" applyAlignment="1">
      <alignment horizontal="center"/>
    </xf>
    <xf numFmtId="0" fontId="9" fillId="0" borderId="2" xfId="29" applyFont="1" applyBorder="1" applyAlignment="1">
      <alignment horizontal="center"/>
    </xf>
    <xf numFmtId="0" fontId="19" fillId="0" borderId="3" xfId="0" applyFont="1" applyBorder="1"/>
    <xf numFmtId="0" fontId="10" fillId="0" borderId="0" xfId="16" applyFont="1"/>
    <xf numFmtId="169" fontId="14" fillId="0" borderId="3" xfId="10" applyNumberFormat="1" applyFont="1" applyBorder="1" applyAlignment="1">
      <alignment horizontal="center" vertical="center"/>
    </xf>
    <xf numFmtId="172" fontId="14" fillId="0" borderId="3" xfId="74" applyNumberFormat="1" applyFont="1" applyBorder="1" applyAlignment="1">
      <alignment horizontal="right" vertical="top" wrapText="1"/>
    </xf>
    <xf numFmtId="172" fontId="53" fillId="0" borderId="3" xfId="75" applyNumberFormat="1" applyFont="1" applyBorder="1" applyAlignment="1">
      <alignment horizontal="right"/>
    </xf>
    <xf numFmtId="172" fontId="14" fillId="0" borderId="3" xfId="10" applyNumberFormat="1" applyFont="1" applyBorder="1" applyAlignment="1">
      <alignment vertical="center"/>
    </xf>
    <xf numFmtId="172" fontId="14" fillId="0" borderId="3" xfId="10" applyNumberFormat="1" applyFont="1" applyBorder="1" applyAlignment="1">
      <alignment horizontal="right" vertical="center"/>
    </xf>
    <xf numFmtId="170" fontId="14" fillId="0" borderId="3" xfId="10" applyNumberFormat="1" applyFont="1" applyBorder="1" applyAlignment="1">
      <alignment horizontal="right" vertical="center"/>
    </xf>
    <xf numFmtId="168" fontId="53" fillId="0" borderId="3" xfId="75" applyNumberFormat="1" applyFont="1" applyBorder="1"/>
    <xf numFmtId="171" fontId="14" fillId="0" borderId="3" xfId="10" applyNumberFormat="1" applyFont="1" applyBorder="1" applyAlignment="1">
      <alignment horizontal="right" vertical="center"/>
    </xf>
    <xf numFmtId="166" fontId="39" fillId="0" borderId="4" xfId="58" applyNumberFormat="1" applyFont="1" applyBorder="1" applyAlignment="1">
      <alignment horizontal="right" vertical="center"/>
    </xf>
    <xf numFmtId="166" fontId="25" fillId="0" borderId="4" xfId="58" applyNumberFormat="1" applyFont="1" applyBorder="1" applyAlignment="1">
      <alignment horizontal="right" vertical="center"/>
    </xf>
    <xf numFmtId="2" fontId="25" fillId="0" borderId="4" xfId="0" applyNumberFormat="1" applyFont="1" applyBorder="1" applyAlignment="1">
      <alignment horizontal="right" vertical="top" wrapText="1"/>
    </xf>
    <xf numFmtId="2" fontId="25" fillId="0" borderId="4" xfId="0" applyNumberFormat="1" applyFont="1" applyBorder="1" applyAlignment="1">
      <alignment horizontal="right" vertical="top"/>
    </xf>
    <xf numFmtId="2" fontId="25" fillId="0" borderId="4" xfId="0" applyNumberFormat="1" applyFont="1" applyBorder="1" applyAlignment="1">
      <alignment horizontal="right"/>
    </xf>
    <xf numFmtId="166" fontId="39" fillId="0" borderId="4" xfId="39" applyNumberFormat="1" applyFont="1" applyBorder="1" applyAlignment="1">
      <alignment horizontal="right" vertical="center"/>
    </xf>
    <xf numFmtId="166" fontId="25" fillId="0" borderId="4" xfId="39" applyNumberFormat="1" applyFont="1" applyBorder="1" applyAlignment="1">
      <alignment horizontal="right" vertical="center"/>
    </xf>
    <xf numFmtId="166" fontId="39" fillId="0" borderId="4" xfId="65" applyNumberFormat="1" applyFont="1" applyBorder="1" applyAlignment="1">
      <alignment horizontal="right" vertical="center"/>
    </xf>
    <xf numFmtId="166" fontId="25" fillId="0" borderId="4" xfId="65" applyNumberFormat="1" applyFont="1" applyBorder="1" applyAlignment="1">
      <alignment horizontal="right" vertical="center"/>
    </xf>
    <xf numFmtId="0" fontId="15" fillId="0" borderId="0" xfId="64" applyFont="1"/>
    <xf numFmtId="0" fontId="9" fillId="0" borderId="16" xfId="64" applyFont="1" applyBorder="1"/>
    <xf numFmtId="0" fontId="15" fillId="0" borderId="0" xfId="19" applyFont="1" applyAlignment="1">
      <alignment horizontal="center"/>
    </xf>
    <xf numFmtId="2" fontId="26" fillId="0" borderId="19" xfId="0" applyNumberFormat="1" applyFont="1" applyFill="1" applyBorder="1" applyAlignment="1">
      <alignment horizontal="center" vertical="center"/>
    </xf>
    <xf numFmtId="2" fontId="26" fillId="0" borderId="19" xfId="0" applyNumberFormat="1" applyFont="1" applyBorder="1" applyAlignment="1">
      <alignment horizontal="center" vertical="center"/>
    </xf>
    <xf numFmtId="2" fontId="54" fillId="0" borderId="4" xfId="19" applyNumberFormat="1" applyFont="1" applyBorder="1" applyAlignment="1">
      <alignment horizontal="right" vertical="center"/>
    </xf>
    <xf numFmtId="2" fontId="26" fillId="0" borderId="3" xfId="19" applyNumberFormat="1" applyFont="1" applyBorder="1" applyAlignment="1">
      <alignment horizontal="center" vertical="center"/>
    </xf>
    <xf numFmtId="2" fontId="26" fillId="0" borderId="18" xfId="19" applyNumberFormat="1" applyFont="1" applyFill="1" applyBorder="1" applyAlignment="1">
      <alignment horizontal="center" vertical="center"/>
    </xf>
    <xf numFmtId="2" fontId="26" fillId="0" borderId="3" xfId="19" applyNumberFormat="1" applyFont="1" applyFill="1" applyBorder="1" applyAlignment="1">
      <alignment horizontal="center" vertical="center"/>
    </xf>
    <xf numFmtId="2" fontId="26" fillId="0" borderId="18" xfId="19" applyNumberFormat="1" applyFont="1" applyBorder="1" applyAlignment="1">
      <alignment horizontal="center" vertical="center"/>
    </xf>
    <xf numFmtId="2" fontId="9" fillId="0" borderId="19" xfId="0" applyNumberFormat="1" applyFont="1" applyFill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2" fontId="25" fillId="0" borderId="18" xfId="19" applyNumberFormat="1" applyFont="1" applyFill="1" applyBorder="1" applyAlignment="1">
      <alignment horizontal="center" vertical="center"/>
    </xf>
    <xf numFmtId="166" fontId="25" fillId="0" borderId="32" xfId="0" applyNumberFormat="1" applyFont="1" applyBorder="1" applyAlignment="1">
      <alignment horizontal="center" vertical="center"/>
    </xf>
    <xf numFmtId="166" fontId="25" fillId="0" borderId="6" xfId="19" applyNumberFormat="1" applyFont="1" applyBorder="1" applyAlignment="1">
      <alignment horizontal="center" vertical="center"/>
    </xf>
    <xf numFmtId="2" fontId="25" fillId="0" borderId="33" xfId="0" applyNumberFormat="1" applyFont="1" applyBorder="1" applyAlignment="1">
      <alignment horizontal="center" vertical="center"/>
    </xf>
    <xf numFmtId="2" fontId="25" fillId="0" borderId="4" xfId="19" applyNumberFormat="1" applyFont="1" applyBorder="1" applyAlignment="1">
      <alignment horizontal="center" vertical="center"/>
    </xf>
    <xf numFmtId="2" fontId="25" fillId="0" borderId="17" xfId="19" applyNumberFormat="1" applyFont="1" applyBorder="1" applyAlignment="1">
      <alignment horizontal="center" vertical="center"/>
    </xf>
    <xf numFmtId="2" fontId="25" fillId="3" borderId="3" xfId="0" applyNumberFormat="1" applyFont="1" applyFill="1" applyBorder="1" applyAlignment="1">
      <alignment horizontal="right" vertical="center" wrapText="1"/>
    </xf>
    <xf numFmtId="2" fontId="25" fillId="3" borderId="3" xfId="55" applyNumberFormat="1" applyFont="1" applyFill="1" applyBorder="1" applyAlignment="1">
      <alignment horizontal="right" vertical="center"/>
    </xf>
    <xf numFmtId="2" fontId="9" fillId="0" borderId="0" xfId="19" applyNumberFormat="1" applyFont="1"/>
    <xf numFmtId="2" fontId="9" fillId="0" borderId="18" xfId="19" applyNumberFormat="1" applyFont="1" applyFill="1" applyBorder="1" applyAlignment="1">
      <alignment horizontal="center" vertical="center"/>
    </xf>
    <xf numFmtId="2" fontId="9" fillId="0" borderId="3" xfId="19" applyNumberFormat="1" applyFont="1" applyFill="1" applyBorder="1" applyAlignment="1">
      <alignment horizontal="center" vertical="center"/>
    </xf>
    <xf numFmtId="2" fontId="9" fillId="0" borderId="18" xfId="19" applyNumberFormat="1" applyFont="1" applyBorder="1" applyAlignment="1">
      <alignment horizontal="center" vertical="center"/>
    </xf>
    <xf numFmtId="2" fontId="9" fillId="0" borderId="3" xfId="19" applyNumberFormat="1" applyFont="1" applyBorder="1" applyAlignment="1">
      <alignment horizontal="center" vertic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0" fontId="9" fillId="0" borderId="0" xfId="1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7" fillId="0" borderId="0" xfId="7" applyFont="1" applyAlignment="1">
      <alignment horizontal="center"/>
    </xf>
    <xf numFmtId="166" fontId="24" fillId="3" borderId="3" xfId="29" applyNumberFormat="1" applyFont="1" applyFill="1" applyBorder="1" applyAlignment="1">
      <alignment horizontal="right" vertical="center"/>
    </xf>
    <xf numFmtId="0" fontId="20" fillId="0" borderId="18" xfId="11" applyFont="1" applyBorder="1" applyAlignment="1"/>
    <xf numFmtId="2" fontId="15" fillId="0" borderId="3" xfId="19" applyNumberFormat="1" applyFont="1" applyBorder="1"/>
    <xf numFmtId="0" fontId="9" fillId="0" borderId="0" xfId="61" applyFont="1" applyAlignment="1">
      <alignment horizontal="center"/>
    </xf>
    <xf numFmtId="0" fontId="9" fillId="0" borderId="1" xfId="61" applyFont="1" applyBorder="1" applyAlignment="1">
      <alignment horizontal="center"/>
    </xf>
    <xf numFmtId="0" fontId="9" fillId="0" borderId="2" xfId="61" applyFont="1" applyBorder="1" applyAlignment="1">
      <alignment horizontal="center"/>
    </xf>
    <xf numFmtId="0" fontId="9" fillId="0" borderId="1" xfId="29" applyFont="1" applyBorder="1" applyAlignment="1">
      <alignment horizontal="center"/>
    </xf>
    <xf numFmtId="0" fontId="9" fillId="0" borderId="2" xfId="29" applyFont="1" applyBorder="1" applyAlignment="1">
      <alignment horizontal="center"/>
    </xf>
    <xf numFmtId="0" fontId="9" fillId="0" borderId="0" xfId="29" applyFont="1" applyAlignment="1">
      <alignment horizontal="center"/>
    </xf>
    <xf numFmtId="0" fontId="9" fillId="0" borderId="1" xfId="9" applyFont="1" applyBorder="1" applyAlignment="1">
      <alignment horizontal="center"/>
    </xf>
    <xf numFmtId="0" fontId="9" fillId="0" borderId="2" xfId="9" applyFont="1" applyBorder="1" applyAlignment="1">
      <alignment horizontal="center"/>
    </xf>
    <xf numFmtId="0" fontId="9" fillId="0" borderId="0" xfId="9" applyFont="1" applyAlignment="1">
      <alignment horizontal="center"/>
    </xf>
    <xf numFmtId="2" fontId="25" fillId="3" borderId="3" xfId="66" applyNumberFormat="1" applyFont="1" applyFill="1" applyBorder="1" applyAlignment="1">
      <alignment horizontal="right" vertical="center"/>
    </xf>
    <xf numFmtId="2" fontId="25" fillId="3" borderId="3" xfId="0" applyNumberFormat="1" applyFont="1" applyFill="1" applyBorder="1"/>
    <xf numFmtId="2" fontId="9" fillId="3" borderId="3" xfId="0" applyNumberFormat="1" applyFont="1" applyFill="1" applyBorder="1" applyAlignment="1">
      <alignment horizontal="center" vertical="center"/>
    </xf>
    <xf numFmtId="2" fontId="9" fillId="3" borderId="3" xfId="19" applyNumberFormat="1" applyFont="1" applyFill="1" applyBorder="1" applyAlignment="1">
      <alignment horizontal="center" vertical="center"/>
    </xf>
    <xf numFmtId="166" fontId="39" fillId="3" borderId="3" xfId="0" applyNumberFormat="1" applyFont="1" applyFill="1" applyBorder="1" applyAlignment="1">
      <alignment horizontal="right"/>
    </xf>
    <xf numFmtId="166" fontId="39" fillId="3" borderId="3" xfId="0" applyNumberFormat="1" applyFont="1" applyFill="1" applyBorder="1" applyAlignment="1">
      <alignment horizontal="right" vertical="center"/>
    </xf>
    <xf numFmtId="166" fontId="25" fillId="0" borderId="3" xfId="70" applyNumberFormat="1" applyFont="1" applyBorder="1" applyAlignment="1">
      <alignment horizontal="right" vertical="center"/>
    </xf>
    <xf numFmtId="166" fontId="25" fillId="0" borderId="3" xfId="70" applyNumberFormat="1" applyFont="1" applyBorder="1" applyAlignment="1">
      <alignment horizontal="right" vertical="center" wrapText="1"/>
    </xf>
    <xf numFmtId="49" fontId="19" fillId="0" borderId="3" xfId="0" applyNumberFormat="1" applyFont="1" applyBorder="1" applyAlignment="1">
      <alignment horizontal="left"/>
    </xf>
    <xf numFmtId="2" fontId="39" fillId="0" borderId="4" xfId="0" applyNumberFormat="1" applyFont="1" applyBorder="1" applyAlignment="1">
      <alignment horizontal="right" vertical="top" wrapText="1"/>
    </xf>
    <xf numFmtId="2" fontId="39" fillId="0" borderId="4" xfId="0" applyNumberFormat="1" applyFont="1" applyBorder="1" applyAlignment="1">
      <alignment horizontal="right" vertical="top"/>
    </xf>
    <xf numFmtId="2" fontId="39" fillId="0" borderId="4" xfId="0" applyNumberFormat="1" applyFont="1" applyBorder="1" applyAlignment="1">
      <alignment horizontal="right"/>
    </xf>
    <xf numFmtId="0" fontId="19" fillId="0" borderId="18" xfId="16" applyFont="1" applyFill="1" applyBorder="1" applyAlignment="1">
      <alignment horizontal="left"/>
    </xf>
    <xf numFmtId="0" fontId="19" fillId="0" borderId="18" xfId="41" applyFont="1" applyBorder="1" applyAlignment="1">
      <alignment horizontal="left"/>
    </xf>
    <xf numFmtId="0" fontId="20" fillId="0" borderId="36" xfId="0" applyFont="1" applyBorder="1" applyAlignment="1">
      <alignment horizontal="center"/>
    </xf>
    <xf numFmtId="0" fontId="18" fillId="0" borderId="35" xfId="0" applyFont="1" applyBorder="1" applyAlignment="1">
      <alignment horizontal="left"/>
    </xf>
    <xf numFmtId="0" fontId="37" fillId="0" borderId="34" xfId="52" applyFont="1" applyBorder="1" applyAlignment="1"/>
    <xf numFmtId="0" fontId="37" fillId="0" borderId="34" xfId="29" applyFont="1" applyBorder="1" applyAlignment="1"/>
    <xf numFmtId="0" fontId="37" fillId="0" borderId="34" xfId="68" applyFont="1" applyBorder="1" applyAlignment="1"/>
    <xf numFmtId="0" fontId="37" fillId="0" borderId="34" xfId="21" applyFont="1" applyBorder="1" applyAlignment="1"/>
    <xf numFmtId="0" fontId="18" fillId="0" borderId="34" xfId="0" applyFont="1" applyBorder="1" applyAlignment="1"/>
    <xf numFmtId="0" fontId="18" fillId="0" borderId="34" xfId="66" applyFont="1" applyBorder="1" applyAlignment="1"/>
    <xf numFmtId="0" fontId="18" fillId="0" borderId="34" xfId="41" applyFont="1" applyBorder="1" applyAlignment="1"/>
    <xf numFmtId="0" fontId="37" fillId="0" borderId="34" xfId="36" applyFont="1" applyBorder="1" applyAlignment="1"/>
    <xf numFmtId="0" fontId="37" fillId="0" borderId="34" xfId="0" applyFont="1" applyBorder="1" applyAlignment="1"/>
    <xf numFmtId="0" fontId="37" fillId="0" borderId="34" xfId="33" applyFont="1" applyBorder="1" applyAlignment="1"/>
    <xf numFmtId="0" fontId="37" fillId="0" borderId="34" xfId="57" applyFont="1" applyBorder="1" applyAlignment="1"/>
    <xf numFmtId="0" fontId="37" fillId="0" borderId="34" xfId="20" applyFont="1" applyBorder="1" applyAlignment="1"/>
    <xf numFmtId="0" fontId="37" fillId="0" borderId="34" xfId="55" applyFont="1" applyBorder="1" applyAlignment="1"/>
    <xf numFmtId="0" fontId="37" fillId="0" borderId="34" xfId="61" applyFont="1" applyBorder="1" applyAlignment="1"/>
    <xf numFmtId="0" fontId="37" fillId="0" borderId="34" xfId="67" applyFont="1" applyBorder="1" applyAlignment="1"/>
    <xf numFmtId="0" fontId="37" fillId="0" borderId="34" xfId="50" applyFont="1" applyBorder="1" applyAlignment="1"/>
    <xf numFmtId="0" fontId="37" fillId="0" borderId="34" xfId="23" applyFont="1" applyBorder="1" applyAlignment="1"/>
    <xf numFmtId="0" fontId="37" fillId="0" borderId="34" xfId="8" applyFont="1" applyBorder="1" applyAlignment="1"/>
    <xf numFmtId="0" fontId="37" fillId="0" borderId="34" xfId="30" applyFont="1" applyBorder="1" applyAlignment="1"/>
    <xf numFmtId="0" fontId="37" fillId="0" borderId="34" xfId="24" applyFont="1" applyBorder="1" applyAlignment="1"/>
    <xf numFmtId="0" fontId="37" fillId="0" borderId="34" xfId="7" applyFont="1" applyBorder="1" applyAlignment="1"/>
    <xf numFmtId="0" fontId="37" fillId="0" borderId="34" xfId="11" applyFont="1" applyBorder="1" applyAlignment="1"/>
    <xf numFmtId="0" fontId="37" fillId="0" borderId="34" xfId="12" applyFont="1" applyBorder="1" applyAlignment="1"/>
    <xf numFmtId="0" fontId="37" fillId="0" borderId="34" xfId="13" applyFont="1" applyBorder="1" applyAlignment="1"/>
    <xf numFmtId="0" fontId="37" fillId="0" borderId="34" xfId="16" applyFont="1" applyBorder="1" applyAlignment="1"/>
    <xf numFmtId="0" fontId="37" fillId="0" borderId="34" xfId="16" applyFont="1" applyFill="1" applyBorder="1" applyAlignment="1"/>
    <xf numFmtId="0" fontId="0" fillId="0" borderId="1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/>
    <xf numFmtId="0" fontId="14" fillId="0" borderId="0" xfId="31" applyFont="1" applyAlignment="1">
      <alignment horizont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0" fontId="9" fillId="0" borderId="0" xfId="10" applyFont="1" applyAlignment="1">
      <alignment horizontal="center"/>
    </xf>
    <xf numFmtId="0" fontId="0" fillId="0" borderId="0" xfId="0" applyAlignment="1">
      <alignment horizontal="center"/>
    </xf>
    <xf numFmtId="0" fontId="52" fillId="0" borderId="3" xfId="0" applyFont="1" applyBorder="1" applyAlignment="1">
      <alignment horizontal="right"/>
    </xf>
    <xf numFmtId="166" fontId="18" fillId="0" borderId="3" xfId="66" applyNumberFormat="1" applyFont="1" applyBorder="1" applyAlignment="1">
      <alignment horizontal="right" vertical="center"/>
    </xf>
    <xf numFmtId="166" fontId="39" fillId="0" borderId="3" xfId="66" applyNumberFormat="1" applyFont="1" applyBorder="1" applyAlignment="1">
      <alignment horizontal="right" vertical="center"/>
    </xf>
    <xf numFmtId="166" fontId="25" fillId="0" borderId="18" xfId="51" applyNumberFormat="1" applyFont="1" applyBorder="1" applyAlignment="1">
      <alignment horizontal="right" vertical="center"/>
    </xf>
    <xf numFmtId="166" fontId="24" fillId="0" borderId="3" xfId="51" applyNumberFormat="1" applyFont="1" applyBorder="1" applyAlignment="1">
      <alignment horizontal="right" vertical="center"/>
    </xf>
    <xf numFmtId="0" fontId="0" fillId="0" borderId="3" xfId="0" applyFont="1" applyBorder="1"/>
    <xf numFmtId="4" fontId="14" fillId="0" borderId="3" xfId="0" applyNumberFormat="1" applyFont="1" applyBorder="1"/>
    <xf numFmtId="171" fontId="53" fillId="0" borderId="3" xfId="0" applyNumberFormat="1" applyFont="1" applyBorder="1" applyAlignment="1">
      <alignment horizontal="right" vertical="center"/>
    </xf>
    <xf numFmtId="165" fontId="53" fillId="0" borderId="3" xfId="0" applyNumberFormat="1" applyFont="1" applyBorder="1"/>
    <xf numFmtId="170" fontId="14" fillId="0" borderId="3" xfId="74" applyNumberFormat="1" applyFont="1" applyBorder="1"/>
    <xf numFmtId="2" fontId="31" fillId="3" borderId="3" xfId="29" applyNumberFormat="1" applyFont="1" applyFill="1" applyBorder="1" applyAlignment="1">
      <alignment horizontal="right" vertical="center"/>
    </xf>
    <xf numFmtId="2" fontId="31" fillId="3" borderId="3" xfId="0" applyNumberFormat="1" applyFont="1" applyFill="1" applyBorder="1" applyAlignment="1">
      <alignment horizontal="right"/>
    </xf>
    <xf numFmtId="166" fontId="64" fillId="3" borderId="3" xfId="29" applyNumberFormat="1" applyFont="1" applyFill="1" applyBorder="1" applyAlignment="1">
      <alignment horizontal="right" vertical="center"/>
    </xf>
    <xf numFmtId="0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2" fontId="48" fillId="3" borderId="3" xfId="21" applyNumberFormat="1" applyFont="1" applyFill="1" applyBorder="1" applyAlignment="1">
      <alignment horizontal="right" vertical="center"/>
    </xf>
    <xf numFmtId="2" fontId="39" fillId="3" borderId="3" xfId="21" applyNumberFormat="1" applyFont="1" applyFill="1" applyBorder="1" applyAlignment="1">
      <alignment horizontal="right" vertical="center"/>
    </xf>
    <xf numFmtId="166" fontId="39" fillId="3" borderId="3" xfId="21" applyNumberFormat="1" applyFont="1" applyFill="1" applyBorder="1" applyAlignment="1">
      <alignment horizontal="right" vertical="center"/>
    </xf>
    <xf numFmtId="0" fontId="9" fillId="0" borderId="0" xfId="10" applyFont="1" applyAlignment="1">
      <alignment horizont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2" fontId="31" fillId="0" borderId="3" xfId="0" applyNumberFormat="1" applyFont="1" applyBorder="1"/>
    <xf numFmtId="2" fontId="31" fillId="3" borderId="3" xfId="0" applyNumberFormat="1" applyFont="1" applyFill="1" applyBorder="1"/>
    <xf numFmtId="0" fontId="20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 wrapText="1"/>
    </xf>
    <xf numFmtId="0" fontId="20" fillId="0" borderId="18" xfId="0" applyFont="1" applyBorder="1" applyAlignment="1">
      <alignment horizontal="center"/>
    </xf>
    <xf numFmtId="0" fontId="0" fillId="0" borderId="0" xfId="0" applyAlignment="1"/>
    <xf numFmtId="0" fontId="19" fillId="0" borderId="0" xfId="0" applyFont="1" applyAlignment="1"/>
    <xf numFmtId="0" fontId="14" fillId="0" borderId="0" xfId="31" applyFont="1" applyAlignment="1">
      <alignment horizontal="center"/>
    </xf>
    <xf numFmtId="49" fontId="10" fillId="0" borderId="0" xfId="31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2" fontId="25" fillId="0" borderId="3" xfId="31" applyNumberFormat="1" applyFont="1" applyBorder="1" applyAlignment="1">
      <alignment horizontal="center"/>
    </xf>
    <xf numFmtId="167" fontId="67" fillId="0" borderId="3" xfId="31" applyNumberFormat="1" applyFont="1" applyBorder="1" applyAlignment="1">
      <alignment horizontal="center"/>
    </xf>
    <xf numFmtId="0" fontId="67" fillId="0" borderId="3" xfId="31" applyFont="1" applyBorder="1" applyAlignment="1">
      <alignment horizontal="center"/>
    </xf>
    <xf numFmtId="0" fontId="9" fillId="0" borderId="3" xfId="31" applyFont="1" applyBorder="1"/>
    <xf numFmtId="1" fontId="65" fillId="0" borderId="3" xfId="31" applyNumberFormat="1" applyFont="1" applyBorder="1" applyAlignment="1">
      <alignment horizontal="center"/>
    </xf>
    <xf numFmtId="0" fontId="24" fillId="0" borderId="3" xfId="31" applyFont="1" applyBorder="1" applyAlignment="1">
      <alignment horizontal="center" vertical="center"/>
    </xf>
    <xf numFmtId="1" fontId="24" fillId="0" borderId="3" xfId="31" applyNumberFormat="1" applyFont="1" applyBorder="1" applyAlignment="1">
      <alignment horizontal="center" vertical="center"/>
    </xf>
    <xf numFmtId="0" fontId="24" fillId="0" borderId="3" xfId="31" applyFont="1" applyBorder="1"/>
    <xf numFmtId="0" fontId="15" fillId="0" borderId="3" xfId="31" applyFont="1" applyBorder="1" applyAlignment="1">
      <alignment horizontal="center"/>
    </xf>
    <xf numFmtId="0" fontId="1" fillId="0" borderId="0" xfId="78"/>
    <xf numFmtId="0" fontId="55" fillId="0" borderId="0" xfId="78" applyFont="1"/>
    <xf numFmtId="0" fontId="55" fillId="0" borderId="0" xfId="78" applyFont="1" applyAlignment="1">
      <alignment horizontal="right"/>
    </xf>
    <xf numFmtId="0" fontId="56" fillId="0" borderId="0" xfId="78" applyFont="1"/>
    <xf numFmtId="0" fontId="57" fillId="0" borderId="0" xfId="78" applyFont="1"/>
    <xf numFmtId="0" fontId="59" fillId="0" borderId="0" xfId="78" applyFont="1"/>
    <xf numFmtId="0" fontId="1" fillId="0" borderId="6" xfId="78" applyBorder="1"/>
    <xf numFmtId="0" fontId="1" fillId="0" borderId="7" xfId="78" applyBorder="1"/>
    <xf numFmtId="0" fontId="1" fillId="0" borderId="7" xfId="78" applyBorder="1" applyAlignment="1">
      <alignment horizontal="center"/>
    </xf>
    <xf numFmtId="0" fontId="1" fillId="0" borderId="2" xfId="78" applyBorder="1" applyAlignment="1">
      <alignment horizontal="center"/>
    </xf>
    <xf numFmtId="0" fontId="1" fillId="0" borderId="6" xfId="78" applyBorder="1" applyAlignment="1">
      <alignment horizontal="center"/>
    </xf>
    <xf numFmtId="0" fontId="1" fillId="0" borderId="4" xfId="78" applyBorder="1"/>
    <xf numFmtId="0" fontId="1" fillId="0" borderId="4" xfId="78" applyBorder="1" applyAlignment="1">
      <alignment horizontal="center"/>
    </xf>
    <xf numFmtId="0" fontId="1" fillId="0" borderId="3" xfId="78" applyBorder="1" applyAlignment="1">
      <alignment horizontal="center"/>
    </xf>
    <xf numFmtId="165" fontId="59" fillId="0" borderId="3" xfId="78" applyNumberFormat="1" applyFont="1" applyBorder="1" applyAlignment="1">
      <alignment horizontal="center"/>
    </xf>
    <xf numFmtId="165" fontId="1" fillId="0" borderId="3" xfId="78" applyNumberFormat="1" applyBorder="1" applyAlignment="1">
      <alignment horizontal="center"/>
    </xf>
    <xf numFmtId="0" fontId="59" fillId="0" borderId="3" xfId="78" applyFont="1" applyBorder="1" applyAlignment="1">
      <alignment horizontal="center"/>
    </xf>
    <xf numFmtId="0" fontId="60" fillId="0" borderId="0" xfId="78" applyFont="1" applyAlignment="1">
      <alignment horizontal="right"/>
    </xf>
    <xf numFmtId="0" fontId="1" fillId="0" borderId="0" xfId="78" applyBorder="1"/>
    <xf numFmtId="168" fontId="1" fillId="0" borderId="0" xfId="78" applyNumberFormat="1" applyFill="1" applyBorder="1" applyAlignment="1">
      <alignment horizontal="center"/>
    </xf>
    <xf numFmtId="0" fontId="1" fillId="0" borderId="0" xfId="78" applyFont="1"/>
    <xf numFmtId="0" fontId="1" fillId="0" borderId="6" xfId="78" applyFont="1" applyBorder="1"/>
    <xf numFmtId="0" fontId="1" fillId="0" borderId="7" xfId="78" applyFont="1" applyBorder="1"/>
    <xf numFmtId="0" fontId="1" fillId="0" borderId="7" xfId="78" applyFont="1" applyBorder="1" applyAlignment="1">
      <alignment horizontal="center"/>
    </xf>
    <xf numFmtId="0" fontId="1" fillId="0" borderId="2" xfId="78" applyFont="1" applyBorder="1" applyAlignment="1">
      <alignment horizontal="center"/>
    </xf>
    <xf numFmtId="0" fontId="1" fillId="0" borderId="6" xfId="78" applyFont="1" applyBorder="1" applyAlignment="1">
      <alignment horizontal="center"/>
    </xf>
    <xf numFmtId="0" fontId="1" fillId="0" borderId="4" xfId="78" applyFont="1" applyBorder="1"/>
    <xf numFmtId="0" fontId="1" fillId="0" borderId="4" xfId="78" applyFont="1" applyBorder="1" applyAlignment="1">
      <alignment horizontal="center"/>
    </xf>
    <xf numFmtId="0" fontId="1" fillId="0" borderId="3" xfId="78" applyFont="1" applyBorder="1" applyAlignment="1">
      <alignment horizontal="center"/>
    </xf>
    <xf numFmtId="1" fontId="1" fillId="0" borderId="3" xfId="78" applyNumberFormat="1" applyFont="1" applyBorder="1" applyAlignment="1">
      <alignment horizontal="center"/>
    </xf>
    <xf numFmtId="165" fontId="1" fillId="0" borderId="3" xfId="78" applyNumberFormat="1" applyFont="1" applyBorder="1" applyAlignment="1">
      <alignment horizontal="center"/>
    </xf>
    <xf numFmtId="0" fontId="61" fillId="0" borderId="0" xfId="78" applyFont="1"/>
    <xf numFmtId="0" fontId="62" fillId="0" borderId="0" xfId="78" applyFont="1"/>
    <xf numFmtId="0" fontId="60" fillId="0" borderId="0" xfId="78" applyFont="1"/>
    <xf numFmtId="0" fontId="68" fillId="0" borderId="0" xfId="78" applyFont="1" applyAlignment="1">
      <alignment horizontal="center"/>
    </xf>
    <xf numFmtId="0" fontId="66" fillId="0" borderId="0" xfId="78" applyFont="1" applyAlignment="1"/>
    <xf numFmtId="0" fontId="68" fillId="0" borderId="0" xfId="78" applyFont="1"/>
    <xf numFmtId="0" fontId="68" fillId="0" borderId="27" xfId="78" applyFont="1" applyBorder="1"/>
    <xf numFmtId="0" fontId="1" fillId="0" borderId="7" xfId="78" applyBorder="1" applyAlignment="1"/>
    <xf numFmtId="0" fontId="1" fillId="0" borderId="4" xfId="78" applyBorder="1" applyAlignment="1">
      <alignment horizontal="center" vertical="center"/>
    </xf>
    <xf numFmtId="0" fontId="1" fillId="0" borderId="4" xfId="78" applyBorder="1" applyAlignment="1">
      <alignment horizontal="center" vertical="top"/>
    </xf>
    <xf numFmtId="2" fontId="1" fillId="0" borderId="3" xfId="78" applyNumberFormat="1" applyBorder="1" applyAlignment="1">
      <alignment horizontal="center"/>
    </xf>
    <xf numFmtId="2" fontId="1" fillId="0" borderId="3" xfId="78" applyNumberFormat="1" applyFill="1" applyBorder="1" applyAlignment="1">
      <alignment horizontal="center"/>
    </xf>
    <xf numFmtId="0" fontId="1" fillId="0" borderId="3" xfId="78" applyFill="1" applyBorder="1" applyAlignment="1">
      <alignment horizontal="center"/>
    </xf>
    <xf numFmtId="0" fontId="68" fillId="0" borderId="3" xfId="78" applyFont="1" applyFill="1" applyBorder="1" applyAlignment="1">
      <alignment horizontal="center"/>
    </xf>
    <xf numFmtId="2" fontId="68" fillId="0" borderId="3" xfId="78" applyNumberFormat="1" applyFont="1" applyFill="1" applyBorder="1" applyAlignment="1">
      <alignment horizontal="center"/>
    </xf>
    <xf numFmtId="0" fontId="70" fillId="0" borderId="0" xfId="78" applyFont="1"/>
    <xf numFmtId="0" fontId="71" fillId="0" borderId="0" xfId="78" applyFont="1"/>
    <xf numFmtId="0" fontId="71" fillId="0" borderId="0" xfId="78" applyFont="1" applyAlignment="1">
      <alignment horizontal="center"/>
    </xf>
    <xf numFmtId="0" fontId="71" fillId="0" borderId="0" xfId="78" applyFont="1" applyAlignment="1"/>
    <xf numFmtId="49" fontId="1" fillId="0" borderId="0" xfId="78" applyNumberFormat="1"/>
    <xf numFmtId="166" fontId="1" fillId="0" borderId="3" xfId="78" applyNumberFormat="1" applyBorder="1" applyAlignment="1">
      <alignment horizontal="center"/>
    </xf>
    <xf numFmtId="166" fontId="1" fillId="0" borderId="3" xfId="78" applyNumberFormat="1" applyFill="1" applyBorder="1" applyAlignment="1">
      <alignment horizontal="center"/>
    </xf>
    <xf numFmtId="166" fontId="68" fillId="0" borderId="3" xfId="78" applyNumberFormat="1" applyFont="1" applyFill="1" applyBorder="1" applyAlignment="1">
      <alignment horizontal="center"/>
    </xf>
    <xf numFmtId="0" fontId="72" fillId="0" borderId="7" xfId="78" applyFont="1" applyBorder="1" applyAlignment="1">
      <alignment horizontal="center"/>
    </xf>
    <xf numFmtId="0" fontId="63" fillId="4" borderId="3" xfId="78" applyFont="1" applyFill="1" applyBorder="1" applyAlignment="1">
      <alignment horizontal="center"/>
    </xf>
    <xf numFmtId="2" fontId="63" fillId="4" borderId="3" xfId="78" applyNumberFormat="1" applyFont="1" applyFill="1" applyBorder="1" applyAlignment="1">
      <alignment horizontal="center"/>
    </xf>
    <xf numFmtId="0" fontId="1" fillId="0" borderId="0" xfId="78" applyFill="1"/>
    <xf numFmtId="0" fontId="1" fillId="3" borderId="3" xfId="78" applyFill="1" applyBorder="1" applyAlignment="1">
      <alignment horizontal="center"/>
    </xf>
    <xf numFmtId="2" fontId="1" fillId="3" borderId="3" xfId="78" applyNumberFormat="1" applyFill="1" applyBorder="1" applyAlignment="1">
      <alignment horizontal="center"/>
    </xf>
    <xf numFmtId="0" fontId="1" fillId="4" borderId="3" xfId="78" applyFill="1" applyBorder="1" applyAlignment="1">
      <alignment horizontal="center"/>
    </xf>
    <xf numFmtId="2" fontId="1" fillId="4" borderId="3" xfId="78" applyNumberFormat="1" applyFill="1" applyBorder="1" applyAlignment="1">
      <alignment horizontal="center"/>
    </xf>
    <xf numFmtId="0" fontId="68" fillId="0" borderId="3" xfId="78" applyFont="1" applyBorder="1" applyAlignment="1">
      <alignment horizontal="center"/>
    </xf>
    <xf numFmtId="2" fontId="68" fillId="0" borderId="3" xfId="78" applyNumberFormat="1" applyFont="1" applyBorder="1" applyAlignment="1">
      <alignment horizontal="center"/>
    </xf>
    <xf numFmtId="2" fontId="39" fillId="0" borderId="3" xfId="0" applyNumberFormat="1" applyFont="1" applyBorder="1" applyAlignment="1">
      <alignment horizontal="center" vertical="center"/>
    </xf>
    <xf numFmtId="165" fontId="25" fillId="0" borderId="4" xfId="10" applyNumberFormat="1" applyFont="1" applyBorder="1" applyAlignment="1">
      <alignment horizontal="center" vertical="center"/>
    </xf>
    <xf numFmtId="0" fontId="25" fillId="0" borderId="4" xfId="10" applyFont="1" applyBorder="1" applyAlignment="1">
      <alignment horizontal="center" vertical="center"/>
    </xf>
    <xf numFmtId="0" fontId="48" fillId="0" borderId="4" xfId="10" applyFont="1" applyBorder="1" applyAlignment="1">
      <alignment horizontal="center" vertical="center"/>
    </xf>
    <xf numFmtId="165" fontId="48" fillId="0" borderId="4" xfId="10" applyNumberFormat="1" applyFont="1" applyBorder="1" applyAlignment="1">
      <alignment horizontal="center" vertical="center"/>
    </xf>
    <xf numFmtId="2" fontId="25" fillId="0" borderId="3" xfId="0" applyNumberFormat="1" applyFont="1" applyBorder="1" applyAlignment="1">
      <alignment horizontal="right" vertical="top" wrapText="1"/>
    </xf>
    <xf numFmtId="2" fontId="25" fillId="0" borderId="3" xfId="0" applyNumberFormat="1" applyFont="1" applyBorder="1" applyAlignment="1">
      <alignment horizontal="right" vertical="top"/>
    </xf>
    <xf numFmtId="2" fontId="18" fillId="3" borderId="4" xfId="10" applyNumberFormat="1" applyFont="1" applyFill="1" applyBorder="1" applyAlignment="1">
      <alignment horizontal="right" vertical="center"/>
    </xf>
    <xf numFmtId="2" fontId="39" fillId="3" borderId="4" xfId="10" applyNumberFormat="1" applyFont="1" applyFill="1" applyBorder="1" applyAlignment="1">
      <alignment horizontal="center" vertical="center"/>
    </xf>
    <xf numFmtId="2" fontId="24" fillId="0" borderId="4" xfId="10" applyNumberFormat="1" applyFont="1" applyBorder="1" applyAlignment="1">
      <alignment vertical="center"/>
    </xf>
    <xf numFmtId="166" fontId="25" fillId="0" borderId="3" xfId="0" applyNumberFormat="1" applyFont="1" applyBorder="1" applyAlignment="1">
      <alignment horizontal="center" vertical="center"/>
    </xf>
    <xf numFmtId="166" fontId="39" fillId="0" borderId="3" xfId="0" applyNumberFormat="1" applyFont="1" applyFill="1" applyBorder="1" applyAlignment="1">
      <alignment horizontal="center" vertical="center"/>
    </xf>
    <xf numFmtId="166" fontId="39" fillId="0" borderId="3" xfId="0" applyNumberFormat="1" applyFont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0" fontId="39" fillId="0" borderId="4" xfId="10" applyFont="1" applyBorder="1" applyAlignment="1">
      <alignment horizontal="center" vertical="center"/>
    </xf>
    <xf numFmtId="165" fontId="39" fillId="0" borderId="4" xfId="10" applyNumberFormat="1" applyFont="1" applyBorder="1" applyAlignment="1">
      <alignment horizontal="center" vertical="center"/>
    </xf>
    <xf numFmtId="165" fontId="39" fillId="3" borderId="4" xfId="10" applyNumberFormat="1" applyFont="1" applyFill="1" applyBorder="1" applyAlignment="1">
      <alignment horizontal="center" vertical="center"/>
    </xf>
    <xf numFmtId="0" fontId="39" fillId="3" borderId="4" xfId="1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166" fontId="25" fillId="0" borderId="3" xfId="0" applyNumberFormat="1" applyFont="1" applyFill="1" applyBorder="1" applyAlignment="1">
      <alignment horizontal="center" vertical="center"/>
    </xf>
    <xf numFmtId="2" fontId="25" fillId="0" borderId="3" xfId="0" applyNumberFormat="1" applyFont="1" applyBorder="1" applyAlignment="1" applyProtection="1">
      <alignment horizontal="right"/>
    </xf>
    <xf numFmtId="166" fontId="15" fillId="0" borderId="3" xfId="29" applyNumberFormat="1" applyFont="1" applyBorder="1" applyAlignment="1">
      <alignment horizontal="right" vertical="center"/>
    </xf>
    <xf numFmtId="166" fontId="9" fillId="0" borderId="3" xfId="29" applyNumberFormat="1" applyFont="1" applyBorder="1" applyAlignment="1">
      <alignment horizontal="right" vertical="center"/>
    </xf>
    <xf numFmtId="166" fontId="25" fillId="0" borderId="4" xfId="42" applyNumberFormat="1" applyFont="1" applyBorder="1" applyAlignment="1">
      <alignment horizontal="right" vertical="center"/>
    </xf>
    <xf numFmtId="166" fontId="39" fillId="0" borderId="4" xfId="42" applyNumberFormat="1" applyFont="1" applyBorder="1" applyAlignment="1">
      <alignment horizontal="right" vertical="center"/>
    </xf>
    <xf numFmtId="1" fontId="39" fillId="0" borderId="3" xfId="0" applyNumberFormat="1" applyFont="1" applyBorder="1" applyAlignment="1">
      <alignment horizontal="right" vertical="top" wrapText="1"/>
    </xf>
    <xf numFmtId="1" fontId="39" fillId="0" borderId="3" xfId="0" applyNumberFormat="1" applyFont="1" applyBorder="1" applyAlignment="1">
      <alignment horizontal="right" vertical="top"/>
    </xf>
    <xf numFmtId="1" fontId="39" fillId="0" borderId="3" xfId="0" applyNumberFormat="1" applyFont="1" applyBorder="1" applyAlignment="1">
      <alignment horizontal="right"/>
    </xf>
    <xf numFmtId="166" fontId="18" fillId="0" borderId="3" xfId="45" applyNumberFormat="1" applyFont="1" applyBorder="1" applyAlignment="1">
      <alignment horizontal="right" vertical="center"/>
    </xf>
    <xf numFmtId="0" fontId="39" fillId="3" borderId="4" xfId="9" applyFont="1" applyFill="1" applyBorder="1" applyAlignment="1">
      <alignment horizontal="center" vertical="center"/>
    </xf>
    <xf numFmtId="2" fontId="18" fillId="3" borderId="4" xfId="9" applyNumberFormat="1" applyFont="1" applyFill="1" applyBorder="1" applyAlignment="1">
      <alignment horizontal="right" vertical="center"/>
    </xf>
    <xf numFmtId="0" fontId="25" fillId="0" borderId="4" xfId="9" applyFont="1" applyBorder="1" applyAlignment="1">
      <alignment horizontal="center" vertical="center"/>
    </xf>
    <xf numFmtId="0" fontId="32" fillId="0" borderId="5" xfId="0" applyNumberFormat="1" applyFont="1" applyFill="1" applyBorder="1" applyAlignment="1">
      <alignment horizontal="left" vertical="top"/>
    </xf>
    <xf numFmtId="0" fontId="39" fillId="3" borderId="3" xfId="7" applyNumberFormat="1" applyFont="1" applyFill="1" applyBorder="1" applyAlignment="1">
      <alignment horizontal="center" vertical="center"/>
    </xf>
    <xf numFmtId="0" fontId="39" fillId="3" borderId="3" xfId="0" applyNumberFormat="1" applyFont="1" applyFill="1" applyBorder="1" applyAlignment="1">
      <alignment horizontal="center" vertical="center"/>
    </xf>
    <xf numFmtId="0" fontId="25" fillId="0" borderId="2" xfId="0" applyNumberFormat="1" applyFont="1" applyBorder="1" applyAlignment="1">
      <alignment horizontal="center" vertical="center"/>
    </xf>
    <xf numFmtId="0" fontId="25" fillId="0" borderId="3" xfId="7" applyNumberFormat="1" applyFont="1" applyBorder="1" applyAlignment="1">
      <alignment horizontal="center" vertical="center"/>
    </xf>
    <xf numFmtId="0" fontId="25" fillId="0" borderId="2" xfId="0" applyNumberFormat="1" applyFont="1" applyFill="1" applyBorder="1" applyAlignment="1">
      <alignment horizontal="center" vertical="center"/>
    </xf>
    <xf numFmtId="0" fontId="25" fillId="0" borderId="3" xfId="7" applyNumberFormat="1" applyFont="1" applyFill="1" applyBorder="1" applyAlignment="1">
      <alignment horizontal="center" vertical="center"/>
    </xf>
    <xf numFmtId="0" fontId="32" fillId="0" borderId="3" xfId="0" applyNumberFormat="1" applyFont="1" applyFill="1" applyBorder="1" applyAlignment="1">
      <alignment horizontal="left" vertical="top"/>
    </xf>
    <xf numFmtId="3" fontId="73" fillId="0" borderId="37" xfId="0" applyNumberFormat="1" applyFont="1" applyBorder="1" applyAlignment="1">
      <alignment horizontal="right" vertical="center" wrapText="1"/>
    </xf>
    <xf numFmtId="4" fontId="9" fillId="0" borderId="38" xfId="0" applyNumberFormat="1" applyFont="1" applyBorder="1"/>
    <xf numFmtId="4" fontId="9" fillId="0" borderId="39" xfId="0" applyNumberFormat="1" applyFont="1" applyBorder="1"/>
    <xf numFmtId="4" fontId="9" fillId="0" borderId="40" xfId="0" applyNumberFormat="1" applyFont="1" applyBorder="1"/>
    <xf numFmtId="4" fontId="9" fillId="0" borderId="41" xfId="0" applyNumberFormat="1" applyFont="1" applyBorder="1"/>
    <xf numFmtId="4" fontId="9" fillId="0" borderId="42" xfId="0" applyNumberFormat="1" applyFont="1" applyBorder="1"/>
    <xf numFmtId="4" fontId="9" fillId="0" borderId="43" xfId="0" applyNumberFormat="1" applyFont="1" applyBorder="1"/>
    <xf numFmtId="2" fontId="28" fillId="0" borderId="3" xfId="31" applyNumberFormat="1" applyFont="1" applyBorder="1" applyAlignment="1">
      <alignment horizontal="center"/>
    </xf>
    <xf numFmtId="2" fontId="29" fillId="0" borderId="3" xfId="31" applyNumberFormat="1" applyFont="1" applyBorder="1" applyAlignment="1">
      <alignment horizontal="center"/>
    </xf>
    <xf numFmtId="1" fontId="25" fillId="0" borderId="2" xfId="31" applyNumberFormat="1" applyFont="1" applyBorder="1" applyAlignment="1">
      <alignment horizontal="center"/>
    </xf>
    <xf numFmtId="2" fontId="39" fillId="3" borderId="39" xfId="29" applyNumberFormat="1" applyFont="1" applyFill="1" applyBorder="1" applyAlignment="1">
      <alignment horizontal="right" vertical="center"/>
    </xf>
    <xf numFmtId="0" fontId="52" fillId="0" borderId="39" xfId="0" applyFont="1" applyBorder="1"/>
    <xf numFmtId="2" fontId="39" fillId="3" borderId="39" xfId="0" applyNumberFormat="1" applyFont="1" applyFill="1" applyBorder="1" applyAlignment="1">
      <alignment horizontal="right"/>
    </xf>
    <xf numFmtId="2" fontId="25" fillId="3" borderId="39" xfId="29" applyNumberFormat="1" applyFont="1" applyFill="1" applyBorder="1" applyAlignment="1">
      <alignment horizontal="right" vertical="center"/>
    </xf>
    <xf numFmtId="2" fontId="25" fillId="3" borderId="39" xfId="0" applyNumberFormat="1" applyFont="1" applyFill="1" applyBorder="1" applyAlignment="1">
      <alignment horizontal="right"/>
    </xf>
    <xf numFmtId="0" fontId="12" fillId="0" borderId="39" xfId="10" applyFont="1" applyBorder="1" applyAlignment="1">
      <alignment horizontal="center" vertical="center"/>
    </xf>
    <xf numFmtId="2" fontId="25" fillId="0" borderId="39" xfId="10" applyNumberFormat="1" applyFont="1" applyBorder="1" applyAlignment="1">
      <alignment horizontal="right" vertical="center"/>
    </xf>
    <xf numFmtId="2" fontId="25" fillId="0" borderId="39" xfId="70" applyNumberFormat="1" applyFont="1" applyBorder="1" applyAlignment="1">
      <alignment horizontal="right" vertical="center"/>
    </xf>
    <xf numFmtId="168" fontId="53" fillId="0" borderId="39" xfId="75" applyNumberFormat="1" applyFont="1" applyBorder="1"/>
    <xf numFmtId="165" fontId="25" fillId="0" borderId="39" xfId="10" applyNumberFormat="1" applyFont="1" applyBorder="1" applyAlignment="1">
      <alignment horizontal="center" vertical="center"/>
    </xf>
    <xf numFmtId="0" fontId="25" fillId="0" borderId="39" xfId="10" applyFont="1" applyBorder="1" applyAlignment="1">
      <alignment horizontal="center" vertical="center"/>
    </xf>
    <xf numFmtId="2" fontId="18" fillId="0" borderId="39" xfId="10" applyNumberFormat="1" applyFont="1" applyBorder="1" applyAlignment="1">
      <alignment horizontal="right" vertical="center"/>
    </xf>
    <xf numFmtId="2" fontId="39" fillId="0" borderId="39" xfId="1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11" fillId="0" borderId="0" xfId="52" applyFont="1" applyAlignment="1">
      <alignment horizontal="center"/>
    </xf>
    <xf numFmtId="0" fontId="12" fillId="0" borderId="0" xfId="52" applyFont="1" applyAlignment="1">
      <alignment horizontal="center"/>
    </xf>
    <xf numFmtId="0" fontId="9" fillId="0" borderId="0" xfId="52" applyFont="1" applyAlignment="1">
      <alignment horizontal="center"/>
    </xf>
    <xf numFmtId="0" fontId="12" fillId="0" borderId="0" xfId="52" applyFont="1" applyBorder="1" applyAlignment="1">
      <alignment horizontal="center"/>
    </xf>
    <xf numFmtId="0" fontId="0" fillId="0" borderId="0" xfId="0" applyBorder="1" applyAlignment="1"/>
    <xf numFmtId="0" fontId="14" fillId="0" borderId="16" xfId="52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0" fillId="0" borderId="16" xfId="52" applyFont="1" applyBorder="1" applyAlignment="1">
      <alignment horizontal="center"/>
    </xf>
    <xf numFmtId="49" fontId="9" fillId="0" borderId="18" xfId="52" applyNumberFormat="1" applyFont="1" applyBorder="1" applyAlignment="1">
      <alignment horizontal="center" vertical="center"/>
    </xf>
    <xf numFmtId="49" fontId="9" fillId="0" borderId="1" xfId="52" applyNumberFormat="1" applyFont="1" applyBorder="1" applyAlignment="1">
      <alignment horizontal="center" vertical="center"/>
    </xf>
    <xf numFmtId="0" fontId="13" fillId="0" borderId="6" xfId="52" applyFont="1" applyBorder="1" applyAlignment="1">
      <alignment horizontal="center" vertical="center" wrapText="1"/>
    </xf>
    <xf numFmtId="0" fontId="9" fillId="0" borderId="7" xfId="52" applyFont="1" applyBorder="1" applyAlignment="1">
      <alignment horizontal="center" vertical="center" wrapText="1"/>
    </xf>
    <xf numFmtId="0" fontId="9" fillId="0" borderId="4" xfId="52" applyFont="1" applyBorder="1" applyAlignment="1">
      <alignment horizontal="center" vertical="center" wrapText="1"/>
    </xf>
    <xf numFmtId="0" fontId="0" fillId="0" borderId="0" xfId="0" applyAlignment="1"/>
    <xf numFmtId="0" fontId="14" fillId="0" borderId="0" xfId="52" applyFont="1" applyAlignment="1">
      <alignment horizontal="center"/>
    </xf>
    <xf numFmtId="0" fontId="14" fillId="0" borderId="0" xfId="52" applyNumberFormat="1" applyFont="1" applyAlignment="1">
      <alignment horizontal="center"/>
    </xf>
    <xf numFmtId="0" fontId="9" fillId="0" borderId="18" xfId="52" applyFont="1" applyBorder="1" applyAlignment="1">
      <alignment horizontal="center"/>
    </xf>
    <xf numFmtId="0" fontId="9" fillId="0" borderId="1" xfId="52" applyFont="1" applyBorder="1" applyAlignment="1">
      <alignment horizontal="center"/>
    </xf>
    <xf numFmtId="0" fontId="9" fillId="0" borderId="2" xfId="52" applyFont="1" applyBorder="1" applyAlignment="1">
      <alignment horizontal="center"/>
    </xf>
    <xf numFmtId="49" fontId="9" fillId="0" borderId="2" xfId="52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9" fillId="0" borderId="18" xfId="43" applyNumberFormat="1" applyFont="1" applyBorder="1" applyAlignment="1">
      <alignment horizontal="center" vertical="center"/>
    </xf>
    <xf numFmtId="49" fontId="9" fillId="0" borderId="1" xfId="43" applyNumberFormat="1" applyFont="1" applyBorder="1" applyAlignment="1">
      <alignment horizontal="center" vertical="center"/>
    </xf>
    <xf numFmtId="49" fontId="9" fillId="0" borderId="2" xfId="43" applyNumberFormat="1" applyFont="1" applyBorder="1" applyAlignment="1">
      <alignment horizontal="center" vertical="center"/>
    </xf>
    <xf numFmtId="0" fontId="9" fillId="0" borderId="18" xfId="43" applyFont="1" applyBorder="1" applyAlignment="1">
      <alignment horizontal="center"/>
    </xf>
    <xf numFmtId="0" fontId="9" fillId="0" borderId="1" xfId="43" applyFont="1" applyBorder="1" applyAlignment="1">
      <alignment horizontal="center"/>
    </xf>
    <xf numFmtId="0" fontId="9" fillId="0" borderId="2" xfId="43" applyFont="1" applyBorder="1" applyAlignment="1">
      <alignment horizontal="center"/>
    </xf>
    <xf numFmtId="0" fontId="11" fillId="0" borderId="0" xfId="43" applyFont="1" applyAlignment="1">
      <alignment horizontal="center"/>
    </xf>
    <xf numFmtId="0" fontId="12" fillId="0" borderId="0" xfId="43" applyFont="1" applyAlignment="1">
      <alignment horizontal="center"/>
    </xf>
    <xf numFmtId="0" fontId="9" fillId="0" borderId="0" xfId="43" applyFont="1" applyAlignment="1">
      <alignment horizontal="center"/>
    </xf>
    <xf numFmtId="0" fontId="14" fillId="0" borderId="0" xfId="43" applyFont="1" applyAlignment="1">
      <alignment horizontal="center"/>
    </xf>
    <xf numFmtId="0" fontId="14" fillId="0" borderId="0" xfId="43" applyNumberFormat="1" applyFont="1" applyAlignment="1">
      <alignment horizontal="center"/>
    </xf>
    <xf numFmtId="0" fontId="14" fillId="0" borderId="16" xfId="43" applyFont="1" applyBorder="1" applyAlignment="1">
      <alignment horizontal="center"/>
    </xf>
    <xf numFmtId="0" fontId="10" fillId="0" borderId="16" xfId="43" applyFont="1" applyBorder="1" applyAlignment="1">
      <alignment horizontal="center"/>
    </xf>
    <xf numFmtId="0" fontId="13" fillId="0" borderId="6" xfId="43" applyFont="1" applyBorder="1" applyAlignment="1">
      <alignment horizontal="center" vertical="center" wrapText="1"/>
    </xf>
    <xf numFmtId="0" fontId="9" fillId="0" borderId="7" xfId="43" applyFont="1" applyBorder="1" applyAlignment="1">
      <alignment horizontal="center" vertical="center" wrapText="1"/>
    </xf>
    <xf numFmtId="0" fontId="9" fillId="0" borderId="4" xfId="43" applyFont="1" applyBorder="1" applyAlignment="1">
      <alignment horizontal="center" vertical="center" wrapText="1"/>
    </xf>
    <xf numFmtId="0" fontId="12" fillId="0" borderId="0" xfId="43" applyFont="1" applyBorder="1" applyAlignment="1">
      <alignment horizontal="center"/>
    </xf>
    <xf numFmtId="0" fontId="13" fillId="0" borderId="6" xfId="29" applyFont="1" applyBorder="1" applyAlignment="1">
      <alignment horizontal="center" vertical="center" wrapText="1"/>
    </xf>
    <xf numFmtId="0" fontId="9" fillId="0" borderId="7" xfId="29" applyFont="1" applyBorder="1" applyAlignment="1">
      <alignment horizontal="center" vertical="center" wrapText="1"/>
    </xf>
    <xf numFmtId="0" fontId="9" fillId="0" borderId="4" xfId="29" applyFont="1" applyBorder="1" applyAlignment="1">
      <alignment horizontal="center" vertical="center" wrapText="1"/>
    </xf>
    <xf numFmtId="49" fontId="9" fillId="0" borderId="18" xfId="29" applyNumberFormat="1" applyFont="1" applyBorder="1" applyAlignment="1">
      <alignment horizontal="center" vertical="center"/>
    </xf>
    <xf numFmtId="49" fontId="9" fillId="0" borderId="1" xfId="29" applyNumberFormat="1" applyFont="1" applyBorder="1" applyAlignment="1">
      <alignment horizontal="center" vertical="center"/>
    </xf>
    <xf numFmtId="49" fontId="9" fillId="0" borderId="2" xfId="29" applyNumberFormat="1" applyFont="1" applyBorder="1" applyAlignment="1">
      <alignment horizontal="center" vertical="center"/>
    </xf>
    <xf numFmtId="0" fontId="9" fillId="0" borderId="18" xfId="29" applyFont="1" applyBorder="1" applyAlignment="1">
      <alignment horizontal="center"/>
    </xf>
    <xf numFmtId="0" fontId="9" fillId="0" borderId="1" xfId="29" applyFont="1" applyBorder="1" applyAlignment="1">
      <alignment horizontal="center"/>
    </xf>
    <xf numFmtId="0" fontId="9" fillId="0" borderId="2" xfId="29" applyFont="1" applyBorder="1" applyAlignment="1">
      <alignment horizontal="center"/>
    </xf>
    <xf numFmtId="0" fontId="10" fillId="0" borderId="16" xfId="29" applyFont="1" applyBorder="1" applyAlignment="1">
      <alignment horizontal="center"/>
    </xf>
    <xf numFmtId="0" fontId="12" fillId="0" borderId="0" xfId="29" applyFont="1" applyAlignment="1">
      <alignment horizontal="center"/>
    </xf>
    <xf numFmtId="0" fontId="14" fillId="0" borderId="0" xfId="29" applyFont="1" applyAlignment="1">
      <alignment horizontal="center"/>
    </xf>
    <xf numFmtId="0" fontId="14" fillId="0" borderId="0" xfId="67" applyNumberFormat="1" applyFont="1" applyAlignment="1">
      <alignment horizontal="center"/>
    </xf>
    <xf numFmtId="0" fontId="11" fillId="0" borderId="0" xfId="29" applyFont="1" applyAlignment="1">
      <alignment horizontal="center"/>
    </xf>
    <xf numFmtId="0" fontId="9" fillId="0" borderId="0" xfId="29" applyFont="1" applyAlignment="1">
      <alignment horizontal="center"/>
    </xf>
    <xf numFmtId="0" fontId="9" fillId="0" borderId="16" xfId="29" applyFont="1" applyBorder="1" applyAlignment="1">
      <alignment horizontal="center"/>
    </xf>
    <xf numFmtId="0" fontId="12" fillId="0" borderId="0" xfId="29" applyFont="1" applyBorder="1" applyAlignment="1">
      <alignment horizontal="center"/>
    </xf>
    <xf numFmtId="0" fontId="14" fillId="0" borderId="16" xfId="29" applyFont="1" applyBorder="1" applyAlignment="1">
      <alignment horizontal="center"/>
    </xf>
    <xf numFmtId="0" fontId="13" fillId="0" borderId="6" xfId="68" applyFont="1" applyBorder="1" applyAlignment="1">
      <alignment horizontal="center" vertical="center" wrapText="1"/>
    </xf>
    <xf numFmtId="0" fontId="9" fillId="0" borderId="7" xfId="68" applyFont="1" applyBorder="1" applyAlignment="1">
      <alignment horizontal="center" vertical="center" wrapText="1"/>
    </xf>
    <xf numFmtId="0" fontId="9" fillId="0" borderId="4" xfId="68" applyFont="1" applyBorder="1" applyAlignment="1">
      <alignment horizontal="center" vertical="center" wrapText="1"/>
    </xf>
    <xf numFmtId="49" fontId="9" fillId="0" borderId="18" xfId="68" applyNumberFormat="1" applyFont="1" applyBorder="1" applyAlignment="1">
      <alignment horizontal="center" vertical="center"/>
    </xf>
    <xf numFmtId="49" fontId="9" fillId="0" borderId="1" xfId="68" applyNumberFormat="1" applyFont="1" applyBorder="1" applyAlignment="1">
      <alignment horizontal="center" vertical="center"/>
    </xf>
    <xf numFmtId="49" fontId="9" fillId="0" borderId="2" xfId="68" applyNumberFormat="1" applyFont="1" applyBorder="1" applyAlignment="1">
      <alignment horizontal="center" vertical="center"/>
    </xf>
    <xf numFmtId="0" fontId="9" fillId="0" borderId="18" xfId="68" applyFont="1" applyBorder="1" applyAlignment="1">
      <alignment horizontal="center"/>
    </xf>
    <xf numFmtId="0" fontId="9" fillId="0" borderId="1" xfId="68" applyFont="1" applyBorder="1" applyAlignment="1">
      <alignment horizontal="center"/>
    </xf>
    <xf numFmtId="0" fontId="9" fillId="0" borderId="2" xfId="68" applyFont="1" applyBorder="1" applyAlignment="1">
      <alignment horizontal="center"/>
    </xf>
    <xf numFmtId="0" fontId="10" fillId="0" borderId="16" xfId="68" applyFont="1" applyBorder="1" applyAlignment="1">
      <alignment horizontal="center"/>
    </xf>
    <xf numFmtId="0" fontId="12" fillId="0" borderId="0" xfId="68" applyFont="1" applyAlignment="1">
      <alignment horizontal="center"/>
    </xf>
    <xf numFmtId="0" fontId="14" fillId="0" borderId="0" xfId="68" applyFont="1" applyAlignment="1">
      <alignment horizontal="center"/>
    </xf>
    <xf numFmtId="0" fontId="14" fillId="0" borderId="0" xfId="68" applyNumberFormat="1" applyFont="1" applyAlignment="1">
      <alignment horizontal="center"/>
    </xf>
    <xf numFmtId="0" fontId="15" fillId="0" borderId="0" xfId="68" applyFont="1" applyAlignment="1">
      <alignment horizontal="center"/>
    </xf>
    <xf numFmtId="0" fontId="9" fillId="0" borderId="0" xfId="68" applyFont="1" applyAlignment="1">
      <alignment horizontal="center"/>
    </xf>
    <xf numFmtId="0" fontId="9" fillId="0" borderId="16" xfId="68" applyFont="1" applyBorder="1" applyAlignment="1">
      <alignment horizontal="center"/>
    </xf>
    <xf numFmtId="0" fontId="12" fillId="0" borderId="0" xfId="68" applyFont="1" applyBorder="1" applyAlignment="1">
      <alignment horizontal="center"/>
    </xf>
    <xf numFmtId="0" fontId="14" fillId="0" borderId="16" xfId="68" applyFont="1" applyBorder="1" applyAlignment="1">
      <alignment horizontal="center"/>
    </xf>
    <xf numFmtId="49" fontId="9" fillId="0" borderId="18" xfId="42" applyNumberFormat="1" applyFont="1" applyBorder="1" applyAlignment="1">
      <alignment horizontal="center" vertical="center"/>
    </xf>
    <xf numFmtId="49" fontId="9" fillId="0" borderId="1" xfId="42" applyNumberFormat="1" applyFont="1" applyBorder="1" applyAlignment="1">
      <alignment horizontal="center" vertical="center"/>
    </xf>
    <xf numFmtId="0" fontId="9" fillId="0" borderId="18" xfId="42" applyFont="1" applyBorder="1" applyAlignment="1">
      <alignment horizontal="center"/>
    </xf>
    <xf numFmtId="0" fontId="9" fillId="0" borderId="1" xfId="42" applyFont="1" applyBorder="1" applyAlignment="1">
      <alignment horizontal="center"/>
    </xf>
    <xf numFmtId="0" fontId="9" fillId="0" borderId="2" xfId="42" applyFont="1" applyBorder="1" applyAlignment="1">
      <alignment horizontal="center"/>
    </xf>
    <xf numFmtId="0" fontId="11" fillId="0" borderId="0" xfId="42" applyFont="1" applyAlignment="1">
      <alignment horizontal="center"/>
    </xf>
    <xf numFmtId="0" fontId="12" fillId="0" borderId="0" xfId="42" applyFont="1" applyAlignment="1">
      <alignment horizontal="center"/>
    </xf>
    <xf numFmtId="0" fontId="9" fillId="0" borderId="0" xfId="42" applyFont="1" applyAlignment="1">
      <alignment horizontal="center"/>
    </xf>
    <xf numFmtId="0" fontId="14" fillId="0" borderId="0" xfId="42" applyFont="1" applyAlignment="1">
      <alignment horizontal="center"/>
    </xf>
    <xf numFmtId="0" fontId="14" fillId="0" borderId="0" xfId="42" applyNumberFormat="1" applyFont="1" applyAlignment="1">
      <alignment horizontal="center"/>
    </xf>
    <xf numFmtId="0" fontId="14" fillId="0" borderId="16" xfId="42" applyFont="1" applyBorder="1" applyAlignment="1">
      <alignment horizontal="center"/>
    </xf>
    <xf numFmtId="0" fontId="10" fillId="0" borderId="16" xfId="42" applyFont="1" applyBorder="1" applyAlignment="1">
      <alignment horizontal="center"/>
    </xf>
    <xf numFmtId="0" fontId="13" fillId="0" borderId="6" xfId="42" applyFont="1" applyBorder="1" applyAlignment="1">
      <alignment horizontal="center" vertical="center" wrapText="1"/>
    </xf>
    <xf numFmtId="0" fontId="9" fillId="0" borderId="7" xfId="42" applyFont="1" applyBorder="1" applyAlignment="1">
      <alignment horizontal="center" vertical="center" wrapText="1"/>
    </xf>
    <xf numFmtId="0" fontId="9" fillId="0" borderId="4" xfId="42" applyFont="1" applyBorder="1" applyAlignment="1">
      <alignment horizontal="center" vertical="center" wrapText="1"/>
    </xf>
    <xf numFmtId="49" fontId="9" fillId="0" borderId="2" xfId="42" applyNumberFormat="1" applyFont="1" applyBorder="1" applyAlignment="1">
      <alignment horizontal="center" vertical="center"/>
    </xf>
    <xf numFmtId="0" fontId="12" fillId="0" borderId="0" xfId="42" applyFont="1" applyBorder="1" applyAlignment="1">
      <alignment horizontal="center"/>
    </xf>
    <xf numFmtId="49" fontId="9" fillId="0" borderId="18" xfId="58" applyNumberFormat="1" applyFont="1" applyBorder="1" applyAlignment="1">
      <alignment horizontal="center" vertical="center"/>
    </xf>
    <xf numFmtId="49" fontId="9" fillId="0" borderId="1" xfId="58" applyNumberFormat="1" applyFont="1" applyBorder="1" applyAlignment="1">
      <alignment horizontal="center" vertical="center"/>
    </xf>
    <xf numFmtId="0" fontId="9" fillId="0" borderId="18" xfId="58" applyFont="1" applyBorder="1" applyAlignment="1">
      <alignment horizontal="center"/>
    </xf>
    <xf numFmtId="0" fontId="9" fillId="0" borderId="1" xfId="58" applyFont="1" applyBorder="1" applyAlignment="1">
      <alignment horizontal="center"/>
    </xf>
    <xf numFmtId="0" fontId="9" fillId="0" borderId="2" xfId="58" applyFont="1" applyBorder="1" applyAlignment="1">
      <alignment horizontal="center"/>
    </xf>
    <xf numFmtId="0" fontId="11" fillId="0" borderId="0" xfId="58" applyFont="1" applyAlignment="1">
      <alignment horizontal="center"/>
    </xf>
    <xf numFmtId="0" fontId="12" fillId="0" borderId="0" xfId="58" applyFont="1" applyAlignment="1">
      <alignment horizontal="center"/>
    </xf>
    <xf numFmtId="0" fontId="9" fillId="0" borderId="0" xfId="58" applyFont="1" applyAlignment="1">
      <alignment horizontal="center"/>
    </xf>
    <xf numFmtId="0" fontId="14" fillId="0" borderId="0" xfId="58" applyFont="1" applyAlignment="1">
      <alignment horizontal="center"/>
    </xf>
    <xf numFmtId="0" fontId="14" fillId="0" borderId="0" xfId="58" applyNumberFormat="1" applyFont="1" applyAlignment="1">
      <alignment horizontal="center"/>
    </xf>
    <xf numFmtId="0" fontId="14" fillId="0" borderId="16" xfId="58" applyFont="1" applyBorder="1" applyAlignment="1">
      <alignment horizontal="center"/>
    </xf>
    <xf numFmtId="0" fontId="10" fillId="0" borderId="16" xfId="58" applyFont="1" applyBorder="1" applyAlignment="1">
      <alignment horizontal="center"/>
    </xf>
    <xf numFmtId="0" fontId="13" fillId="0" borderId="6" xfId="58" applyFont="1" applyBorder="1" applyAlignment="1">
      <alignment horizontal="center" vertical="center" wrapText="1"/>
    </xf>
    <xf numFmtId="0" fontId="9" fillId="0" borderId="7" xfId="58" applyFont="1" applyBorder="1" applyAlignment="1">
      <alignment horizontal="center" vertical="center" wrapText="1"/>
    </xf>
    <xf numFmtId="0" fontId="9" fillId="0" borderId="4" xfId="58" applyFont="1" applyBorder="1" applyAlignment="1">
      <alignment horizontal="center" vertical="center" wrapText="1"/>
    </xf>
    <xf numFmtId="49" fontId="9" fillId="0" borderId="2" xfId="58" applyNumberFormat="1" applyFont="1" applyBorder="1" applyAlignment="1">
      <alignment horizontal="center" vertical="center"/>
    </xf>
    <xf numFmtId="0" fontId="12" fillId="0" borderId="0" xfId="58" applyFont="1" applyBorder="1" applyAlignment="1">
      <alignment horizontal="center"/>
    </xf>
    <xf numFmtId="49" fontId="9" fillId="0" borderId="18" xfId="45" applyNumberFormat="1" applyFont="1" applyBorder="1" applyAlignment="1">
      <alignment horizontal="center" vertical="center"/>
    </xf>
    <xf numFmtId="49" fontId="9" fillId="0" borderId="1" xfId="45" applyNumberFormat="1" applyFont="1" applyBorder="1" applyAlignment="1">
      <alignment horizontal="center" vertical="center"/>
    </xf>
    <xf numFmtId="0" fontId="9" fillId="0" borderId="18" xfId="45" applyFont="1" applyBorder="1" applyAlignment="1">
      <alignment horizontal="center"/>
    </xf>
    <xf numFmtId="0" fontId="9" fillId="0" borderId="1" xfId="45" applyFont="1" applyBorder="1" applyAlignment="1">
      <alignment horizontal="center"/>
    </xf>
    <xf numFmtId="0" fontId="9" fillId="0" borderId="2" xfId="45" applyFont="1" applyBorder="1" applyAlignment="1">
      <alignment horizontal="center"/>
    </xf>
    <xf numFmtId="0" fontId="11" fillId="0" borderId="0" xfId="45" applyFont="1" applyAlignment="1">
      <alignment horizontal="center"/>
    </xf>
    <xf numFmtId="0" fontId="12" fillId="0" borderId="0" xfId="45" applyFont="1" applyAlignment="1">
      <alignment horizontal="center"/>
    </xf>
    <xf numFmtId="0" fontId="9" fillId="0" borderId="0" xfId="45" applyFont="1" applyAlignment="1">
      <alignment horizontal="center"/>
    </xf>
    <xf numFmtId="0" fontId="14" fillId="0" borderId="0" xfId="45" applyFont="1" applyAlignment="1">
      <alignment horizontal="center"/>
    </xf>
    <xf numFmtId="0" fontId="14" fillId="0" borderId="0" xfId="45" applyNumberFormat="1" applyFont="1" applyAlignment="1">
      <alignment horizontal="center"/>
    </xf>
    <xf numFmtId="0" fontId="14" fillId="0" borderId="16" xfId="45" applyFont="1" applyBorder="1" applyAlignment="1">
      <alignment horizontal="center"/>
    </xf>
    <xf numFmtId="0" fontId="10" fillId="0" borderId="16" xfId="45" applyFont="1" applyBorder="1" applyAlignment="1">
      <alignment horizontal="center"/>
    </xf>
    <xf numFmtId="0" fontId="13" fillId="0" borderId="6" xfId="45" applyFont="1" applyBorder="1" applyAlignment="1">
      <alignment horizontal="center" vertical="center" wrapText="1"/>
    </xf>
    <xf numFmtId="0" fontId="9" fillId="0" borderId="7" xfId="45" applyFont="1" applyBorder="1" applyAlignment="1">
      <alignment horizontal="center" vertical="center" wrapText="1"/>
    </xf>
    <xf numFmtId="0" fontId="9" fillId="0" borderId="4" xfId="45" applyFont="1" applyBorder="1" applyAlignment="1">
      <alignment horizontal="center" vertical="center" wrapText="1"/>
    </xf>
    <xf numFmtId="49" fontId="9" fillId="0" borderId="2" xfId="45" applyNumberFormat="1" applyFont="1" applyBorder="1" applyAlignment="1">
      <alignment horizontal="center" vertical="center"/>
    </xf>
    <xf numFmtId="0" fontId="12" fillId="0" borderId="0" xfId="45" applyFont="1" applyBorder="1" applyAlignment="1">
      <alignment horizontal="center"/>
    </xf>
    <xf numFmtId="49" fontId="9" fillId="0" borderId="18" xfId="65" applyNumberFormat="1" applyFont="1" applyBorder="1" applyAlignment="1">
      <alignment horizontal="center" vertical="center"/>
    </xf>
    <xf numFmtId="49" fontId="9" fillId="0" borderId="1" xfId="65" applyNumberFormat="1" applyFont="1" applyBorder="1" applyAlignment="1">
      <alignment horizontal="center" vertical="center"/>
    </xf>
    <xf numFmtId="0" fontId="9" fillId="0" borderId="18" xfId="65" applyFont="1" applyBorder="1" applyAlignment="1">
      <alignment horizontal="center"/>
    </xf>
    <xf numFmtId="0" fontId="9" fillId="0" borderId="1" xfId="65" applyFont="1" applyBorder="1" applyAlignment="1">
      <alignment horizontal="center"/>
    </xf>
    <xf numFmtId="0" fontId="9" fillId="0" borderId="2" xfId="65" applyFont="1" applyBorder="1" applyAlignment="1">
      <alignment horizontal="center"/>
    </xf>
    <xf numFmtId="0" fontId="11" fillId="0" borderId="0" xfId="65" applyFont="1" applyAlignment="1">
      <alignment horizontal="center"/>
    </xf>
    <xf numFmtId="0" fontId="12" fillId="0" borderId="0" xfId="65" applyFont="1" applyAlignment="1">
      <alignment horizontal="center"/>
    </xf>
    <xf numFmtId="0" fontId="9" fillId="0" borderId="0" xfId="65" applyFont="1" applyAlignment="1">
      <alignment horizontal="center"/>
    </xf>
    <xf numFmtId="0" fontId="14" fillId="0" borderId="0" xfId="65" applyFont="1" applyAlignment="1">
      <alignment horizontal="center"/>
    </xf>
    <xf numFmtId="0" fontId="14" fillId="0" borderId="0" xfId="65" applyNumberFormat="1" applyFont="1" applyAlignment="1">
      <alignment horizontal="center"/>
    </xf>
    <xf numFmtId="0" fontId="14" fillId="0" borderId="16" xfId="65" applyFont="1" applyBorder="1" applyAlignment="1">
      <alignment horizontal="center"/>
    </xf>
    <xf numFmtId="0" fontId="10" fillId="0" borderId="16" xfId="65" applyFont="1" applyBorder="1" applyAlignment="1">
      <alignment horizontal="center"/>
    </xf>
    <xf numFmtId="0" fontId="13" fillId="0" borderId="6" xfId="65" applyFont="1" applyBorder="1" applyAlignment="1">
      <alignment horizontal="center" vertical="center" wrapText="1"/>
    </xf>
    <xf numFmtId="0" fontId="9" fillId="0" borderId="7" xfId="65" applyFont="1" applyBorder="1" applyAlignment="1">
      <alignment horizontal="center" vertical="center" wrapText="1"/>
    </xf>
    <xf numFmtId="0" fontId="9" fillId="0" borderId="4" xfId="65" applyFont="1" applyBorder="1" applyAlignment="1">
      <alignment horizontal="center" vertical="center" wrapText="1"/>
    </xf>
    <xf numFmtId="49" fontId="9" fillId="0" borderId="2" xfId="65" applyNumberFormat="1" applyFont="1" applyBorder="1" applyAlignment="1">
      <alignment horizontal="center" vertical="center"/>
    </xf>
    <xf numFmtId="0" fontId="12" fillId="0" borderId="0" xfId="65" applyFont="1" applyBorder="1" applyAlignment="1">
      <alignment horizontal="center"/>
    </xf>
    <xf numFmtId="49" fontId="9" fillId="0" borderId="18" xfId="39" applyNumberFormat="1" applyFont="1" applyBorder="1" applyAlignment="1">
      <alignment horizontal="center" vertical="center"/>
    </xf>
    <xf numFmtId="49" fontId="9" fillId="0" borderId="1" xfId="39" applyNumberFormat="1" applyFont="1" applyBorder="1" applyAlignment="1">
      <alignment horizontal="center" vertical="center"/>
    </xf>
    <xf numFmtId="49" fontId="9" fillId="0" borderId="2" xfId="39" applyNumberFormat="1" applyFont="1" applyBorder="1" applyAlignment="1">
      <alignment horizontal="center" vertical="center"/>
    </xf>
    <xf numFmtId="0" fontId="9" fillId="0" borderId="18" xfId="39" applyFont="1" applyBorder="1" applyAlignment="1">
      <alignment horizontal="center"/>
    </xf>
    <xf numFmtId="0" fontId="9" fillId="0" borderId="1" xfId="39" applyFont="1" applyBorder="1" applyAlignment="1">
      <alignment horizontal="center"/>
    </xf>
    <xf numFmtId="0" fontId="9" fillId="0" borderId="2" xfId="39" applyFont="1" applyBorder="1" applyAlignment="1">
      <alignment horizontal="center"/>
    </xf>
    <xf numFmtId="0" fontId="11" fillId="0" borderId="0" xfId="39" applyFont="1" applyAlignment="1">
      <alignment horizontal="center"/>
    </xf>
    <xf numFmtId="0" fontId="12" fillId="0" borderId="0" xfId="39" applyFont="1" applyAlignment="1">
      <alignment horizontal="center"/>
    </xf>
    <xf numFmtId="0" fontId="9" fillId="0" borderId="0" xfId="39" applyFont="1" applyAlignment="1">
      <alignment horizontal="center"/>
    </xf>
    <xf numFmtId="0" fontId="14" fillId="0" borderId="0" xfId="39" applyFont="1" applyAlignment="1">
      <alignment horizontal="center"/>
    </xf>
    <xf numFmtId="0" fontId="14" fillId="0" borderId="0" xfId="39" applyNumberFormat="1" applyFont="1" applyAlignment="1">
      <alignment horizontal="center"/>
    </xf>
    <xf numFmtId="0" fontId="14" fillId="0" borderId="16" xfId="39" applyFont="1" applyBorder="1" applyAlignment="1">
      <alignment horizontal="center"/>
    </xf>
    <xf numFmtId="0" fontId="10" fillId="0" borderId="16" xfId="39" applyFont="1" applyBorder="1" applyAlignment="1">
      <alignment horizontal="center"/>
    </xf>
    <xf numFmtId="0" fontId="13" fillId="0" borderId="6" xfId="39" applyFont="1" applyBorder="1" applyAlignment="1">
      <alignment horizontal="center" vertical="center" wrapText="1"/>
    </xf>
    <xf numFmtId="0" fontId="9" fillId="0" borderId="7" xfId="39" applyFont="1" applyBorder="1" applyAlignment="1">
      <alignment horizontal="center" vertical="center" wrapText="1"/>
    </xf>
    <xf numFmtId="0" fontId="9" fillId="0" borderId="4" xfId="39" applyFont="1" applyBorder="1" applyAlignment="1">
      <alignment horizontal="center" vertical="center" wrapText="1"/>
    </xf>
    <xf numFmtId="0" fontId="12" fillId="0" borderId="0" xfId="39" applyFont="1" applyBorder="1" applyAlignment="1">
      <alignment horizontal="center"/>
    </xf>
    <xf numFmtId="0" fontId="11" fillId="0" borderId="0" xfId="21" applyFont="1" applyAlignment="1">
      <alignment horizontal="center"/>
    </xf>
    <xf numFmtId="0" fontId="12" fillId="0" borderId="0" xfId="21" applyFont="1" applyAlignment="1">
      <alignment horizontal="center"/>
    </xf>
    <xf numFmtId="0" fontId="9" fillId="0" borderId="0" xfId="21" applyFont="1" applyAlignment="1">
      <alignment horizontal="center"/>
    </xf>
    <xf numFmtId="0" fontId="12" fillId="0" borderId="0" xfId="21" applyFont="1" applyBorder="1" applyAlignment="1">
      <alignment horizontal="center"/>
    </xf>
    <xf numFmtId="0" fontId="14" fillId="0" borderId="16" xfId="21" applyFont="1" applyBorder="1" applyAlignment="1">
      <alignment horizontal="center"/>
    </xf>
    <xf numFmtId="0" fontId="10" fillId="0" borderId="16" xfId="21" applyFont="1" applyBorder="1" applyAlignment="1">
      <alignment horizontal="center"/>
    </xf>
    <xf numFmtId="49" fontId="9" fillId="0" borderId="18" xfId="21" applyNumberFormat="1" applyFont="1" applyBorder="1" applyAlignment="1">
      <alignment horizontal="center" vertical="center"/>
    </xf>
    <xf numFmtId="49" fontId="9" fillId="0" borderId="1" xfId="21" applyNumberFormat="1" applyFont="1" applyBorder="1" applyAlignment="1">
      <alignment horizontal="center" vertical="center"/>
    </xf>
    <xf numFmtId="0" fontId="13" fillId="0" borderId="6" xfId="21" applyFont="1" applyBorder="1" applyAlignment="1">
      <alignment horizontal="center" vertical="center" wrapText="1"/>
    </xf>
    <xf numFmtId="0" fontId="9" fillId="0" borderId="7" xfId="21" applyFont="1" applyBorder="1" applyAlignment="1">
      <alignment horizontal="center" vertical="center" wrapText="1"/>
    </xf>
    <xf numFmtId="0" fontId="9" fillId="0" borderId="4" xfId="21" applyFont="1" applyBorder="1" applyAlignment="1">
      <alignment horizontal="center" vertical="center" wrapText="1"/>
    </xf>
    <xf numFmtId="0" fontId="14" fillId="0" borderId="0" xfId="21" applyFont="1" applyAlignment="1">
      <alignment horizontal="center"/>
    </xf>
    <xf numFmtId="0" fontId="14" fillId="0" borderId="0" xfId="21" applyNumberFormat="1" applyFont="1" applyAlignment="1">
      <alignment horizontal="center"/>
    </xf>
    <xf numFmtId="0" fontId="9" fillId="0" borderId="18" xfId="21" applyFont="1" applyBorder="1" applyAlignment="1">
      <alignment horizontal="center"/>
    </xf>
    <xf numFmtId="0" fontId="9" fillId="0" borderId="1" xfId="21" applyFont="1" applyBorder="1" applyAlignment="1">
      <alignment horizontal="center"/>
    </xf>
    <xf numFmtId="0" fontId="9" fillId="0" borderId="2" xfId="21" applyFont="1" applyBorder="1" applyAlignment="1">
      <alignment horizontal="center"/>
    </xf>
    <xf numFmtId="49" fontId="9" fillId="0" borderId="2" xfId="21" applyNumberFormat="1" applyFont="1" applyBorder="1" applyAlignment="1">
      <alignment horizontal="center" vertical="center"/>
    </xf>
    <xf numFmtId="0" fontId="11" fillId="0" borderId="0" xfId="48" applyFont="1" applyAlignment="1">
      <alignment horizontal="right"/>
    </xf>
    <xf numFmtId="0" fontId="10" fillId="0" borderId="16" xfId="48" applyFont="1" applyBorder="1" applyAlignment="1">
      <alignment horizontal="center"/>
    </xf>
    <xf numFmtId="0" fontId="12" fillId="0" borderId="0" xfId="48" applyFont="1" applyAlignment="1">
      <alignment horizontal="center"/>
    </xf>
    <xf numFmtId="0" fontId="13" fillId="0" borderId="6" xfId="48" applyFont="1" applyBorder="1" applyAlignment="1">
      <alignment horizontal="center" vertical="center" wrapText="1"/>
    </xf>
    <xf numFmtId="0" fontId="9" fillId="0" borderId="7" xfId="48" applyFont="1" applyBorder="1" applyAlignment="1">
      <alignment horizontal="center" vertical="center" wrapText="1"/>
    </xf>
    <xf numFmtId="0" fontId="9" fillId="0" borderId="4" xfId="48" applyFont="1" applyBorder="1" applyAlignment="1">
      <alignment horizontal="center" vertical="center" wrapText="1"/>
    </xf>
    <xf numFmtId="0" fontId="9" fillId="0" borderId="18" xfId="48" applyFont="1" applyBorder="1" applyAlignment="1">
      <alignment horizontal="center"/>
    </xf>
    <xf numFmtId="0" fontId="9" fillId="0" borderId="1" xfId="48" applyFont="1" applyBorder="1" applyAlignment="1">
      <alignment horizontal="center"/>
    </xf>
    <xf numFmtId="0" fontId="9" fillId="0" borderId="2" xfId="48" applyFont="1" applyBorder="1" applyAlignment="1">
      <alignment horizontal="center"/>
    </xf>
    <xf numFmtId="0" fontId="14" fillId="0" borderId="16" xfId="48" applyFont="1" applyBorder="1" applyAlignment="1">
      <alignment horizontal="center"/>
    </xf>
    <xf numFmtId="0" fontId="9" fillId="0" borderId="0" xfId="48" applyFont="1" applyAlignment="1">
      <alignment horizontal="center"/>
    </xf>
    <xf numFmtId="0" fontId="14" fillId="0" borderId="0" xfId="48" applyFont="1" applyAlignment="1">
      <alignment horizontal="center"/>
    </xf>
    <xf numFmtId="0" fontId="14" fillId="0" borderId="0" xfId="48" applyNumberFormat="1" applyFont="1" applyAlignment="1">
      <alignment horizontal="center"/>
    </xf>
    <xf numFmtId="0" fontId="12" fillId="0" borderId="0" xfId="48" applyFont="1" applyBorder="1" applyAlignment="1">
      <alignment horizontal="center"/>
    </xf>
    <xf numFmtId="49" fontId="9" fillId="0" borderId="18" xfId="48" applyNumberFormat="1" applyFont="1" applyBorder="1" applyAlignment="1">
      <alignment horizontal="center" vertical="center"/>
    </xf>
    <xf numFmtId="49" fontId="9" fillId="0" borderId="1" xfId="48" applyNumberFormat="1" applyFont="1" applyBorder="1" applyAlignment="1">
      <alignment horizontal="center" vertical="center"/>
    </xf>
    <xf numFmtId="49" fontId="9" fillId="0" borderId="2" xfId="48" applyNumberFormat="1" applyFont="1" applyBorder="1" applyAlignment="1">
      <alignment horizontal="center" vertical="center"/>
    </xf>
    <xf numFmtId="49" fontId="9" fillId="0" borderId="18" xfId="35" applyNumberFormat="1" applyFont="1" applyBorder="1" applyAlignment="1">
      <alignment horizontal="center" vertical="center"/>
    </xf>
    <xf numFmtId="49" fontId="9" fillId="0" borderId="1" xfId="35" applyNumberFormat="1" applyFont="1" applyBorder="1" applyAlignment="1">
      <alignment horizontal="center" vertical="center"/>
    </xf>
    <xf numFmtId="49" fontId="9" fillId="0" borderId="2" xfId="35" applyNumberFormat="1" applyFont="1" applyBorder="1" applyAlignment="1">
      <alignment horizontal="center" vertical="center"/>
    </xf>
    <xf numFmtId="0" fontId="9" fillId="0" borderId="18" xfId="35" applyFont="1" applyBorder="1" applyAlignment="1">
      <alignment horizontal="center"/>
    </xf>
    <xf numFmtId="0" fontId="9" fillId="0" borderId="1" xfId="35" applyFont="1" applyBorder="1" applyAlignment="1">
      <alignment horizontal="center"/>
    </xf>
    <xf numFmtId="0" fontId="9" fillId="0" borderId="2" xfId="35" applyFont="1" applyBorder="1" applyAlignment="1">
      <alignment horizontal="center"/>
    </xf>
    <xf numFmtId="0" fontId="11" fillId="0" borderId="0" xfId="35" applyFont="1" applyAlignment="1">
      <alignment horizontal="center"/>
    </xf>
    <xf numFmtId="0" fontId="12" fillId="0" borderId="0" xfId="35" applyFont="1" applyAlignment="1">
      <alignment horizontal="center"/>
    </xf>
    <xf numFmtId="0" fontId="9" fillId="0" borderId="0" xfId="35" applyFont="1" applyAlignment="1">
      <alignment horizontal="center"/>
    </xf>
    <xf numFmtId="0" fontId="14" fillId="0" borderId="0" xfId="35" applyFont="1" applyAlignment="1">
      <alignment horizontal="center"/>
    </xf>
    <xf numFmtId="0" fontId="14" fillId="0" borderId="0" xfId="35" applyNumberFormat="1" applyFont="1" applyAlignment="1">
      <alignment horizontal="center"/>
    </xf>
    <xf numFmtId="0" fontId="14" fillId="0" borderId="16" xfId="35" applyFont="1" applyBorder="1" applyAlignment="1">
      <alignment horizontal="center"/>
    </xf>
    <xf numFmtId="0" fontId="10" fillId="0" borderId="16" xfId="35" applyFont="1" applyBorder="1" applyAlignment="1">
      <alignment horizontal="center"/>
    </xf>
    <xf numFmtId="0" fontId="13" fillId="0" borderId="6" xfId="35" applyFont="1" applyBorder="1" applyAlignment="1">
      <alignment horizontal="center" vertical="center" wrapText="1"/>
    </xf>
    <xf numFmtId="0" fontId="9" fillId="0" borderId="7" xfId="35" applyFont="1" applyBorder="1" applyAlignment="1">
      <alignment horizontal="center" vertical="center" wrapText="1"/>
    </xf>
    <xf numFmtId="0" fontId="9" fillId="0" borderId="4" xfId="35" applyFont="1" applyBorder="1" applyAlignment="1">
      <alignment horizontal="center" vertical="center" wrapText="1"/>
    </xf>
    <xf numFmtId="0" fontId="12" fillId="0" borderId="0" xfId="35" applyFont="1" applyBorder="1" applyAlignment="1">
      <alignment horizontal="center"/>
    </xf>
    <xf numFmtId="49" fontId="9" fillId="0" borderId="18" xfId="66" applyNumberFormat="1" applyFont="1" applyBorder="1" applyAlignment="1">
      <alignment horizontal="center" vertical="center"/>
    </xf>
    <xf numFmtId="49" fontId="9" fillId="0" borderId="1" xfId="66" applyNumberFormat="1" applyFont="1" applyBorder="1" applyAlignment="1">
      <alignment horizontal="center" vertical="center"/>
    </xf>
    <xf numFmtId="49" fontId="9" fillId="0" borderId="2" xfId="66" applyNumberFormat="1" applyFont="1" applyBorder="1" applyAlignment="1">
      <alignment horizontal="center" vertical="center"/>
    </xf>
    <xf numFmtId="0" fontId="9" fillId="0" borderId="18" xfId="66" applyFont="1" applyBorder="1" applyAlignment="1">
      <alignment horizontal="center"/>
    </xf>
    <xf numFmtId="0" fontId="9" fillId="0" borderId="1" xfId="66" applyFont="1" applyBorder="1" applyAlignment="1">
      <alignment horizontal="center"/>
    </xf>
    <xf numFmtId="0" fontId="9" fillId="0" borderId="2" xfId="66" applyFont="1" applyBorder="1" applyAlignment="1">
      <alignment horizontal="center"/>
    </xf>
    <xf numFmtId="0" fontId="11" fillId="0" borderId="0" xfId="66" applyFont="1" applyAlignment="1">
      <alignment horizontal="center"/>
    </xf>
    <xf numFmtId="0" fontId="12" fillId="0" borderId="0" xfId="66" applyFont="1" applyAlignment="1">
      <alignment horizontal="center"/>
    </xf>
    <xf numFmtId="0" fontId="9" fillId="0" borderId="0" xfId="66" applyFont="1" applyAlignment="1">
      <alignment horizontal="center"/>
    </xf>
    <xf numFmtId="0" fontId="14" fillId="0" borderId="0" xfId="66" applyFont="1" applyAlignment="1">
      <alignment horizontal="center"/>
    </xf>
    <xf numFmtId="0" fontId="14" fillId="0" borderId="0" xfId="66" applyNumberFormat="1" applyFont="1" applyAlignment="1">
      <alignment horizontal="center"/>
    </xf>
    <xf numFmtId="0" fontId="14" fillId="0" borderId="16" xfId="66" applyFont="1" applyBorder="1" applyAlignment="1">
      <alignment horizontal="center"/>
    </xf>
    <xf numFmtId="0" fontId="10" fillId="0" borderId="16" xfId="66" applyFont="1" applyBorder="1" applyAlignment="1">
      <alignment horizontal="center"/>
    </xf>
    <xf numFmtId="0" fontId="13" fillId="0" borderId="6" xfId="66" applyFont="1" applyBorder="1" applyAlignment="1">
      <alignment horizontal="center" vertical="center" wrapText="1"/>
    </xf>
    <xf numFmtId="0" fontId="9" fillId="0" borderId="7" xfId="66" applyFont="1" applyBorder="1" applyAlignment="1">
      <alignment horizontal="center" vertical="center" wrapText="1"/>
    </xf>
    <xf numFmtId="0" fontId="9" fillId="0" borderId="4" xfId="66" applyFont="1" applyBorder="1" applyAlignment="1">
      <alignment horizontal="center" vertical="center" wrapText="1"/>
    </xf>
    <xf numFmtId="0" fontId="12" fillId="0" borderId="0" xfId="66" applyFont="1" applyBorder="1" applyAlignment="1">
      <alignment horizontal="center"/>
    </xf>
    <xf numFmtId="49" fontId="9" fillId="0" borderId="18" xfId="46" applyNumberFormat="1" applyFont="1" applyBorder="1" applyAlignment="1">
      <alignment horizontal="center" vertical="center"/>
    </xf>
    <xf numFmtId="0" fontId="9" fillId="0" borderId="1" xfId="46" applyNumberFormat="1" applyFont="1" applyBorder="1" applyAlignment="1">
      <alignment horizontal="center" vertical="center"/>
    </xf>
    <xf numFmtId="0" fontId="9" fillId="0" borderId="2" xfId="46" applyNumberFormat="1" applyFont="1" applyBorder="1" applyAlignment="1">
      <alignment horizontal="center" vertical="center"/>
    </xf>
    <xf numFmtId="49" fontId="9" fillId="0" borderId="18" xfId="41" applyNumberFormat="1" applyFont="1" applyBorder="1" applyAlignment="1">
      <alignment horizontal="center" vertical="center"/>
    </xf>
    <xf numFmtId="49" fontId="9" fillId="0" borderId="1" xfId="41" applyNumberFormat="1" applyFont="1" applyBorder="1" applyAlignment="1">
      <alignment horizontal="center" vertical="center"/>
    </xf>
    <xf numFmtId="0" fontId="9" fillId="0" borderId="18" xfId="41" applyFont="1" applyBorder="1" applyAlignment="1">
      <alignment horizontal="center"/>
    </xf>
    <xf numFmtId="0" fontId="9" fillId="0" borderId="1" xfId="41" applyFont="1" applyBorder="1" applyAlignment="1">
      <alignment horizontal="center"/>
    </xf>
    <xf numFmtId="0" fontId="9" fillId="0" borderId="2" xfId="41" applyFont="1" applyBorder="1" applyAlignment="1">
      <alignment horizontal="center"/>
    </xf>
    <xf numFmtId="0" fontId="11" fillId="0" borderId="0" xfId="41" applyFont="1" applyAlignment="1">
      <alignment horizontal="center"/>
    </xf>
    <xf numFmtId="0" fontId="12" fillId="0" borderId="0" xfId="41" applyFont="1" applyAlignment="1">
      <alignment horizontal="center"/>
    </xf>
    <xf numFmtId="0" fontId="9" fillId="0" borderId="0" xfId="41" applyFont="1" applyAlignment="1">
      <alignment horizontal="center"/>
    </xf>
    <xf numFmtId="0" fontId="14" fillId="0" borderId="0" xfId="41" applyFont="1" applyAlignment="1">
      <alignment horizontal="center"/>
    </xf>
    <xf numFmtId="0" fontId="14" fillId="0" borderId="16" xfId="41" applyFont="1" applyBorder="1" applyAlignment="1">
      <alignment horizontal="center"/>
    </xf>
    <xf numFmtId="0" fontId="10" fillId="0" borderId="16" xfId="41" applyFont="1" applyBorder="1" applyAlignment="1">
      <alignment horizontal="center"/>
    </xf>
    <xf numFmtId="0" fontId="13" fillId="0" borderId="6" xfId="41" applyFont="1" applyBorder="1" applyAlignment="1">
      <alignment horizontal="center" vertical="center" wrapText="1"/>
    </xf>
    <xf numFmtId="0" fontId="9" fillId="0" borderId="7" xfId="41" applyFont="1" applyBorder="1" applyAlignment="1">
      <alignment horizontal="center" vertical="center" wrapText="1"/>
    </xf>
    <xf numFmtId="0" fontId="9" fillId="0" borderId="4" xfId="41" applyFont="1" applyBorder="1" applyAlignment="1">
      <alignment horizontal="center" vertical="center" wrapText="1"/>
    </xf>
    <xf numFmtId="0" fontId="9" fillId="0" borderId="1" xfId="41" applyNumberFormat="1" applyFont="1" applyBorder="1" applyAlignment="1">
      <alignment horizontal="center" vertical="center"/>
    </xf>
    <xf numFmtId="0" fontId="9" fillId="0" borderId="2" xfId="41" applyNumberFormat="1" applyFont="1" applyBorder="1" applyAlignment="1">
      <alignment horizontal="center" vertical="center"/>
    </xf>
    <xf numFmtId="49" fontId="9" fillId="0" borderId="2" xfId="41" applyNumberFormat="1" applyFont="1" applyBorder="1" applyAlignment="1">
      <alignment horizontal="center" vertical="center"/>
    </xf>
    <xf numFmtId="0" fontId="12" fillId="0" borderId="0" xfId="41" applyFont="1" applyBorder="1" applyAlignment="1">
      <alignment horizontal="center"/>
    </xf>
    <xf numFmtId="0" fontId="11" fillId="0" borderId="0" xfId="56" applyFont="1" applyAlignment="1">
      <alignment horizontal="center"/>
    </xf>
    <xf numFmtId="0" fontId="12" fillId="0" borderId="0" xfId="56" applyFont="1" applyAlignment="1">
      <alignment horizontal="center"/>
    </xf>
    <xf numFmtId="0" fontId="9" fillId="0" borderId="0" xfId="56" applyFont="1" applyAlignment="1">
      <alignment horizontal="center"/>
    </xf>
    <xf numFmtId="0" fontId="12" fillId="0" borderId="0" xfId="56" applyFont="1" applyBorder="1" applyAlignment="1">
      <alignment horizontal="center"/>
    </xf>
    <xf numFmtId="0" fontId="14" fillId="0" borderId="16" xfId="56" applyFont="1" applyBorder="1" applyAlignment="1">
      <alignment horizontal="center"/>
    </xf>
    <xf numFmtId="0" fontId="10" fillId="0" borderId="16" xfId="56" applyFont="1" applyBorder="1" applyAlignment="1">
      <alignment horizontal="center"/>
    </xf>
    <xf numFmtId="49" fontId="9" fillId="0" borderId="18" xfId="56" applyNumberFormat="1" applyFont="1" applyBorder="1" applyAlignment="1">
      <alignment horizontal="center" vertical="center"/>
    </xf>
    <xf numFmtId="49" fontId="9" fillId="0" borderId="1" xfId="56" applyNumberFormat="1" applyFont="1" applyBorder="1" applyAlignment="1">
      <alignment horizontal="center" vertical="center"/>
    </xf>
    <xf numFmtId="0" fontId="13" fillId="0" borderId="6" xfId="56" applyFont="1" applyBorder="1" applyAlignment="1">
      <alignment horizontal="center" vertical="center" wrapText="1"/>
    </xf>
    <xf numFmtId="0" fontId="9" fillId="0" borderId="7" xfId="56" applyFont="1" applyBorder="1" applyAlignment="1">
      <alignment horizontal="center" vertical="center" wrapText="1"/>
    </xf>
    <xf numFmtId="0" fontId="9" fillId="0" borderId="4" xfId="56" applyFont="1" applyBorder="1" applyAlignment="1">
      <alignment horizontal="center" vertical="center" wrapText="1"/>
    </xf>
    <xf numFmtId="0" fontId="14" fillId="0" borderId="0" xfId="56" applyFont="1" applyAlignment="1">
      <alignment horizontal="center"/>
    </xf>
    <xf numFmtId="0" fontId="14" fillId="0" borderId="0" xfId="56" applyNumberFormat="1" applyFont="1" applyAlignment="1">
      <alignment horizontal="center"/>
    </xf>
    <xf numFmtId="0" fontId="9" fillId="0" borderId="18" xfId="56" applyFont="1" applyBorder="1" applyAlignment="1">
      <alignment horizontal="center"/>
    </xf>
    <xf numFmtId="0" fontId="9" fillId="0" borderId="1" xfId="56" applyFont="1" applyBorder="1" applyAlignment="1">
      <alignment horizontal="center"/>
    </xf>
    <xf numFmtId="0" fontId="9" fillId="0" borderId="2" xfId="56" applyFont="1" applyBorder="1" applyAlignment="1">
      <alignment horizontal="center"/>
    </xf>
    <xf numFmtId="0" fontId="9" fillId="0" borderId="1" xfId="56" applyNumberFormat="1" applyFont="1" applyBorder="1" applyAlignment="1">
      <alignment horizontal="center" vertical="center"/>
    </xf>
    <xf numFmtId="0" fontId="9" fillId="0" borderId="2" xfId="56" applyNumberFormat="1" applyFont="1" applyBorder="1" applyAlignment="1">
      <alignment horizontal="center" vertical="center"/>
    </xf>
    <xf numFmtId="49" fontId="9" fillId="0" borderId="2" xfId="56" applyNumberFormat="1" applyFont="1" applyBorder="1" applyAlignment="1">
      <alignment horizontal="center" vertical="center"/>
    </xf>
    <xf numFmtId="0" fontId="15" fillId="0" borderId="27" xfId="29" applyFont="1" applyBorder="1" applyAlignment="1">
      <alignment horizontal="center"/>
    </xf>
    <xf numFmtId="0" fontId="11" fillId="0" borderId="0" xfId="37" applyFont="1" applyAlignment="1">
      <alignment horizontal="center"/>
    </xf>
    <xf numFmtId="49" fontId="9" fillId="0" borderId="18" xfId="60" applyNumberFormat="1" applyFont="1" applyBorder="1" applyAlignment="1">
      <alignment horizontal="center" vertical="center"/>
    </xf>
    <xf numFmtId="49" fontId="9" fillId="0" borderId="1" xfId="60" applyNumberFormat="1" applyFont="1" applyBorder="1" applyAlignment="1">
      <alignment horizontal="center" vertical="center"/>
    </xf>
    <xf numFmtId="49" fontId="9" fillId="0" borderId="2" xfId="60" applyNumberFormat="1" applyFont="1" applyBorder="1" applyAlignment="1">
      <alignment horizontal="center" vertical="center"/>
    </xf>
    <xf numFmtId="0" fontId="9" fillId="0" borderId="18" xfId="60" applyFont="1" applyBorder="1" applyAlignment="1">
      <alignment horizontal="center"/>
    </xf>
    <xf numFmtId="0" fontId="9" fillId="0" borderId="1" xfId="60" applyFont="1" applyBorder="1" applyAlignment="1">
      <alignment horizontal="center"/>
    </xf>
    <xf numFmtId="0" fontId="9" fillId="0" borderId="2" xfId="60" applyFont="1" applyBorder="1" applyAlignment="1">
      <alignment horizontal="center"/>
    </xf>
    <xf numFmtId="0" fontId="11" fillId="0" borderId="0" xfId="60" applyFont="1" applyAlignment="1">
      <alignment horizontal="center"/>
    </xf>
    <xf numFmtId="0" fontId="12" fillId="0" borderId="0" xfId="60" applyFont="1" applyAlignment="1">
      <alignment horizontal="center"/>
    </xf>
    <xf numFmtId="0" fontId="9" fillId="0" borderId="0" xfId="60" applyFont="1" applyAlignment="1">
      <alignment horizontal="center"/>
    </xf>
    <xf numFmtId="0" fontId="14" fillId="0" borderId="0" xfId="60" applyFont="1" applyAlignment="1">
      <alignment horizontal="center"/>
    </xf>
    <xf numFmtId="0" fontId="14" fillId="0" borderId="0" xfId="44" applyNumberFormat="1" applyFont="1" applyAlignment="1">
      <alignment horizontal="center"/>
    </xf>
    <xf numFmtId="0" fontId="14" fillId="0" borderId="16" xfId="60" applyFont="1" applyBorder="1" applyAlignment="1">
      <alignment horizontal="center"/>
    </xf>
    <xf numFmtId="0" fontId="10" fillId="0" borderId="16" xfId="60" applyFont="1" applyBorder="1" applyAlignment="1">
      <alignment horizontal="center"/>
    </xf>
    <xf numFmtId="0" fontId="13" fillId="0" borderId="6" xfId="60" applyFont="1" applyBorder="1" applyAlignment="1">
      <alignment horizontal="center" vertical="center" wrapText="1"/>
    </xf>
    <xf numFmtId="0" fontId="9" fillId="0" borderId="7" xfId="60" applyFont="1" applyBorder="1" applyAlignment="1">
      <alignment horizontal="center" vertical="center" wrapText="1"/>
    </xf>
    <xf numFmtId="0" fontId="9" fillId="0" borderId="4" xfId="60" applyFont="1" applyBorder="1" applyAlignment="1">
      <alignment horizontal="center" vertical="center" wrapText="1"/>
    </xf>
    <xf numFmtId="0" fontId="12" fillId="0" borderId="0" xfId="60" applyFont="1" applyBorder="1" applyAlignment="1">
      <alignment horizontal="center"/>
    </xf>
    <xf numFmtId="49" fontId="9" fillId="0" borderId="1" xfId="46" applyNumberFormat="1" applyFont="1" applyBorder="1" applyAlignment="1">
      <alignment horizontal="center" vertical="center"/>
    </xf>
    <xf numFmtId="49" fontId="9" fillId="0" borderId="2" xfId="46" applyNumberFormat="1" applyFont="1" applyBorder="1" applyAlignment="1">
      <alignment horizontal="center" vertical="center"/>
    </xf>
    <xf numFmtId="0" fontId="9" fillId="0" borderId="18" xfId="46" applyFont="1" applyBorder="1" applyAlignment="1">
      <alignment horizontal="center"/>
    </xf>
    <xf numFmtId="0" fontId="9" fillId="0" borderId="1" xfId="46" applyFont="1" applyBorder="1" applyAlignment="1">
      <alignment horizontal="center"/>
    </xf>
    <xf numFmtId="0" fontId="9" fillId="0" borderId="2" xfId="46" applyFont="1" applyBorder="1" applyAlignment="1">
      <alignment horizontal="center"/>
    </xf>
    <xf numFmtId="0" fontId="11" fillId="0" borderId="0" xfId="46" applyFont="1" applyAlignment="1">
      <alignment horizontal="center"/>
    </xf>
    <xf numFmtId="0" fontId="12" fillId="0" borderId="0" xfId="46" applyFont="1" applyAlignment="1">
      <alignment horizontal="center"/>
    </xf>
    <xf numFmtId="0" fontId="9" fillId="0" borderId="0" xfId="46" applyFont="1" applyAlignment="1">
      <alignment horizontal="center"/>
    </xf>
    <xf numFmtId="0" fontId="14" fillId="0" borderId="0" xfId="46" applyFont="1" applyAlignment="1">
      <alignment horizontal="center"/>
    </xf>
    <xf numFmtId="0" fontId="14" fillId="0" borderId="0" xfId="46" applyNumberFormat="1" applyFont="1" applyAlignment="1">
      <alignment horizontal="center"/>
    </xf>
    <xf numFmtId="0" fontId="14" fillId="0" borderId="16" xfId="46" applyFont="1" applyBorder="1" applyAlignment="1">
      <alignment horizontal="center"/>
    </xf>
    <xf numFmtId="0" fontId="10" fillId="0" borderId="16" xfId="46" applyFont="1" applyBorder="1" applyAlignment="1">
      <alignment horizontal="center"/>
    </xf>
    <xf numFmtId="0" fontId="13" fillId="0" borderId="6" xfId="46" applyFont="1" applyBorder="1" applyAlignment="1">
      <alignment horizontal="center" vertical="center" wrapText="1"/>
    </xf>
    <xf numFmtId="0" fontId="9" fillId="0" borderId="7" xfId="46" applyFont="1" applyBorder="1" applyAlignment="1">
      <alignment horizontal="center" vertical="center" wrapText="1"/>
    </xf>
    <xf numFmtId="0" fontId="9" fillId="0" borderId="4" xfId="46" applyFont="1" applyBorder="1" applyAlignment="1">
      <alignment horizontal="center" vertical="center" wrapText="1"/>
    </xf>
    <xf numFmtId="0" fontId="12" fillId="0" borderId="0" xfId="46" applyFont="1" applyBorder="1" applyAlignment="1">
      <alignment horizontal="center"/>
    </xf>
    <xf numFmtId="49" fontId="9" fillId="0" borderId="18" xfId="37" applyNumberFormat="1" applyFont="1" applyBorder="1" applyAlignment="1">
      <alignment horizontal="center" vertical="center"/>
    </xf>
    <xf numFmtId="49" fontId="9" fillId="0" borderId="1" xfId="37" applyNumberFormat="1" applyFont="1" applyBorder="1" applyAlignment="1">
      <alignment horizontal="center" vertical="center"/>
    </xf>
    <xf numFmtId="49" fontId="9" fillId="0" borderId="2" xfId="37" applyNumberFormat="1" applyFont="1" applyBorder="1" applyAlignment="1">
      <alignment horizontal="center" vertical="center"/>
    </xf>
    <xf numFmtId="0" fontId="9" fillId="0" borderId="18" xfId="37" applyFont="1" applyBorder="1" applyAlignment="1">
      <alignment horizontal="center"/>
    </xf>
    <xf numFmtId="0" fontId="9" fillId="0" borderId="1" xfId="37" applyFont="1" applyBorder="1" applyAlignment="1">
      <alignment horizontal="center"/>
    </xf>
    <xf numFmtId="0" fontId="9" fillId="0" borderId="2" xfId="37" applyFont="1" applyBorder="1" applyAlignment="1">
      <alignment horizontal="center"/>
    </xf>
    <xf numFmtId="0" fontId="12" fillId="0" borderId="0" xfId="37" applyFont="1" applyAlignment="1">
      <alignment horizontal="center"/>
    </xf>
    <xf numFmtId="0" fontId="9" fillId="0" borderId="0" xfId="37" applyFont="1" applyAlignment="1">
      <alignment horizontal="center"/>
    </xf>
    <xf numFmtId="0" fontId="14" fillId="0" borderId="0" xfId="37" applyFont="1" applyAlignment="1">
      <alignment horizontal="center"/>
    </xf>
    <xf numFmtId="0" fontId="14" fillId="0" borderId="16" xfId="37" applyFont="1" applyBorder="1" applyAlignment="1">
      <alignment horizontal="center"/>
    </xf>
    <xf numFmtId="0" fontId="10" fillId="0" borderId="16" xfId="37" applyFont="1" applyBorder="1" applyAlignment="1">
      <alignment horizontal="center"/>
    </xf>
    <xf numFmtId="0" fontId="13" fillId="0" borderId="6" xfId="37" applyFont="1" applyBorder="1" applyAlignment="1">
      <alignment horizontal="center" vertical="center" wrapText="1"/>
    </xf>
    <xf numFmtId="0" fontId="9" fillId="0" borderId="7" xfId="37" applyFont="1" applyBorder="1" applyAlignment="1">
      <alignment horizontal="center" vertical="center" wrapText="1"/>
    </xf>
    <xf numFmtId="0" fontId="9" fillId="0" borderId="4" xfId="37" applyFont="1" applyBorder="1" applyAlignment="1">
      <alignment horizontal="center" vertical="center" wrapText="1"/>
    </xf>
    <xf numFmtId="0" fontId="12" fillId="0" borderId="0" xfId="37" applyFont="1" applyBorder="1" applyAlignment="1">
      <alignment horizontal="center"/>
    </xf>
    <xf numFmtId="49" fontId="9" fillId="0" borderId="18" xfId="44" applyNumberFormat="1" applyFont="1" applyBorder="1" applyAlignment="1">
      <alignment horizontal="center" vertical="center"/>
    </xf>
    <xf numFmtId="49" fontId="9" fillId="0" borderId="1" xfId="44" applyNumberFormat="1" applyFont="1" applyBorder="1" applyAlignment="1">
      <alignment horizontal="center" vertical="center"/>
    </xf>
    <xf numFmtId="49" fontId="9" fillId="0" borderId="2" xfId="44" applyNumberFormat="1" applyFont="1" applyBorder="1" applyAlignment="1">
      <alignment horizontal="center" vertical="center"/>
    </xf>
    <xf numFmtId="0" fontId="9" fillId="0" borderId="18" xfId="44" applyFont="1" applyBorder="1" applyAlignment="1">
      <alignment horizontal="center"/>
    </xf>
    <xf numFmtId="0" fontId="9" fillId="0" borderId="1" xfId="44" applyFont="1" applyBorder="1" applyAlignment="1">
      <alignment horizontal="center"/>
    </xf>
    <xf numFmtId="0" fontId="9" fillId="0" borderId="2" xfId="44" applyFont="1" applyBorder="1" applyAlignment="1">
      <alignment horizontal="center"/>
    </xf>
    <xf numFmtId="0" fontId="11" fillId="0" borderId="0" xfId="44" applyFont="1" applyAlignment="1">
      <alignment horizontal="center"/>
    </xf>
    <xf numFmtId="0" fontId="12" fillId="0" borderId="0" xfId="44" applyFont="1" applyAlignment="1">
      <alignment horizontal="center"/>
    </xf>
    <xf numFmtId="0" fontId="9" fillId="0" borderId="0" xfId="44" applyFont="1" applyAlignment="1">
      <alignment horizontal="center"/>
    </xf>
    <xf numFmtId="0" fontId="14" fillId="0" borderId="0" xfId="44" applyFont="1" applyAlignment="1">
      <alignment horizontal="center"/>
    </xf>
    <xf numFmtId="0" fontId="14" fillId="0" borderId="16" xfId="44" applyFont="1" applyBorder="1" applyAlignment="1">
      <alignment horizontal="center"/>
    </xf>
    <xf numFmtId="0" fontId="10" fillId="0" borderId="16" xfId="44" applyFont="1" applyBorder="1" applyAlignment="1">
      <alignment horizontal="center"/>
    </xf>
    <xf numFmtId="0" fontId="13" fillId="0" borderId="6" xfId="44" applyFont="1" applyBorder="1" applyAlignment="1">
      <alignment horizontal="center" vertical="center" wrapText="1"/>
    </xf>
    <xf numFmtId="0" fontId="9" fillId="0" borderId="7" xfId="44" applyFont="1" applyBorder="1" applyAlignment="1">
      <alignment horizontal="center" vertical="center" wrapText="1"/>
    </xf>
    <xf numFmtId="0" fontId="9" fillId="0" borderId="4" xfId="44" applyFont="1" applyBorder="1" applyAlignment="1">
      <alignment horizontal="center" vertical="center" wrapText="1"/>
    </xf>
    <xf numFmtId="0" fontId="12" fillId="0" borderId="0" xfId="44" applyFont="1" applyBorder="1" applyAlignment="1">
      <alignment horizontal="center"/>
    </xf>
    <xf numFmtId="0" fontId="15" fillId="0" borderId="16" xfId="29" applyFont="1" applyBorder="1" applyAlignment="1">
      <alignment horizontal="center"/>
    </xf>
    <xf numFmtId="0" fontId="15" fillId="0" borderId="0" xfId="10" applyFont="1" applyBorder="1" applyAlignment="1">
      <alignment horizontal="center"/>
    </xf>
    <xf numFmtId="0" fontId="11" fillId="0" borderId="0" xfId="36" applyFont="1" applyAlignment="1">
      <alignment horizontal="right"/>
    </xf>
    <xf numFmtId="0" fontId="10" fillId="0" borderId="16" xfId="36" applyFont="1" applyBorder="1" applyAlignment="1">
      <alignment horizontal="center"/>
    </xf>
    <xf numFmtId="0" fontId="12" fillId="0" borderId="0" xfId="36" applyFont="1" applyBorder="1" applyAlignment="1">
      <alignment horizontal="center"/>
    </xf>
    <xf numFmtId="0" fontId="14" fillId="0" borderId="0" xfId="36" applyFont="1" applyAlignment="1">
      <alignment horizontal="center"/>
    </xf>
    <xf numFmtId="0" fontId="14" fillId="0" borderId="16" xfId="36" applyFont="1" applyBorder="1" applyAlignment="1">
      <alignment horizontal="center"/>
    </xf>
    <xf numFmtId="0" fontId="9" fillId="0" borderId="0" xfId="36" applyFont="1" applyBorder="1" applyAlignment="1"/>
    <xf numFmtId="49" fontId="9" fillId="0" borderId="18" xfId="36" applyNumberFormat="1" applyFont="1" applyBorder="1" applyAlignment="1">
      <alignment horizontal="center" vertical="center"/>
    </xf>
    <xf numFmtId="49" fontId="15" fillId="0" borderId="18" xfId="36" applyNumberFormat="1" applyFont="1" applyBorder="1" applyAlignment="1">
      <alignment horizontal="center" vertical="center"/>
    </xf>
    <xf numFmtId="0" fontId="14" fillId="0" borderId="0" xfId="36" applyNumberFormat="1" applyFont="1" applyAlignment="1">
      <alignment horizontal="center"/>
    </xf>
    <xf numFmtId="0" fontId="13" fillId="0" borderId="6" xfId="36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18" xfId="36" applyFont="1" applyBorder="1" applyAlignment="1">
      <alignment horizontal="center"/>
    </xf>
    <xf numFmtId="0" fontId="0" fillId="0" borderId="1" xfId="0" applyBorder="1" applyAlignment="1"/>
    <xf numFmtId="0" fontId="0" fillId="0" borderId="2" xfId="0" applyBorder="1" applyAlignment="1"/>
    <xf numFmtId="49" fontId="9" fillId="0" borderId="18" xfId="27" applyNumberFormat="1" applyFont="1" applyBorder="1" applyAlignment="1">
      <alignment horizontal="center" vertical="center"/>
    </xf>
    <xf numFmtId="0" fontId="13" fillId="0" borderId="6" xfId="27" applyFont="1" applyBorder="1" applyAlignment="1">
      <alignment horizontal="center" vertical="center" wrapText="1"/>
    </xf>
    <xf numFmtId="0" fontId="9" fillId="0" borderId="18" xfId="27" applyFont="1" applyBorder="1" applyAlignment="1">
      <alignment horizontal="center"/>
    </xf>
    <xf numFmtId="0" fontId="10" fillId="0" borderId="16" xfId="27" applyFont="1" applyBorder="1" applyAlignment="1">
      <alignment horizontal="center"/>
    </xf>
    <xf numFmtId="0" fontId="12" fillId="0" borderId="0" xfId="27" applyFont="1" applyBorder="1" applyAlignment="1">
      <alignment horizontal="center"/>
    </xf>
    <xf numFmtId="0" fontId="14" fillId="0" borderId="0" xfId="27" applyFont="1" applyAlignment="1">
      <alignment horizontal="center"/>
    </xf>
    <xf numFmtId="0" fontId="14" fillId="0" borderId="0" xfId="27" applyNumberFormat="1" applyFont="1" applyAlignment="1">
      <alignment horizontal="center"/>
    </xf>
    <xf numFmtId="0" fontId="9" fillId="0" borderId="0" xfId="27" applyFont="1" applyBorder="1" applyAlignment="1"/>
    <xf numFmtId="0" fontId="14" fillId="0" borderId="16" xfId="27" applyFont="1" applyBorder="1" applyAlignment="1">
      <alignment horizontal="center"/>
    </xf>
    <xf numFmtId="49" fontId="9" fillId="0" borderId="18" xfId="28" applyNumberFormat="1" applyFont="1" applyBorder="1" applyAlignment="1">
      <alignment horizontal="center" vertical="center"/>
    </xf>
    <xf numFmtId="0" fontId="11" fillId="0" borderId="0" xfId="28" applyFont="1" applyAlignment="1">
      <alignment horizontal="right"/>
    </xf>
    <xf numFmtId="0" fontId="10" fillId="0" borderId="16" xfId="28" applyFont="1" applyBorder="1" applyAlignment="1">
      <alignment horizontal="center"/>
    </xf>
    <xf numFmtId="0" fontId="12" fillId="0" borderId="0" xfId="28" applyFont="1" applyBorder="1" applyAlignment="1">
      <alignment horizontal="center"/>
    </xf>
    <xf numFmtId="0" fontId="14" fillId="0" borderId="0" xfId="28" applyFont="1" applyAlignment="1">
      <alignment horizontal="center"/>
    </xf>
    <xf numFmtId="0" fontId="9" fillId="0" borderId="18" xfId="28" applyFont="1" applyBorder="1" applyAlignment="1">
      <alignment horizontal="center"/>
    </xf>
    <xf numFmtId="0" fontId="14" fillId="0" borderId="16" xfId="28" applyFont="1" applyBorder="1" applyAlignment="1">
      <alignment horizontal="center"/>
    </xf>
    <xf numFmtId="0" fontId="13" fillId="0" borderId="6" xfId="28" applyFont="1" applyBorder="1" applyAlignment="1">
      <alignment horizontal="center" vertical="center" wrapText="1"/>
    </xf>
    <xf numFmtId="0" fontId="9" fillId="0" borderId="0" xfId="28" applyFont="1" applyBorder="1" applyAlignment="1"/>
    <xf numFmtId="0" fontId="14" fillId="0" borderId="0" xfId="28" applyNumberFormat="1" applyFont="1" applyAlignment="1">
      <alignment horizontal="center"/>
    </xf>
    <xf numFmtId="49" fontId="9" fillId="0" borderId="18" xfId="33" applyNumberFormat="1" applyFont="1" applyBorder="1" applyAlignment="1">
      <alignment horizontal="center" vertical="center"/>
    </xf>
    <xf numFmtId="49" fontId="9" fillId="0" borderId="1" xfId="33" applyNumberFormat="1" applyFont="1" applyBorder="1" applyAlignment="1">
      <alignment horizontal="center" vertical="center"/>
    </xf>
    <xf numFmtId="49" fontId="9" fillId="0" borderId="2" xfId="33" applyNumberFormat="1" applyFont="1" applyBorder="1" applyAlignment="1">
      <alignment horizontal="center" vertical="center"/>
    </xf>
    <xf numFmtId="0" fontId="9" fillId="0" borderId="18" xfId="33" applyFont="1" applyBorder="1" applyAlignment="1">
      <alignment horizontal="center"/>
    </xf>
    <xf numFmtId="0" fontId="9" fillId="0" borderId="1" xfId="33" applyFont="1" applyBorder="1" applyAlignment="1">
      <alignment horizontal="center"/>
    </xf>
    <xf numFmtId="0" fontId="9" fillId="0" borderId="2" xfId="33" applyFont="1" applyBorder="1" applyAlignment="1">
      <alignment horizontal="center"/>
    </xf>
    <xf numFmtId="0" fontId="11" fillId="0" borderId="0" xfId="33" applyFont="1" applyAlignment="1">
      <alignment horizontal="center"/>
    </xf>
    <xf numFmtId="0" fontId="12" fillId="0" borderId="0" xfId="33" applyFont="1" applyAlignment="1">
      <alignment horizontal="center"/>
    </xf>
    <xf numFmtId="0" fontId="9" fillId="0" borderId="0" xfId="33" applyFont="1" applyAlignment="1">
      <alignment horizontal="center"/>
    </xf>
    <xf numFmtId="0" fontId="14" fillId="0" borderId="0" xfId="33" applyFont="1" applyAlignment="1">
      <alignment horizontal="center"/>
    </xf>
    <xf numFmtId="0" fontId="14" fillId="0" borderId="0" xfId="33" applyNumberFormat="1" applyFont="1" applyAlignment="1">
      <alignment horizontal="center"/>
    </xf>
    <xf numFmtId="0" fontId="14" fillId="0" borderId="16" xfId="33" applyFont="1" applyBorder="1" applyAlignment="1">
      <alignment horizontal="center"/>
    </xf>
    <xf numFmtId="0" fontId="10" fillId="0" borderId="16" xfId="33" applyFont="1" applyBorder="1" applyAlignment="1">
      <alignment horizontal="center"/>
    </xf>
    <xf numFmtId="0" fontId="13" fillId="0" borderId="6" xfId="33" applyFont="1" applyBorder="1" applyAlignment="1">
      <alignment horizontal="center" vertical="center" wrapText="1"/>
    </xf>
    <xf numFmtId="0" fontId="9" fillId="0" borderId="7" xfId="33" applyFont="1" applyBorder="1" applyAlignment="1">
      <alignment horizontal="center" vertical="center" wrapText="1"/>
    </xf>
    <xf numFmtId="0" fontId="9" fillId="0" borderId="4" xfId="33" applyFont="1" applyBorder="1" applyAlignment="1">
      <alignment horizontal="center" vertical="center" wrapText="1"/>
    </xf>
    <xf numFmtId="0" fontId="12" fillId="0" borderId="0" xfId="33" applyFont="1" applyBorder="1" applyAlignment="1">
      <alignment horizontal="center"/>
    </xf>
    <xf numFmtId="49" fontId="9" fillId="0" borderId="18" xfId="38" applyNumberFormat="1" applyFont="1" applyBorder="1" applyAlignment="1">
      <alignment horizontal="center" vertical="center"/>
    </xf>
    <xf numFmtId="49" fontId="9" fillId="0" borderId="1" xfId="38" applyNumberFormat="1" applyFont="1" applyBorder="1" applyAlignment="1">
      <alignment horizontal="center" vertical="center"/>
    </xf>
    <xf numFmtId="49" fontId="9" fillId="0" borderId="2" xfId="38" applyNumberFormat="1" applyFont="1" applyBorder="1" applyAlignment="1">
      <alignment horizontal="center" vertical="center"/>
    </xf>
    <xf numFmtId="0" fontId="9" fillId="0" borderId="18" xfId="38" applyFont="1" applyBorder="1" applyAlignment="1">
      <alignment horizontal="center"/>
    </xf>
    <xf numFmtId="0" fontId="9" fillId="0" borderId="1" xfId="38" applyFont="1" applyBorder="1" applyAlignment="1">
      <alignment horizontal="center"/>
    </xf>
    <xf numFmtId="0" fontId="9" fillId="0" borderId="2" xfId="38" applyFont="1" applyBorder="1" applyAlignment="1">
      <alignment horizontal="center"/>
    </xf>
    <xf numFmtId="0" fontId="11" fillId="0" borderId="0" xfId="38" applyFont="1" applyAlignment="1">
      <alignment horizontal="center"/>
    </xf>
    <xf numFmtId="0" fontId="12" fillId="0" borderId="0" xfId="38" applyFont="1" applyAlignment="1">
      <alignment horizontal="center"/>
    </xf>
    <xf numFmtId="0" fontId="9" fillId="0" borderId="0" xfId="38" applyFont="1" applyAlignment="1">
      <alignment horizontal="center"/>
    </xf>
    <xf numFmtId="0" fontId="14" fillId="0" borderId="0" xfId="38" applyFont="1" applyAlignment="1">
      <alignment horizontal="center"/>
    </xf>
    <xf numFmtId="0" fontId="14" fillId="0" borderId="0" xfId="38" applyNumberFormat="1" applyFont="1" applyAlignment="1">
      <alignment horizontal="center"/>
    </xf>
    <xf numFmtId="0" fontId="14" fillId="0" borderId="16" xfId="38" applyFont="1" applyBorder="1" applyAlignment="1">
      <alignment horizontal="center"/>
    </xf>
    <xf numFmtId="0" fontId="10" fillId="0" borderId="16" xfId="38" applyFont="1" applyBorder="1" applyAlignment="1">
      <alignment horizontal="center"/>
    </xf>
    <xf numFmtId="0" fontId="13" fillId="0" borderId="6" xfId="38" applyFont="1" applyBorder="1" applyAlignment="1">
      <alignment horizontal="center" vertical="center" wrapText="1"/>
    </xf>
    <xf numFmtId="0" fontId="9" fillId="0" borderId="7" xfId="38" applyFont="1" applyBorder="1" applyAlignment="1">
      <alignment horizontal="center" vertical="center" wrapText="1"/>
    </xf>
    <xf numFmtId="0" fontId="9" fillId="0" borderId="4" xfId="38" applyFont="1" applyBorder="1" applyAlignment="1">
      <alignment horizontal="center" vertical="center" wrapText="1"/>
    </xf>
    <xf numFmtId="0" fontId="12" fillId="0" borderId="0" xfId="38" applyFont="1" applyBorder="1" applyAlignment="1">
      <alignment horizontal="center"/>
    </xf>
    <xf numFmtId="0" fontId="11" fillId="0" borderId="0" xfId="47" applyFont="1" applyAlignment="1">
      <alignment horizontal="center"/>
    </xf>
    <xf numFmtId="0" fontId="12" fillId="0" borderId="0" xfId="47" applyFont="1" applyAlignment="1">
      <alignment horizontal="center"/>
    </xf>
    <xf numFmtId="0" fontId="9" fillId="0" borderId="0" xfId="47" applyFont="1" applyAlignment="1">
      <alignment horizontal="center"/>
    </xf>
    <xf numFmtId="0" fontId="12" fillId="0" borderId="0" xfId="47" applyFont="1" applyBorder="1" applyAlignment="1">
      <alignment horizontal="center"/>
    </xf>
    <xf numFmtId="0" fontId="14" fillId="0" borderId="16" xfId="47" applyFont="1" applyBorder="1" applyAlignment="1">
      <alignment horizontal="center"/>
    </xf>
    <xf numFmtId="0" fontId="10" fillId="0" borderId="16" xfId="47" applyFont="1" applyBorder="1" applyAlignment="1">
      <alignment horizontal="center"/>
    </xf>
    <xf numFmtId="49" fontId="9" fillId="0" borderId="18" xfId="47" applyNumberFormat="1" applyFont="1" applyBorder="1" applyAlignment="1">
      <alignment horizontal="center" vertical="center"/>
    </xf>
    <xf numFmtId="49" fontId="9" fillId="0" borderId="1" xfId="47" applyNumberFormat="1" applyFont="1" applyBorder="1" applyAlignment="1">
      <alignment horizontal="center" vertical="center"/>
    </xf>
    <xf numFmtId="0" fontId="13" fillId="0" borderId="6" xfId="47" applyFont="1" applyBorder="1" applyAlignment="1">
      <alignment horizontal="center" vertical="center" wrapText="1"/>
    </xf>
    <xf numFmtId="0" fontId="9" fillId="0" borderId="7" xfId="47" applyFont="1" applyBorder="1" applyAlignment="1">
      <alignment horizontal="center" vertical="center" wrapText="1"/>
    </xf>
    <xf numFmtId="0" fontId="9" fillId="0" borderId="4" xfId="47" applyFont="1" applyBorder="1" applyAlignment="1">
      <alignment horizontal="center" vertical="center" wrapText="1"/>
    </xf>
    <xf numFmtId="0" fontId="14" fillId="0" borderId="0" xfId="47" applyFont="1" applyAlignment="1">
      <alignment horizontal="center"/>
    </xf>
    <xf numFmtId="0" fontId="14" fillId="0" borderId="0" xfId="47" applyNumberFormat="1" applyFont="1" applyAlignment="1">
      <alignment horizontal="center"/>
    </xf>
    <xf numFmtId="0" fontId="9" fillId="0" borderId="18" xfId="47" applyFont="1" applyBorder="1" applyAlignment="1">
      <alignment horizontal="center"/>
    </xf>
    <xf numFmtId="0" fontId="9" fillId="0" borderId="1" xfId="47" applyFont="1" applyBorder="1" applyAlignment="1">
      <alignment horizontal="center"/>
    </xf>
    <xf numFmtId="0" fontId="9" fillId="0" borderId="2" xfId="47" applyFont="1" applyBorder="1" applyAlignment="1">
      <alignment horizontal="center"/>
    </xf>
    <xf numFmtId="49" fontId="9" fillId="0" borderId="2" xfId="47" applyNumberFormat="1" applyFont="1" applyBorder="1" applyAlignment="1">
      <alignment horizontal="center" vertical="center"/>
    </xf>
    <xf numFmtId="0" fontId="11" fillId="0" borderId="0" xfId="49" applyFont="1" applyAlignment="1">
      <alignment horizontal="center"/>
    </xf>
    <xf numFmtId="0" fontId="12" fillId="0" borderId="0" xfId="49" applyFont="1" applyAlignment="1">
      <alignment horizontal="center"/>
    </xf>
    <xf numFmtId="0" fontId="9" fillId="0" borderId="0" xfId="49" applyFont="1" applyAlignment="1">
      <alignment horizontal="center"/>
    </xf>
    <xf numFmtId="0" fontId="12" fillId="0" borderId="0" xfId="49" applyFont="1" applyBorder="1" applyAlignment="1">
      <alignment horizontal="center"/>
    </xf>
    <xf numFmtId="0" fontId="14" fillId="0" borderId="16" xfId="49" applyFont="1" applyBorder="1" applyAlignment="1">
      <alignment horizontal="center"/>
    </xf>
    <xf numFmtId="0" fontId="10" fillId="0" borderId="16" xfId="49" applyFont="1" applyBorder="1" applyAlignment="1">
      <alignment horizontal="center"/>
    </xf>
    <xf numFmtId="49" fontId="9" fillId="0" borderId="18" xfId="49" applyNumberFormat="1" applyFont="1" applyBorder="1" applyAlignment="1">
      <alignment horizontal="center" vertical="center"/>
    </xf>
    <xf numFmtId="49" fontId="9" fillId="0" borderId="1" xfId="49" applyNumberFormat="1" applyFont="1" applyBorder="1" applyAlignment="1">
      <alignment horizontal="center" vertical="center"/>
    </xf>
    <xf numFmtId="0" fontId="13" fillId="0" borderId="6" xfId="49" applyFont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4" fillId="0" borderId="0" xfId="49" applyFont="1" applyAlignment="1">
      <alignment horizontal="center"/>
    </xf>
    <xf numFmtId="0" fontId="14" fillId="0" borderId="0" xfId="49" applyNumberFormat="1" applyFont="1" applyAlignment="1">
      <alignment horizontal="center"/>
    </xf>
    <xf numFmtId="0" fontId="9" fillId="0" borderId="18" xfId="49" applyFont="1" applyBorder="1" applyAlignment="1">
      <alignment horizontal="center"/>
    </xf>
    <xf numFmtId="0" fontId="9" fillId="0" borderId="1" xfId="49" applyFont="1" applyBorder="1" applyAlignment="1">
      <alignment horizontal="center"/>
    </xf>
    <xf numFmtId="0" fontId="9" fillId="0" borderId="2" xfId="49" applyFont="1" applyBorder="1" applyAlignment="1">
      <alignment horizontal="center"/>
    </xf>
    <xf numFmtId="49" fontId="9" fillId="0" borderId="2" xfId="49" applyNumberFormat="1" applyFont="1" applyBorder="1" applyAlignment="1">
      <alignment horizontal="center" vertical="center"/>
    </xf>
    <xf numFmtId="0" fontId="11" fillId="0" borderId="0" xfId="53" applyFont="1" applyAlignment="1">
      <alignment horizontal="center"/>
    </xf>
    <xf numFmtId="0" fontId="12" fillId="0" borderId="0" xfId="53" applyFont="1" applyAlignment="1">
      <alignment horizontal="center"/>
    </xf>
    <xf numFmtId="0" fontId="9" fillId="0" borderId="0" xfId="53" applyFont="1" applyAlignment="1">
      <alignment horizontal="center"/>
    </xf>
    <xf numFmtId="0" fontId="12" fillId="0" borderId="0" xfId="53" applyFont="1" applyBorder="1" applyAlignment="1">
      <alignment horizontal="center"/>
    </xf>
    <xf numFmtId="0" fontId="14" fillId="0" borderId="16" xfId="53" applyFont="1" applyBorder="1" applyAlignment="1">
      <alignment horizontal="center"/>
    </xf>
    <xf numFmtId="0" fontId="10" fillId="0" borderId="16" xfId="53" applyFont="1" applyBorder="1" applyAlignment="1">
      <alignment horizontal="center"/>
    </xf>
    <xf numFmtId="49" fontId="9" fillId="3" borderId="18" xfId="53" applyNumberFormat="1" applyFont="1" applyFill="1" applyBorder="1" applyAlignment="1">
      <alignment horizontal="center" vertical="center"/>
    </xf>
    <xf numFmtId="49" fontId="9" fillId="3" borderId="1" xfId="53" applyNumberFormat="1" applyFont="1" applyFill="1" applyBorder="1" applyAlignment="1">
      <alignment horizontal="center" vertical="center"/>
    </xf>
    <xf numFmtId="49" fontId="9" fillId="0" borderId="18" xfId="53" applyNumberFormat="1" applyFont="1" applyBorder="1" applyAlignment="1">
      <alignment horizontal="center" vertical="center"/>
    </xf>
    <xf numFmtId="49" fontId="9" fillId="0" borderId="1" xfId="53" applyNumberFormat="1" applyFont="1" applyBorder="1" applyAlignment="1">
      <alignment horizontal="center" vertical="center"/>
    </xf>
    <xf numFmtId="0" fontId="13" fillId="0" borderId="6" xfId="53" applyFont="1" applyBorder="1" applyAlignment="1">
      <alignment horizontal="center" vertical="center" wrapText="1"/>
    </xf>
    <xf numFmtId="0" fontId="9" fillId="0" borderId="7" xfId="53" applyFont="1" applyBorder="1" applyAlignment="1">
      <alignment horizontal="center" vertical="center" wrapText="1"/>
    </xf>
    <xf numFmtId="0" fontId="9" fillId="0" borderId="4" xfId="53" applyFont="1" applyBorder="1" applyAlignment="1">
      <alignment horizontal="center" vertical="center" wrapText="1"/>
    </xf>
    <xf numFmtId="0" fontId="14" fillId="0" borderId="0" xfId="53" applyFont="1" applyAlignment="1">
      <alignment horizontal="center"/>
    </xf>
    <xf numFmtId="0" fontId="14" fillId="0" borderId="0" xfId="53" applyNumberFormat="1" applyFont="1" applyAlignment="1">
      <alignment horizontal="center"/>
    </xf>
    <xf numFmtId="0" fontId="9" fillId="0" borderId="18" xfId="53" applyFont="1" applyBorder="1" applyAlignment="1">
      <alignment horizontal="center"/>
    </xf>
    <xf numFmtId="0" fontId="9" fillId="0" borderId="1" xfId="53" applyFont="1" applyBorder="1" applyAlignment="1">
      <alignment horizontal="center"/>
    </xf>
    <xf numFmtId="0" fontId="9" fillId="0" borderId="2" xfId="53" applyFont="1" applyBorder="1" applyAlignment="1">
      <alignment horizont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9" fillId="0" borderId="2" xfId="53" applyNumberFormat="1" applyFont="1" applyBorder="1" applyAlignment="1">
      <alignment horizontal="center" vertical="center"/>
    </xf>
    <xf numFmtId="0" fontId="11" fillId="0" borderId="0" xfId="34" applyFont="1" applyAlignment="1">
      <alignment horizontal="center"/>
    </xf>
    <xf numFmtId="0" fontId="12" fillId="0" borderId="0" xfId="34" applyFont="1" applyAlignment="1">
      <alignment horizontal="center"/>
    </xf>
    <xf numFmtId="0" fontId="9" fillId="0" borderId="0" xfId="34" applyFont="1" applyAlignment="1">
      <alignment horizontal="center"/>
    </xf>
    <xf numFmtId="0" fontId="12" fillId="0" borderId="0" xfId="34" applyFont="1" applyBorder="1" applyAlignment="1">
      <alignment horizontal="center"/>
    </xf>
    <xf numFmtId="0" fontId="14" fillId="0" borderId="16" xfId="34" applyFont="1" applyBorder="1" applyAlignment="1">
      <alignment horizontal="center"/>
    </xf>
    <xf numFmtId="0" fontId="10" fillId="0" borderId="16" xfId="34" applyFont="1" applyBorder="1" applyAlignment="1">
      <alignment horizontal="center"/>
    </xf>
    <xf numFmtId="49" fontId="9" fillId="0" borderId="18" xfId="34" applyNumberFormat="1" applyFont="1" applyBorder="1" applyAlignment="1">
      <alignment horizontal="center" vertical="center"/>
    </xf>
    <xf numFmtId="49" fontId="9" fillId="0" borderId="1" xfId="34" applyNumberFormat="1" applyFont="1" applyBorder="1" applyAlignment="1">
      <alignment horizontal="center" vertical="center"/>
    </xf>
    <xf numFmtId="0" fontId="13" fillId="0" borderId="6" xfId="34" applyFont="1" applyBorder="1" applyAlignment="1">
      <alignment horizontal="center" vertical="center" wrapText="1"/>
    </xf>
    <xf numFmtId="0" fontId="9" fillId="0" borderId="7" xfId="34" applyFont="1" applyBorder="1" applyAlignment="1">
      <alignment horizontal="center" vertical="center" wrapText="1"/>
    </xf>
    <xf numFmtId="0" fontId="9" fillId="0" borderId="4" xfId="34" applyFont="1" applyBorder="1" applyAlignment="1">
      <alignment horizontal="center" vertical="center" wrapText="1"/>
    </xf>
    <xf numFmtId="0" fontId="14" fillId="0" borderId="0" xfId="34" applyFont="1" applyAlignment="1">
      <alignment horizontal="center"/>
    </xf>
    <xf numFmtId="0" fontId="14" fillId="0" borderId="0" xfId="34" applyNumberFormat="1" applyFont="1" applyAlignment="1">
      <alignment horizontal="center"/>
    </xf>
    <xf numFmtId="0" fontId="9" fillId="0" borderId="18" xfId="34" applyFont="1" applyBorder="1" applyAlignment="1">
      <alignment horizontal="center"/>
    </xf>
    <xf numFmtId="0" fontId="9" fillId="0" borderId="1" xfId="34" applyFont="1" applyBorder="1" applyAlignment="1">
      <alignment horizontal="center"/>
    </xf>
    <xf numFmtId="0" fontId="9" fillId="0" borderId="2" xfId="34" applyFont="1" applyBorder="1" applyAlignment="1">
      <alignment horizontal="center"/>
    </xf>
    <xf numFmtId="49" fontId="9" fillId="0" borderId="2" xfId="34" applyNumberFormat="1" applyFont="1" applyBorder="1" applyAlignment="1">
      <alignment horizontal="center" vertical="center"/>
    </xf>
    <xf numFmtId="0" fontId="11" fillId="0" borderId="0" xfId="57" applyFont="1" applyAlignment="1">
      <alignment horizontal="center"/>
    </xf>
    <xf numFmtId="0" fontId="12" fillId="0" borderId="0" xfId="57" applyFont="1" applyAlignment="1">
      <alignment horizontal="center"/>
    </xf>
    <xf numFmtId="0" fontId="9" fillId="0" borderId="0" xfId="57" applyFont="1" applyAlignment="1">
      <alignment horizontal="center"/>
    </xf>
    <xf numFmtId="0" fontId="12" fillId="0" borderId="0" xfId="57" applyFont="1" applyBorder="1" applyAlignment="1">
      <alignment horizontal="center"/>
    </xf>
    <xf numFmtId="0" fontId="14" fillId="0" borderId="16" xfId="57" applyFont="1" applyBorder="1" applyAlignment="1">
      <alignment horizontal="center"/>
    </xf>
    <xf numFmtId="0" fontId="10" fillId="0" borderId="16" xfId="57" applyFont="1" applyBorder="1" applyAlignment="1">
      <alignment horizontal="center"/>
    </xf>
    <xf numFmtId="49" fontId="9" fillId="0" borderId="18" xfId="57" applyNumberFormat="1" applyFont="1" applyBorder="1" applyAlignment="1">
      <alignment horizontal="center" vertical="center"/>
    </xf>
    <xf numFmtId="49" fontId="9" fillId="0" borderId="1" xfId="57" applyNumberFormat="1" applyFont="1" applyBorder="1" applyAlignment="1">
      <alignment horizontal="center" vertical="center"/>
    </xf>
    <xf numFmtId="0" fontId="13" fillId="0" borderId="6" xfId="57" applyFont="1" applyBorder="1" applyAlignment="1">
      <alignment horizontal="center" vertical="center" wrapText="1"/>
    </xf>
    <xf numFmtId="0" fontId="9" fillId="0" borderId="7" xfId="57" applyFont="1" applyBorder="1" applyAlignment="1">
      <alignment horizontal="center" vertical="center" wrapText="1"/>
    </xf>
    <xf numFmtId="0" fontId="9" fillId="0" borderId="4" xfId="57" applyFont="1" applyBorder="1" applyAlignment="1">
      <alignment horizontal="center" vertical="center" wrapText="1"/>
    </xf>
    <xf numFmtId="0" fontId="14" fillId="0" borderId="0" xfId="57" applyFont="1" applyAlignment="1">
      <alignment horizontal="center"/>
    </xf>
    <xf numFmtId="0" fontId="14" fillId="0" borderId="0" xfId="57" applyNumberFormat="1" applyFont="1" applyAlignment="1">
      <alignment horizontal="center"/>
    </xf>
    <xf numFmtId="0" fontId="9" fillId="0" borderId="18" xfId="57" applyFont="1" applyBorder="1" applyAlignment="1">
      <alignment horizontal="center"/>
    </xf>
    <xf numFmtId="0" fontId="9" fillId="0" borderId="1" xfId="57" applyFont="1" applyBorder="1" applyAlignment="1">
      <alignment horizontal="center"/>
    </xf>
    <xf numFmtId="0" fontId="9" fillId="0" borderId="2" xfId="57" applyFont="1" applyBorder="1" applyAlignment="1">
      <alignment horizontal="center"/>
    </xf>
    <xf numFmtId="49" fontId="9" fillId="0" borderId="2" xfId="57" applyNumberFormat="1" applyFont="1" applyBorder="1" applyAlignment="1">
      <alignment horizontal="center" vertical="center"/>
    </xf>
    <xf numFmtId="0" fontId="11" fillId="0" borderId="0" xfId="40" applyFont="1" applyAlignment="1">
      <alignment horizontal="center"/>
    </xf>
    <xf numFmtId="0" fontId="12" fillId="0" borderId="0" xfId="40" applyFont="1" applyAlignment="1">
      <alignment horizontal="center"/>
    </xf>
    <xf numFmtId="0" fontId="9" fillId="0" borderId="0" xfId="40" applyFont="1" applyAlignment="1">
      <alignment horizontal="center"/>
    </xf>
    <xf numFmtId="0" fontId="12" fillId="0" borderId="0" xfId="40" applyFont="1" applyBorder="1" applyAlignment="1">
      <alignment horizontal="center"/>
    </xf>
    <xf numFmtId="0" fontId="14" fillId="0" borderId="16" xfId="40" applyFont="1" applyBorder="1" applyAlignment="1">
      <alignment horizontal="center"/>
    </xf>
    <xf numFmtId="0" fontId="10" fillId="0" borderId="16" xfId="40" applyFont="1" applyBorder="1" applyAlignment="1">
      <alignment horizontal="center"/>
    </xf>
    <xf numFmtId="49" fontId="9" fillId="0" borderId="18" xfId="40" applyNumberFormat="1" applyFont="1" applyBorder="1" applyAlignment="1">
      <alignment horizontal="center" vertical="center"/>
    </xf>
    <xf numFmtId="49" fontId="9" fillId="0" borderId="1" xfId="40" applyNumberFormat="1" applyFont="1" applyBorder="1" applyAlignment="1">
      <alignment horizontal="center" vertical="center"/>
    </xf>
    <xf numFmtId="0" fontId="13" fillId="0" borderId="6" xfId="40" applyFont="1" applyBorder="1" applyAlignment="1">
      <alignment horizontal="center" vertical="center" wrapText="1"/>
    </xf>
    <xf numFmtId="0" fontId="9" fillId="0" borderId="7" xfId="40" applyFont="1" applyBorder="1" applyAlignment="1">
      <alignment horizontal="center" vertical="center" wrapText="1"/>
    </xf>
    <xf numFmtId="0" fontId="9" fillId="0" borderId="4" xfId="40" applyFont="1" applyBorder="1" applyAlignment="1">
      <alignment horizontal="center" vertical="center" wrapText="1"/>
    </xf>
    <xf numFmtId="0" fontId="14" fillId="0" borderId="0" xfId="40" applyFont="1" applyAlignment="1">
      <alignment horizontal="center"/>
    </xf>
    <xf numFmtId="0" fontId="14" fillId="0" borderId="0" xfId="40" applyNumberFormat="1" applyFont="1" applyAlignment="1">
      <alignment horizontal="center"/>
    </xf>
    <xf numFmtId="0" fontId="9" fillId="0" borderId="18" xfId="40" applyFont="1" applyBorder="1" applyAlignment="1">
      <alignment horizontal="center"/>
    </xf>
    <xf numFmtId="0" fontId="9" fillId="0" borderId="1" xfId="40" applyFont="1" applyBorder="1" applyAlignment="1">
      <alignment horizontal="center"/>
    </xf>
    <xf numFmtId="0" fontId="9" fillId="0" borderId="2" xfId="40" applyFont="1" applyBorder="1" applyAlignment="1">
      <alignment horizontal="center"/>
    </xf>
    <xf numFmtId="49" fontId="9" fillId="0" borderId="2" xfId="40" applyNumberFormat="1" applyFont="1" applyBorder="1" applyAlignment="1">
      <alignment horizontal="center" vertical="center"/>
    </xf>
    <xf numFmtId="0" fontId="11" fillId="0" borderId="0" xfId="62" applyFont="1" applyAlignment="1">
      <alignment horizontal="center"/>
    </xf>
    <xf numFmtId="0" fontId="12" fillId="0" borderId="0" xfId="62" applyFont="1" applyAlignment="1">
      <alignment horizontal="center"/>
    </xf>
    <xf numFmtId="0" fontId="9" fillId="0" borderId="0" xfId="62" applyFont="1" applyAlignment="1">
      <alignment horizontal="center"/>
    </xf>
    <xf numFmtId="0" fontId="12" fillId="0" borderId="0" xfId="62" applyFont="1" applyBorder="1" applyAlignment="1">
      <alignment horizontal="center"/>
    </xf>
    <xf numFmtId="0" fontId="14" fillId="0" borderId="16" xfId="62" applyFont="1" applyBorder="1" applyAlignment="1">
      <alignment horizontal="center"/>
    </xf>
    <xf numFmtId="0" fontId="10" fillId="0" borderId="16" xfId="62" applyFont="1" applyBorder="1" applyAlignment="1">
      <alignment horizontal="center"/>
    </xf>
    <xf numFmtId="49" fontId="9" fillId="0" borderId="18" xfId="62" applyNumberFormat="1" applyFont="1" applyBorder="1" applyAlignment="1">
      <alignment horizontal="center" vertical="center"/>
    </xf>
    <xf numFmtId="49" fontId="9" fillId="0" borderId="1" xfId="62" applyNumberFormat="1" applyFont="1" applyBorder="1" applyAlignment="1">
      <alignment horizontal="center" vertical="center"/>
    </xf>
    <xf numFmtId="0" fontId="13" fillId="0" borderId="6" xfId="62" applyFont="1" applyBorder="1" applyAlignment="1">
      <alignment horizontal="center" vertical="center" wrapText="1"/>
    </xf>
    <xf numFmtId="0" fontId="9" fillId="0" borderId="7" xfId="62" applyFont="1" applyBorder="1" applyAlignment="1">
      <alignment horizontal="center" vertical="center" wrapText="1"/>
    </xf>
    <xf numFmtId="0" fontId="9" fillId="0" borderId="4" xfId="62" applyFont="1" applyBorder="1" applyAlignment="1">
      <alignment horizontal="center" vertical="center" wrapText="1"/>
    </xf>
    <xf numFmtId="0" fontId="14" fillId="0" borderId="0" xfId="62" applyFont="1" applyAlignment="1">
      <alignment horizontal="center"/>
    </xf>
    <xf numFmtId="0" fontId="14" fillId="0" borderId="0" xfId="62" applyNumberFormat="1" applyFont="1" applyAlignment="1">
      <alignment horizontal="center"/>
    </xf>
    <xf numFmtId="0" fontId="9" fillId="0" borderId="18" xfId="62" applyFont="1" applyBorder="1" applyAlignment="1">
      <alignment horizontal="center"/>
    </xf>
    <xf numFmtId="0" fontId="9" fillId="0" borderId="1" xfId="62" applyFont="1" applyBorder="1" applyAlignment="1">
      <alignment horizontal="center"/>
    </xf>
    <xf numFmtId="0" fontId="9" fillId="0" borderId="2" xfId="62" applyFont="1" applyBorder="1" applyAlignment="1">
      <alignment horizontal="center"/>
    </xf>
    <xf numFmtId="49" fontId="9" fillId="0" borderId="2" xfId="62" applyNumberFormat="1" applyFont="1" applyBorder="1" applyAlignment="1">
      <alignment horizontal="center" vertical="center"/>
    </xf>
    <xf numFmtId="49" fontId="9" fillId="0" borderId="18" xfId="64" applyNumberFormat="1" applyFont="1" applyBorder="1" applyAlignment="1">
      <alignment horizontal="center" vertical="center"/>
    </xf>
    <xf numFmtId="49" fontId="9" fillId="0" borderId="1" xfId="64" applyNumberFormat="1" applyFont="1" applyBorder="1" applyAlignment="1">
      <alignment horizontal="center" vertical="center"/>
    </xf>
    <xf numFmtId="0" fontId="9" fillId="0" borderId="18" xfId="64" applyFont="1" applyBorder="1" applyAlignment="1">
      <alignment horizontal="center"/>
    </xf>
    <xf numFmtId="0" fontId="9" fillId="0" borderId="1" xfId="64" applyFont="1" applyBorder="1" applyAlignment="1">
      <alignment horizontal="center"/>
    </xf>
    <xf numFmtId="0" fontId="9" fillId="0" borderId="2" xfId="64" applyFont="1" applyBorder="1" applyAlignment="1">
      <alignment horizontal="center"/>
    </xf>
    <xf numFmtId="0" fontId="11" fillId="0" borderId="0" xfId="64" applyFont="1" applyAlignment="1">
      <alignment horizontal="center"/>
    </xf>
    <xf numFmtId="0" fontId="12" fillId="0" borderId="0" xfId="64" applyFont="1" applyAlignment="1">
      <alignment horizontal="center"/>
    </xf>
    <xf numFmtId="0" fontId="9" fillId="0" borderId="0" xfId="64" applyFont="1" applyAlignment="1">
      <alignment horizontal="center"/>
    </xf>
    <xf numFmtId="0" fontId="14" fillId="0" borderId="0" xfId="64" applyFont="1" applyAlignment="1">
      <alignment horizontal="center"/>
    </xf>
    <xf numFmtId="0" fontId="14" fillId="0" borderId="0" xfId="64" applyNumberFormat="1" applyFont="1" applyAlignment="1">
      <alignment horizontal="center"/>
    </xf>
    <xf numFmtId="0" fontId="14" fillId="0" borderId="16" xfId="64" applyFont="1" applyBorder="1" applyAlignment="1">
      <alignment horizontal="center"/>
    </xf>
    <xf numFmtId="0" fontId="10" fillId="0" borderId="16" xfId="64" applyFont="1" applyBorder="1" applyAlignment="1">
      <alignment horizontal="center"/>
    </xf>
    <xf numFmtId="0" fontId="13" fillId="0" borderId="6" xfId="64" applyFont="1" applyBorder="1" applyAlignment="1">
      <alignment horizontal="center" vertical="center" wrapText="1"/>
    </xf>
    <xf numFmtId="0" fontId="9" fillId="0" borderId="7" xfId="64" applyFont="1" applyBorder="1" applyAlignment="1">
      <alignment horizontal="center" vertical="center" wrapText="1"/>
    </xf>
    <xf numFmtId="0" fontId="9" fillId="0" borderId="4" xfId="64" applyFont="1" applyBorder="1" applyAlignment="1">
      <alignment horizontal="center" vertical="center" wrapText="1"/>
    </xf>
    <xf numFmtId="49" fontId="9" fillId="0" borderId="2" xfId="64" applyNumberFormat="1" applyFont="1" applyBorder="1" applyAlignment="1">
      <alignment horizontal="center" vertical="center"/>
    </xf>
    <xf numFmtId="0" fontId="12" fillId="0" borderId="0" xfId="64" applyFont="1" applyBorder="1" applyAlignment="1">
      <alignment horizontal="center"/>
    </xf>
    <xf numFmtId="0" fontId="11" fillId="0" borderId="0" xfId="20" applyFont="1" applyAlignment="1">
      <alignment horizontal="center"/>
    </xf>
    <xf numFmtId="0" fontId="12" fillId="0" borderId="0" xfId="20" applyFont="1" applyAlignment="1">
      <alignment horizontal="center"/>
    </xf>
    <xf numFmtId="0" fontId="9" fillId="0" borderId="0" xfId="20" applyFont="1" applyAlignment="1">
      <alignment horizontal="center"/>
    </xf>
    <xf numFmtId="0" fontId="12" fillId="0" borderId="0" xfId="20" applyFont="1" applyBorder="1" applyAlignment="1">
      <alignment horizontal="center"/>
    </xf>
    <xf numFmtId="0" fontId="14" fillId="0" borderId="16" xfId="20" applyFont="1" applyBorder="1" applyAlignment="1">
      <alignment horizontal="center"/>
    </xf>
    <xf numFmtId="0" fontId="10" fillId="0" borderId="16" xfId="20" applyFont="1" applyBorder="1" applyAlignment="1">
      <alignment horizontal="center"/>
    </xf>
    <xf numFmtId="49" fontId="9" fillId="0" borderId="18" xfId="20" applyNumberFormat="1" applyFont="1" applyBorder="1" applyAlignment="1">
      <alignment horizontal="center" vertical="center"/>
    </xf>
    <xf numFmtId="49" fontId="9" fillId="0" borderId="1" xfId="20" applyNumberFormat="1" applyFont="1" applyBorder="1" applyAlignment="1">
      <alignment horizontal="center" vertical="center"/>
    </xf>
    <xf numFmtId="0" fontId="13" fillId="0" borderId="6" xfId="20" applyFont="1" applyBorder="1" applyAlignment="1">
      <alignment horizontal="center" vertical="center" wrapText="1"/>
    </xf>
    <xf numFmtId="0" fontId="9" fillId="0" borderId="7" xfId="20" applyFont="1" applyBorder="1" applyAlignment="1">
      <alignment horizontal="center" vertical="center" wrapText="1"/>
    </xf>
    <xf numFmtId="0" fontId="9" fillId="0" borderId="4" xfId="20" applyFont="1" applyBorder="1" applyAlignment="1">
      <alignment horizontal="center" vertical="center" wrapText="1"/>
    </xf>
    <xf numFmtId="0" fontId="14" fillId="0" borderId="0" xfId="20" applyFont="1" applyAlignment="1">
      <alignment horizontal="center"/>
    </xf>
    <xf numFmtId="0" fontId="14" fillId="0" borderId="0" xfId="20" applyNumberFormat="1" applyFont="1" applyAlignment="1">
      <alignment horizontal="center"/>
    </xf>
    <xf numFmtId="0" fontId="9" fillId="0" borderId="18" xfId="20" applyFont="1" applyBorder="1" applyAlignment="1">
      <alignment horizontal="center"/>
    </xf>
    <xf numFmtId="0" fontId="9" fillId="0" borderId="1" xfId="20" applyFont="1" applyBorder="1" applyAlignment="1">
      <alignment horizontal="center"/>
    </xf>
    <xf numFmtId="0" fontId="9" fillId="0" borderId="2" xfId="20" applyFont="1" applyBorder="1" applyAlignment="1">
      <alignment horizontal="center"/>
    </xf>
    <xf numFmtId="49" fontId="9" fillId="0" borderId="2" xfId="20" applyNumberFormat="1" applyFont="1" applyBorder="1" applyAlignment="1">
      <alignment horizontal="center" vertical="center"/>
    </xf>
    <xf numFmtId="49" fontId="9" fillId="0" borderId="18" xfId="22" applyNumberFormat="1" applyFont="1" applyBorder="1" applyAlignment="1">
      <alignment horizontal="center" vertical="center"/>
    </xf>
    <xf numFmtId="49" fontId="9" fillId="0" borderId="1" xfId="22" applyNumberFormat="1" applyFont="1" applyBorder="1" applyAlignment="1">
      <alignment horizontal="center" vertical="center"/>
    </xf>
    <xf numFmtId="49" fontId="9" fillId="0" borderId="2" xfId="22" applyNumberFormat="1" applyFont="1" applyBorder="1" applyAlignment="1">
      <alignment horizontal="center" vertical="center"/>
    </xf>
    <xf numFmtId="0" fontId="9" fillId="0" borderId="18" xfId="22" applyFont="1" applyBorder="1" applyAlignment="1">
      <alignment horizontal="center"/>
    </xf>
    <xf numFmtId="0" fontId="9" fillId="0" borderId="1" xfId="22" applyFont="1" applyBorder="1" applyAlignment="1">
      <alignment horizontal="center"/>
    </xf>
    <xf numFmtId="0" fontId="9" fillId="0" borderId="2" xfId="22" applyFont="1" applyBorder="1" applyAlignment="1">
      <alignment horizontal="center"/>
    </xf>
    <xf numFmtId="0" fontId="11" fillId="0" borderId="0" xfId="22" applyFont="1" applyAlignment="1">
      <alignment horizontal="center"/>
    </xf>
    <xf numFmtId="0" fontId="12" fillId="0" borderId="0" xfId="22" applyFont="1" applyAlignment="1">
      <alignment horizontal="center"/>
    </xf>
    <xf numFmtId="0" fontId="9" fillId="0" borderId="0" xfId="22" applyFont="1" applyAlignment="1">
      <alignment horizontal="center"/>
    </xf>
    <xf numFmtId="0" fontId="14" fillId="0" borderId="0" xfId="22" applyFont="1" applyAlignment="1">
      <alignment horizontal="center"/>
    </xf>
    <xf numFmtId="0" fontId="14" fillId="0" borderId="0" xfId="22" applyNumberFormat="1" applyFont="1" applyAlignment="1">
      <alignment horizontal="center"/>
    </xf>
    <xf numFmtId="0" fontId="14" fillId="0" borderId="16" xfId="22" applyFont="1" applyBorder="1" applyAlignment="1">
      <alignment horizontal="center"/>
    </xf>
    <xf numFmtId="0" fontId="10" fillId="0" borderId="16" xfId="22" applyFont="1" applyBorder="1" applyAlignment="1">
      <alignment horizontal="center"/>
    </xf>
    <xf numFmtId="0" fontId="13" fillId="0" borderId="6" xfId="22" applyFont="1" applyBorder="1" applyAlignment="1">
      <alignment horizontal="center" vertical="center" wrapText="1"/>
    </xf>
    <xf numFmtId="0" fontId="9" fillId="0" borderId="7" xfId="22" applyFont="1" applyBorder="1" applyAlignment="1">
      <alignment horizontal="center" vertical="center" wrapText="1"/>
    </xf>
    <xf numFmtId="0" fontId="9" fillId="0" borderId="4" xfId="22" applyFont="1" applyBorder="1" applyAlignment="1">
      <alignment horizontal="center" vertical="center" wrapText="1"/>
    </xf>
    <xf numFmtId="0" fontId="12" fillId="0" borderId="0" xfId="22" applyFont="1" applyBorder="1" applyAlignment="1">
      <alignment horizontal="center"/>
    </xf>
    <xf numFmtId="0" fontId="11" fillId="0" borderId="0" xfId="63" applyFont="1" applyAlignment="1">
      <alignment horizontal="center"/>
    </xf>
    <xf numFmtId="0" fontId="12" fillId="0" borderId="0" xfId="63" applyFont="1" applyAlignment="1">
      <alignment horizontal="center"/>
    </xf>
    <xf numFmtId="0" fontId="9" fillId="0" borderId="0" xfId="63" applyFont="1" applyAlignment="1">
      <alignment horizontal="center"/>
    </xf>
    <xf numFmtId="0" fontId="12" fillId="0" borderId="0" xfId="63" applyFont="1" applyBorder="1" applyAlignment="1">
      <alignment horizontal="center"/>
    </xf>
    <xf numFmtId="0" fontId="14" fillId="0" borderId="16" xfId="63" applyFont="1" applyBorder="1" applyAlignment="1">
      <alignment horizontal="center"/>
    </xf>
    <xf numFmtId="0" fontId="10" fillId="0" borderId="16" xfId="63" applyFont="1" applyBorder="1" applyAlignment="1">
      <alignment horizontal="center"/>
    </xf>
    <xf numFmtId="49" fontId="9" fillId="0" borderId="18" xfId="63" applyNumberFormat="1" applyFont="1" applyBorder="1" applyAlignment="1">
      <alignment horizontal="center" vertical="center"/>
    </xf>
    <xf numFmtId="49" fontId="9" fillId="0" borderId="1" xfId="63" applyNumberFormat="1" applyFont="1" applyBorder="1" applyAlignment="1">
      <alignment horizontal="center" vertical="center"/>
    </xf>
    <xf numFmtId="0" fontId="13" fillId="0" borderId="6" xfId="63" applyFont="1" applyBorder="1" applyAlignment="1">
      <alignment horizontal="center" vertical="center" wrapText="1"/>
    </xf>
    <xf numFmtId="0" fontId="9" fillId="0" borderId="7" xfId="63" applyFont="1" applyBorder="1" applyAlignment="1">
      <alignment horizontal="center" vertical="center" wrapText="1"/>
    </xf>
    <xf numFmtId="0" fontId="9" fillId="0" borderId="4" xfId="63" applyFont="1" applyBorder="1" applyAlignment="1">
      <alignment horizontal="center" vertical="center" wrapText="1"/>
    </xf>
    <xf numFmtId="0" fontId="14" fillId="0" borderId="0" xfId="63" applyFont="1" applyAlignment="1">
      <alignment horizontal="center"/>
    </xf>
    <xf numFmtId="0" fontId="14" fillId="0" borderId="0" xfId="63" applyNumberFormat="1" applyFont="1" applyAlignment="1">
      <alignment horizontal="center"/>
    </xf>
    <xf numFmtId="0" fontId="9" fillId="0" borderId="18" xfId="63" applyFont="1" applyBorder="1" applyAlignment="1">
      <alignment horizontal="center"/>
    </xf>
    <xf numFmtId="0" fontId="9" fillId="0" borderId="1" xfId="63" applyFont="1" applyBorder="1" applyAlignment="1">
      <alignment horizontal="center"/>
    </xf>
    <xf numFmtId="0" fontId="9" fillId="0" borderId="2" xfId="63" applyFont="1" applyBorder="1" applyAlignment="1">
      <alignment horizontal="center"/>
    </xf>
    <xf numFmtId="49" fontId="9" fillId="0" borderId="2" xfId="63" applyNumberFormat="1" applyFont="1" applyBorder="1" applyAlignment="1">
      <alignment horizontal="center" vertical="center"/>
    </xf>
    <xf numFmtId="0" fontId="11" fillId="0" borderId="0" xfId="59" applyFont="1" applyAlignment="1">
      <alignment horizontal="center"/>
    </xf>
    <xf numFmtId="0" fontId="12" fillId="0" borderId="0" xfId="59" applyFont="1" applyAlignment="1">
      <alignment horizontal="center"/>
    </xf>
    <xf numFmtId="0" fontId="9" fillId="0" borderId="0" xfId="59" applyFont="1" applyAlignment="1">
      <alignment horizontal="center"/>
    </xf>
    <xf numFmtId="0" fontId="12" fillId="0" borderId="0" xfId="59" applyFont="1" applyBorder="1" applyAlignment="1">
      <alignment horizontal="center"/>
    </xf>
    <xf numFmtId="0" fontId="14" fillId="0" borderId="16" xfId="59" applyFont="1" applyBorder="1" applyAlignment="1">
      <alignment horizontal="center"/>
    </xf>
    <xf numFmtId="0" fontId="10" fillId="0" borderId="16" xfId="59" applyFont="1" applyBorder="1" applyAlignment="1">
      <alignment horizontal="center"/>
    </xf>
    <xf numFmtId="49" fontId="9" fillId="0" borderId="18" xfId="59" applyNumberFormat="1" applyFont="1" applyBorder="1" applyAlignment="1">
      <alignment horizontal="center" vertical="center"/>
    </xf>
    <xf numFmtId="49" fontId="9" fillId="0" borderId="1" xfId="59" applyNumberFormat="1" applyFont="1" applyBorder="1" applyAlignment="1">
      <alignment horizontal="center" vertical="center"/>
    </xf>
    <xf numFmtId="0" fontId="13" fillId="0" borderId="6" xfId="59" applyFont="1" applyBorder="1" applyAlignment="1">
      <alignment horizontal="center" vertical="center" wrapText="1"/>
    </xf>
    <xf numFmtId="0" fontId="9" fillId="0" borderId="7" xfId="59" applyFont="1" applyBorder="1" applyAlignment="1">
      <alignment horizontal="center" vertical="center" wrapText="1"/>
    </xf>
    <xf numFmtId="0" fontId="9" fillId="0" borderId="4" xfId="59" applyFont="1" applyBorder="1" applyAlignment="1">
      <alignment horizontal="center" vertical="center" wrapText="1"/>
    </xf>
    <xf numFmtId="0" fontId="14" fillId="0" borderId="0" xfId="59" applyFont="1" applyAlignment="1">
      <alignment horizontal="center"/>
    </xf>
    <xf numFmtId="0" fontId="14" fillId="0" borderId="0" xfId="59" applyNumberFormat="1" applyFont="1" applyAlignment="1">
      <alignment horizontal="center"/>
    </xf>
    <xf numFmtId="0" fontId="9" fillId="0" borderId="18" xfId="59" applyFont="1" applyBorder="1" applyAlignment="1">
      <alignment horizontal="center"/>
    </xf>
    <xf numFmtId="0" fontId="9" fillId="0" borderId="1" xfId="59" applyFont="1" applyBorder="1" applyAlignment="1">
      <alignment horizontal="center"/>
    </xf>
    <xf numFmtId="0" fontId="9" fillId="0" borderId="2" xfId="59" applyFont="1" applyBorder="1" applyAlignment="1">
      <alignment horizontal="center"/>
    </xf>
    <xf numFmtId="49" fontId="9" fillId="0" borderId="2" xfId="59" applyNumberFormat="1" applyFont="1" applyBorder="1" applyAlignment="1">
      <alignment horizontal="center" vertical="center"/>
    </xf>
    <xf numFmtId="0" fontId="11" fillId="0" borderId="0" xfId="55" applyFont="1" applyAlignment="1">
      <alignment horizontal="center"/>
    </xf>
    <xf numFmtId="0" fontId="12" fillId="0" borderId="0" xfId="55" applyFont="1" applyAlignment="1">
      <alignment horizontal="center"/>
    </xf>
    <xf numFmtId="0" fontId="9" fillId="0" borderId="0" xfId="55" applyFont="1" applyAlignment="1">
      <alignment horizontal="center"/>
    </xf>
    <xf numFmtId="0" fontId="12" fillId="0" borderId="0" xfId="55" applyFont="1" applyBorder="1" applyAlignment="1">
      <alignment horizontal="center"/>
    </xf>
    <xf numFmtId="0" fontId="14" fillId="0" borderId="16" xfId="55" applyFont="1" applyBorder="1" applyAlignment="1">
      <alignment horizontal="center"/>
    </xf>
    <xf numFmtId="0" fontId="10" fillId="0" borderId="16" xfId="55" applyFont="1" applyBorder="1" applyAlignment="1">
      <alignment horizontal="center"/>
    </xf>
    <xf numFmtId="49" fontId="9" fillId="0" borderId="18" xfId="55" applyNumberFormat="1" applyFont="1" applyBorder="1" applyAlignment="1">
      <alignment horizontal="center" vertical="center"/>
    </xf>
    <xf numFmtId="49" fontId="9" fillId="0" borderId="1" xfId="55" applyNumberFormat="1" applyFont="1" applyBorder="1" applyAlignment="1">
      <alignment horizontal="center" vertical="center"/>
    </xf>
    <xf numFmtId="0" fontId="13" fillId="0" borderId="6" xfId="55" applyFont="1" applyBorder="1" applyAlignment="1">
      <alignment horizontal="center" vertical="center" wrapText="1"/>
    </xf>
    <xf numFmtId="0" fontId="9" fillId="0" borderId="7" xfId="55" applyFont="1" applyBorder="1" applyAlignment="1">
      <alignment horizontal="center" vertical="center" wrapText="1"/>
    </xf>
    <xf numFmtId="0" fontId="9" fillId="0" borderId="4" xfId="55" applyFont="1" applyBorder="1" applyAlignment="1">
      <alignment horizontal="center" vertical="center" wrapText="1"/>
    </xf>
    <xf numFmtId="0" fontId="14" fillId="0" borderId="0" xfId="55" applyFont="1" applyAlignment="1">
      <alignment horizontal="center"/>
    </xf>
    <xf numFmtId="0" fontId="9" fillId="0" borderId="18" xfId="55" applyFont="1" applyBorder="1" applyAlignment="1">
      <alignment horizontal="center"/>
    </xf>
    <xf numFmtId="0" fontId="9" fillId="0" borderId="1" xfId="55" applyFont="1" applyBorder="1" applyAlignment="1">
      <alignment horizontal="center"/>
    </xf>
    <xf numFmtId="0" fontId="9" fillId="0" borderId="2" xfId="55" applyFont="1" applyBorder="1" applyAlignment="1">
      <alignment horizontal="center"/>
    </xf>
    <xf numFmtId="49" fontId="9" fillId="0" borderId="2" xfId="55" applyNumberFormat="1" applyFont="1" applyBorder="1" applyAlignment="1">
      <alignment horizontal="center" vertical="center"/>
    </xf>
    <xf numFmtId="0" fontId="14" fillId="0" borderId="16" xfId="61" applyFont="1" applyBorder="1" applyAlignment="1">
      <alignment horizontal="center"/>
    </xf>
    <xf numFmtId="0" fontId="10" fillId="0" borderId="16" xfId="61" applyFont="1" applyBorder="1" applyAlignment="1">
      <alignment horizontal="center"/>
    </xf>
    <xf numFmtId="0" fontId="12" fillId="0" borderId="0" xfId="61" applyFont="1" applyAlignment="1">
      <alignment horizontal="center"/>
    </xf>
    <xf numFmtId="49" fontId="9" fillId="0" borderId="18" xfId="61" applyNumberFormat="1" applyFont="1" applyBorder="1" applyAlignment="1">
      <alignment horizontal="center" vertical="center"/>
    </xf>
    <xf numFmtId="49" fontId="9" fillId="0" borderId="1" xfId="61" applyNumberFormat="1" applyFont="1" applyBorder="1" applyAlignment="1">
      <alignment horizontal="center" vertical="center"/>
    </xf>
    <xf numFmtId="0" fontId="12" fillId="0" borderId="0" xfId="61" applyFont="1" applyBorder="1" applyAlignment="1">
      <alignment horizontal="center"/>
    </xf>
    <xf numFmtId="0" fontId="14" fillId="0" borderId="0" xfId="61" applyFont="1" applyAlignment="1">
      <alignment horizontal="center"/>
    </xf>
    <xf numFmtId="0" fontId="14" fillId="0" borderId="0" xfId="61" applyNumberFormat="1" applyFont="1" applyAlignment="1">
      <alignment horizontal="center"/>
    </xf>
    <xf numFmtId="0" fontId="11" fillId="0" borderId="0" xfId="61" applyFont="1" applyAlignment="1">
      <alignment horizontal="center"/>
    </xf>
    <xf numFmtId="0" fontId="9" fillId="0" borderId="0" xfId="61" applyFont="1" applyAlignment="1">
      <alignment horizontal="center"/>
    </xf>
    <xf numFmtId="0" fontId="13" fillId="0" borderId="6" xfId="61" applyFont="1" applyBorder="1" applyAlignment="1">
      <alignment horizontal="center" vertical="center" wrapText="1"/>
    </xf>
    <xf numFmtId="0" fontId="9" fillId="0" borderId="7" xfId="61" applyFont="1" applyBorder="1" applyAlignment="1">
      <alignment horizontal="center" vertical="center" wrapText="1"/>
    </xf>
    <xf numFmtId="0" fontId="9" fillId="0" borderId="4" xfId="61" applyFont="1" applyBorder="1" applyAlignment="1">
      <alignment horizontal="center" vertical="center" wrapText="1"/>
    </xf>
    <xf numFmtId="0" fontId="9" fillId="0" borderId="18" xfId="61" applyFont="1" applyBorder="1" applyAlignment="1">
      <alignment horizontal="center"/>
    </xf>
    <xf numFmtId="0" fontId="9" fillId="0" borderId="1" xfId="61" applyFont="1" applyBorder="1" applyAlignment="1">
      <alignment horizontal="center"/>
    </xf>
    <xf numFmtId="0" fontId="9" fillId="0" borderId="2" xfId="61" applyFont="1" applyBorder="1" applyAlignment="1">
      <alignment horizontal="center"/>
    </xf>
    <xf numFmtId="49" fontId="9" fillId="0" borderId="2" xfId="61" applyNumberFormat="1" applyFont="1" applyBorder="1" applyAlignment="1">
      <alignment horizontal="center" vertical="center"/>
    </xf>
    <xf numFmtId="0" fontId="11" fillId="0" borderId="0" xfId="54" applyFont="1" applyAlignment="1">
      <alignment horizontal="center"/>
    </xf>
    <xf numFmtId="0" fontId="12" fillId="0" borderId="0" xfId="54" applyFont="1" applyAlignment="1">
      <alignment horizontal="center"/>
    </xf>
    <xf numFmtId="0" fontId="9" fillId="0" borderId="0" xfId="54" applyFont="1" applyAlignment="1">
      <alignment horizontal="center"/>
    </xf>
    <xf numFmtId="0" fontId="12" fillId="0" borderId="0" xfId="54" applyFont="1" applyBorder="1" applyAlignment="1">
      <alignment horizontal="center"/>
    </xf>
    <xf numFmtId="0" fontId="14" fillId="0" borderId="16" xfId="54" applyFont="1" applyBorder="1" applyAlignment="1">
      <alignment horizontal="center"/>
    </xf>
    <xf numFmtId="0" fontId="10" fillId="0" borderId="16" xfId="54" applyFont="1" applyBorder="1" applyAlignment="1">
      <alignment horizontal="center"/>
    </xf>
    <xf numFmtId="49" fontId="9" fillId="0" borderId="18" xfId="54" applyNumberFormat="1" applyFont="1" applyBorder="1" applyAlignment="1">
      <alignment horizontal="center" vertical="center"/>
    </xf>
    <xf numFmtId="49" fontId="9" fillId="0" borderId="1" xfId="54" applyNumberFormat="1" applyFont="1" applyBorder="1" applyAlignment="1">
      <alignment horizontal="center" vertical="center"/>
    </xf>
    <xf numFmtId="0" fontId="13" fillId="0" borderId="6" xfId="54" applyFont="1" applyBorder="1" applyAlignment="1">
      <alignment horizontal="center" vertical="center" wrapText="1"/>
    </xf>
    <xf numFmtId="0" fontId="9" fillId="0" borderId="7" xfId="54" applyFont="1" applyBorder="1" applyAlignment="1">
      <alignment horizontal="center" vertical="center" wrapText="1"/>
    </xf>
    <xf numFmtId="0" fontId="9" fillId="0" borderId="4" xfId="54" applyFont="1" applyBorder="1" applyAlignment="1">
      <alignment horizontal="center" vertical="center" wrapText="1"/>
    </xf>
    <xf numFmtId="0" fontId="14" fillId="0" borderId="0" xfId="54" applyFont="1" applyAlignment="1">
      <alignment horizontal="center"/>
    </xf>
    <xf numFmtId="0" fontId="14" fillId="0" borderId="0" xfId="54" applyNumberFormat="1" applyFont="1" applyAlignment="1">
      <alignment horizontal="center"/>
    </xf>
    <xf numFmtId="0" fontId="9" fillId="0" borderId="18" xfId="54" applyFont="1" applyBorder="1" applyAlignment="1">
      <alignment horizontal="center"/>
    </xf>
    <xf numFmtId="0" fontId="9" fillId="0" borderId="1" xfId="54" applyFont="1" applyBorder="1" applyAlignment="1">
      <alignment horizontal="center"/>
    </xf>
    <xf numFmtId="0" fontId="9" fillId="0" borderId="2" xfId="54" applyFont="1" applyBorder="1" applyAlignment="1">
      <alignment horizontal="center"/>
    </xf>
    <xf numFmtId="49" fontId="9" fillId="0" borderId="2" xfId="54" applyNumberFormat="1" applyFont="1" applyBorder="1" applyAlignment="1">
      <alignment horizontal="center" vertical="center"/>
    </xf>
    <xf numFmtId="49" fontId="9" fillId="0" borderId="18" xfId="67" applyNumberFormat="1" applyFont="1" applyBorder="1" applyAlignment="1">
      <alignment horizontal="center" vertical="center"/>
    </xf>
    <xf numFmtId="49" fontId="9" fillId="0" borderId="1" xfId="67" applyNumberFormat="1" applyFont="1" applyBorder="1" applyAlignment="1">
      <alignment horizontal="center" vertical="center"/>
    </xf>
    <xf numFmtId="49" fontId="9" fillId="0" borderId="2" xfId="67" applyNumberFormat="1" applyFont="1" applyBorder="1" applyAlignment="1">
      <alignment horizontal="center" vertical="center"/>
    </xf>
    <xf numFmtId="0" fontId="9" fillId="0" borderId="18" xfId="67" applyFont="1" applyBorder="1" applyAlignment="1">
      <alignment horizontal="center"/>
    </xf>
    <xf numFmtId="0" fontId="9" fillId="0" borderId="1" xfId="67" applyFont="1" applyBorder="1" applyAlignment="1">
      <alignment horizontal="center"/>
    </xf>
    <xf numFmtId="0" fontId="9" fillId="0" borderId="2" xfId="67" applyFont="1" applyBorder="1" applyAlignment="1">
      <alignment horizontal="center"/>
    </xf>
    <xf numFmtId="0" fontId="11" fillId="0" borderId="0" xfId="67" applyFont="1" applyAlignment="1">
      <alignment horizontal="center"/>
    </xf>
    <xf numFmtId="0" fontId="12" fillId="0" borderId="0" xfId="67" applyFont="1" applyAlignment="1">
      <alignment horizontal="center"/>
    </xf>
    <xf numFmtId="0" fontId="9" fillId="0" borderId="0" xfId="67" applyFont="1" applyAlignment="1">
      <alignment horizontal="center"/>
    </xf>
    <xf numFmtId="0" fontId="14" fillId="0" borderId="0" xfId="67" applyFont="1" applyAlignment="1">
      <alignment horizontal="center"/>
    </xf>
    <xf numFmtId="0" fontId="14" fillId="0" borderId="16" xfId="67" applyFont="1" applyBorder="1" applyAlignment="1">
      <alignment horizontal="center"/>
    </xf>
    <xf numFmtId="0" fontId="10" fillId="0" borderId="16" xfId="67" applyFont="1" applyBorder="1" applyAlignment="1">
      <alignment horizontal="center"/>
    </xf>
    <xf numFmtId="0" fontId="13" fillId="0" borderId="6" xfId="67" applyFont="1" applyBorder="1" applyAlignment="1">
      <alignment horizontal="center" vertical="center" wrapText="1"/>
    </xf>
    <xf numFmtId="0" fontId="9" fillId="0" borderId="7" xfId="67" applyFont="1" applyBorder="1" applyAlignment="1">
      <alignment horizontal="center" vertical="center" wrapText="1"/>
    </xf>
    <xf numFmtId="0" fontId="9" fillId="0" borderId="4" xfId="67" applyFont="1" applyBorder="1" applyAlignment="1">
      <alignment horizontal="center" vertical="center" wrapText="1"/>
    </xf>
    <xf numFmtId="0" fontId="12" fillId="0" borderId="0" xfId="67" applyFont="1" applyBorder="1" applyAlignment="1">
      <alignment horizontal="center"/>
    </xf>
    <xf numFmtId="49" fontId="9" fillId="0" borderId="18" xfId="50" applyNumberFormat="1" applyFont="1" applyBorder="1" applyAlignment="1">
      <alignment horizontal="center" vertical="center"/>
    </xf>
    <xf numFmtId="49" fontId="9" fillId="0" borderId="1" xfId="50" applyNumberFormat="1" applyFont="1" applyBorder="1" applyAlignment="1">
      <alignment horizontal="center" vertical="center"/>
    </xf>
    <xf numFmtId="49" fontId="9" fillId="0" borderId="2" xfId="50" applyNumberFormat="1" applyFont="1" applyBorder="1" applyAlignment="1">
      <alignment horizontal="center" vertical="center"/>
    </xf>
    <xf numFmtId="0" fontId="9" fillId="0" borderId="18" xfId="50" applyFont="1" applyBorder="1" applyAlignment="1">
      <alignment horizontal="center"/>
    </xf>
    <xf numFmtId="0" fontId="9" fillId="0" borderId="1" xfId="50" applyFont="1" applyBorder="1" applyAlignment="1">
      <alignment horizontal="center"/>
    </xf>
    <xf numFmtId="0" fontId="9" fillId="0" borderId="2" xfId="50" applyFont="1" applyBorder="1" applyAlignment="1">
      <alignment horizontal="center"/>
    </xf>
    <xf numFmtId="0" fontId="11" fillId="0" borderId="0" xfId="50" applyFont="1" applyAlignment="1">
      <alignment horizontal="center"/>
    </xf>
    <xf numFmtId="0" fontId="12" fillId="0" borderId="0" xfId="50" applyFont="1" applyAlignment="1">
      <alignment horizontal="center"/>
    </xf>
    <xf numFmtId="0" fontId="9" fillId="0" borderId="0" xfId="50" applyFont="1" applyAlignment="1">
      <alignment horizontal="center"/>
    </xf>
    <xf numFmtId="0" fontId="14" fillId="0" borderId="0" xfId="50" applyFont="1" applyAlignment="1">
      <alignment horizontal="center"/>
    </xf>
    <xf numFmtId="0" fontId="14" fillId="0" borderId="0" xfId="50" applyNumberFormat="1" applyFont="1" applyAlignment="1">
      <alignment horizontal="center"/>
    </xf>
    <xf numFmtId="0" fontId="14" fillId="0" borderId="16" xfId="50" applyFont="1" applyBorder="1" applyAlignment="1">
      <alignment horizontal="center"/>
    </xf>
    <xf numFmtId="0" fontId="10" fillId="0" borderId="16" xfId="50" applyFont="1" applyBorder="1" applyAlignment="1">
      <alignment horizontal="center"/>
    </xf>
    <xf numFmtId="0" fontId="13" fillId="0" borderId="6" xfId="50" applyFont="1" applyBorder="1" applyAlignment="1">
      <alignment horizontal="center" vertical="center" wrapText="1"/>
    </xf>
    <xf numFmtId="0" fontId="9" fillId="0" borderId="7" xfId="50" applyFont="1" applyBorder="1" applyAlignment="1">
      <alignment horizontal="center" vertical="center" wrapText="1"/>
    </xf>
    <xf numFmtId="0" fontId="9" fillId="0" borderId="4" xfId="50" applyFont="1" applyBorder="1" applyAlignment="1">
      <alignment horizontal="center" vertical="center" wrapText="1"/>
    </xf>
    <xf numFmtId="0" fontId="12" fillId="0" borderId="0" xfId="50" applyFont="1" applyBorder="1" applyAlignment="1">
      <alignment horizontal="center"/>
    </xf>
    <xf numFmtId="49" fontId="9" fillId="0" borderId="18" xfId="51" applyNumberFormat="1" applyFont="1" applyBorder="1" applyAlignment="1">
      <alignment horizontal="center" vertical="center"/>
    </xf>
    <xf numFmtId="49" fontId="9" fillId="0" borderId="1" xfId="51" applyNumberFormat="1" applyFont="1" applyBorder="1" applyAlignment="1">
      <alignment horizontal="center" vertical="center"/>
    </xf>
    <xf numFmtId="49" fontId="9" fillId="0" borderId="2" xfId="51" applyNumberFormat="1" applyFont="1" applyBorder="1" applyAlignment="1">
      <alignment horizontal="center" vertical="center"/>
    </xf>
    <xf numFmtId="0" fontId="9" fillId="0" borderId="18" xfId="51" applyFont="1" applyBorder="1" applyAlignment="1">
      <alignment horizontal="center"/>
    </xf>
    <xf numFmtId="0" fontId="9" fillId="0" borderId="1" xfId="51" applyFont="1" applyBorder="1" applyAlignment="1">
      <alignment horizontal="center"/>
    </xf>
    <xf numFmtId="0" fontId="9" fillId="0" borderId="2" xfId="51" applyFont="1" applyBorder="1" applyAlignment="1">
      <alignment horizontal="center"/>
    </xf>
    <xf numFmtId="0" fontId="11" fillId="0" borderId="0" xfId="51" applyFont="1" applyAlignment="1">
      <alignment horizontal="center"/>
    </xf>
    <xf numFmtId="0" fontId="12" fillId="0" borderId="0" xfId="51" applyFont="1" applyAlignment="1">
      <alignment horizontal="center"/>
    </xf>
    <xf numFmtId="0" fontId="9" fillId="0" borderId="0" xfId="51" applyFont="1" applyAlignment="1">
      <alignment horizontal="center"/>
    </xf>
    <xf numFmtId="0" fontId="14" fillId="0" borderId="0" xfId="51" applyFont="1" applyAlignment="1">
      <alignment horizontal="center"/>
    </xf>
    <xf numFmtId="0" fontId="14" fillId="0" borderId="0" xfId="51" applyNumberFormat="1" applyFont="1" applyAlignment="1">
      <alignment horizontal="center"/>
    </xf>
    <xf numFmtId="0" fontId="14" fillId="0" borderId="16" xfId="51" applyFont="1" applyBorder="1" applyAlignment="1">
      <alignment horizontal="center"/>
    </xf>
    <xf numFmtId="0" fontId="10" fillId="0" borderId="16" xfId="51" applyFont="1" applyBorder="1" applyAlignment="1">
      <alignment horizontal="center"/>
    </xf>
    <xf numFmtId="0" fontId="13" fillId="0" borderId="6" xfId="51" applyFont="1" applyBorder="1" applyAlignment="1">
      <alignment horizontal="center" vertical="center" wrapText="1"/>
    </xf>
    <xf numFmtId="0" fontId="9" fillId="0" borderId="7" xfId="51" applyFont="1" applyBorder="1" applyAlignment="1">
      <alignment horizontal="center" vertical="center" wrapText="1"/>
    </xf>
    <xf numFmtId="0" fontId="9" fillId="0" borderId="4" xfId="51" applyFont="1" applyBorder="1" applyAlignment="1">
      <alignment horizontal="center" vertical="center" wrapText="1"/>
    </xf>
    <xf numFmtId="0" fontId="12" fillId="0" borderId="0" xfId="51" applyFont="1" applyBorder="1" applyAlignment="1">
      <alignment horizontal="center"/>
    </xf>
    <xf numFmtId="0" fontId="40" fillId="0" borderId="0" xfId="31" applyNumberFormat="1" applyFont="1" applyAlignment="1">
      <alignment horizontal="left"/>
    </xf>
    <xf numFmtId="0" fontId="43" fillId="0" borderId="0" xfId="31" quotePrefix="1" applyNumberFormat="1" applyFont="1" applyAlignment="1">
      <alignment horizontal="left"/>
    </xf>
    <xf numFmtId="0" fontId="40" fillId="0" borderId="0" xfId="31" applyFont="1" applyAlignment="1">
      <alignment horizontal="left"/>
    </xf>
    <xf numFmtId="0" fontId="13" fillId="0" borderId="6" xfId="3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0" fillId="0" borderId="18" xfId="3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0" xfId="31" applyFont="1" applyBorder="1" applyAlignment="1">
      <alignment horizontal="center"/>
    </xf>
    <xf numFmtId="0" fontId="10" fillId="0" borderId="0" xfId="31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42" fillId="0" borderId="0" xfId="0" applyFont="1" applyAlignment="1">
      <alignment horizontal="center"/>
    </xf>
    <xf numFmtId="0" fontId="10" fillId="0" borderId="0" xfId="31" applyFont="1" applyBorder="1" applyAlignment="1">
      <alignment horizontal="center"/>
    </xf>
    <xf numFmtId="0" fontId="19" fillId="0" borderId="0" xfId="0" applyFont="1" applyAlignment="1"/>
    <xf numFmtId="0" fontId="14" fillId="0" borderId="0" xfId="31" applyFont="1" applyAlignment="1">
      <alignment horizontal="center"/>
    </xf>
    <xf numFmtId="166" fontId="10" fillId="0" borderId="0" xfId="0" applyNumberFormat="1" applyFont="1" applyAlignment="1">
      <alignment horizontal="left"/>
    </xf>
    <xf numFmtId="0" fontId="17" fillId="0" borderId="0" xfId="23" applyFont="1" applyBorder="1" applyAlignment="1">
      <alignment horizontal="center"/>
    </xf>
    <xf numFmtId="0" fontId="9" fillId="0" borderId="18" xfId="23" applyFont="1" applyBorder="1" applyAlignment="1">
      <alignment horizontal="center"/>
    </xf>
    <xf numFmtId="0" fontId="9" fillId="0" borderId="1" xfId="23" applyFont="1" applyBorder="1" applyAlignment="1">
      <alignment horizontal="center"/>
    </xf>
    <xf numFmtId="0" fontId="9" fillId="0" borderId="2" xfId="23" applyFont="1" applyBorder="1" applyAlignment="1">
      <alignment horizontal="center"/>
    </xf>
    <xf numFmtId="49" fontId="9" fillId="0" borderId="18" xfId="23" applyNumberFormat="1" applyFont="1" applyBorder="1" applyAlignment="1">
      <alignment horizontal="center" vertical="center"/>
    </xf>
    <xf numFmtId="49" fontId="9" fillId="0" borderId="1" xfId="23" applyNumberFormat="1" applyFont="1" applyBorder="1" applyAlignment="1">
      <alignment horizontal="center" vertical="center"/>
    </xf>
    <xf numFmtId="49" fontId="9" fillId="0" borderId="26" xfId="23" applyNumberFormat="1" applyFont="1" applyBorder="1" applyAlignment="1">
      <alignment horizontal="center" vertical="center"/>
    </xf>
    <xf numFmtId="49" fontId="9" fillId="0" borderId="27" xfId="23" applyNumberFormat="1" applyFont="1" applyBorder="1" applyAlignment="1">
      <alignment horizontal="center" vertical="center"/>
    </xf>
    <xf numFmtId="49" fontId="9" fillId="0" borderId="28" xfId="23" applyNumberFormat="1" applyFont="1" applyBorder="1" applyAlignment="1">
      <alignment horizontal="center" vertical="center"/>
    </xf>
    <xf numFmtId="0" fontId="10" fillId="0" borderId="16" xfId="23" applyFont="1" applyBorder="1" applyAlignment="1">
      <alignment horizontal="center"/>
    </xf>
    <xf numFmtId="0" fontId="12" fillId="0" borderId="0" xfId="23" applyFont="1" applyAlignment="1">
      <alignment horizontal="center"/>
    </xf>
    <xf numFmtId="0" fontId="9" fillId="0" borderId="0" xfId="23" applyFont="1" applyAlignment="1">
      <alignment horizontal="center"/>
    </xf>
    <xf numFmtId="0" fontId="13" fillId="0" borderId="6" xfId="23" applyFont="1" applyBorder="1" applyAlignment="1">
      <alignment horizontal="center" vertical="center" wrapText="1"/>
    </xf>
    <xf numFmtId="0" fontId="9" fillId="0" borderId="7" xfId="23" applyFont="1" applyBorder="1" applyAlignment="1">
      <alignment horizontal="center" vertical="center" wrapText="1"/>
    </xf>
    <xf numFmtId="0" fontId="9" fillId="0" borderId="4" xfId="23" applyFont="1" applyBorder="1" applyAlignment="1">
      <alignment horizontal="center" vertical="center" wrapText="1"/>
    </xf>
    <xf numFmtId="0" fontId="15" fillId="0" borderId="0" xfId="23" applyFont="1" applyAlignment="1">
      <alignment horizontal="center"/>
    </xf>
    <xf numFmtId="0" fontId="12" fillId="0" borderId="0" xfId="23" applyFont="1" applyBorder="1" applyAlignment="1">
      <alignment horizontal="center"/>
    </xf>
    <xf numFmtId="0" fontId="14" fillId="0" borderId="16" xfId="23" applyFont="1" applyBorder="1" applyAlignment="1">
      <alignment horizontal="center"/>
    </xf>
    <xf numFmtId="0" fontId="14" fillId="0" borderId="0" xfId="23" applyFont="1" applyAlignment="1">
      <alignment horizontal="center"/>
    </xf>
    <xf numFmtId="0" fontId="14" fillId="0" borderId="0" xfId="23" applyNumberFormat="1" applyFont="1" applyAlignment="1">
      <alignment horizontal="center"/>
    </xf>
    <xf numFmtId="49" fontId="9" fillId="0" borderId="18" xfId="8" applyNumberFormat="1" applyFont="1" applyBorder="1" applyAlignment="1">
      <alignment horizontal="center" vertical="center"/>
    </xf>
    <xf numFmtId="49" fontId="9" fillId="0" borderId="1" xfId="8" applyNumberFormat="1" applyFont="1" applyBorder="1" applyAlignment="1">
      <alignment horizontal="center" vertical="center"/>
    </xf>
    <xf numFmtId="49" fontId="9" fillId="0" borderId="2" xfId="8" applyNumberFormat="1" applyFont="1" applyBorder="1" applyAlignment="1">
      <alignment horizontal="center" vertical="center"/>
    </xf>
    <xf numFmtId="0" fontId="14" fillId="0" borderId="16" xfId="8" applyFont="1" applyBorder="1" applyAlignment="1">
      <alignment horizontal="center"/>
    </xf>
    <xf numFmtId="0" fontId="14" fillId="0" borderId="0" xfId="8" applyFont="1" applyAlignment="1">
      <alignment horizontal="center"/>
    </xf>
    <xf numFmtId="0" fontId="14" fillId="0" borderId="0" xfId="8" applyNumberFormat="1" applyFont="1" applyAlignment="1">
      <alignment horizontal="center"/>
    </xf>
    <xf numFmtId="0" fontId="12" fillId="0" borderId="0" xfId="8" applyFont="1" applyBorder="1" applyAlignment="1">
      <alignment horizontal="center"/>
    </xf>
    <xf numFmtId="0" fontId="13" fillId="0" borderId="6" xfId="8" applyFont="1" applyBorder="1" applyAlignment="1">
      <alignment horizontal="center" vertical="center" wrapText="1"/>
    </xf>
    <xf numFmtId="0" fontId="9" fillId="0" borderId="7" xfId="8" applyFont="1" applyBorder="1" applyAlignment="1">
      <alignment horizontal="center" vertical="center" wrapText="1"/>
    </xf>
    <xf numFmtId="0" fontId="9" fillId="0" borderId="4" xfId="8" applyFont="1" applyBorder="1" applyAlignment="1">
      <alignment horizontal="center" vertical="center" wrapText="1"/>
    </xf>
    <xf numFmtId="0" fontId="9" fillId="0" borderId="18" xfId="8" applyFont="1" applyBorder="1" applyAlignment="1">
      <alignment horizontal="center"/>
    </xf>
    <xf numFmtId="0" fontId="9" fillId="0" borderId="1" xfId="8" applyFont="1" applyBorder="1" applyAlignment="1">
      <alignment horizontal="center"/>
    </xf>
    <xf numFmtId="0" fontId="9" fillId="0" borderId="2" xfId="8" applyFont="1" applyBorder="1" applyAlignment="1">
      <alignment horizontal="center"/>
    </xf>
    <xf numFmtId="0" fontId="10" fillId="0" borderId="16" xfId="8" applyFont="1" applyBorder="1" applyAlignment="1">
      <alignment horizontal="center"/>
    </xf>
    <xf numFmtId="0" fontId="12" fillId="0" borderId="0" xfId="8" applyFont="1" applyAlignment="1">
      <alignment horizontal="center"/>
    </xf>
    <xf numFmtId="0" fontId="17" fillId="0" borderId="0" xfId="8" applyFont="1" applyAlignment="1">
      <alignment horizontal="center"/>
    </xf>
    <xf numFmtId="0" fontId="15" fillId="0" borderId="0" xfId="8" applyFont="1" applyAlignment="1">
      <alignment horizontal="center"/>
    </xf>
    <xf numFmtId="0" fontId="9" fillId="0" borderId="0" xfId="8" applyFont="1" applyAlignment="1">
      <alignment horizontal="center"/>
    </xf>
    <xf numFmtId="49" fontId="9" fillId="0" borderId="18" xfId="9" applyNumberFormat="1" applyFont="1" applyBorder="1" applyAlignment="1">
      <alignment horizontal="center" vertical="center"/>
    </xf>
    <xf numFmtId="49" fontId="9" fillId="0" borderId="1" xfId="9" applyNumberFormat="1" applyFont="1" applyBorder="1" applyAlignment="1">
      <alignment horizontal="center" vertical="center"/>
    </xf>
    <xf numFmtId="49" fontId="9" fillId="0" borderId="2" xfId="9" applyNumberFormat="1" applyFont="1" applyBorder="1" applyAlignment="1">
      <alignment horizontal="center" vertical="center"/>
    </xf>
    <xf numFmtId="0" fontId="14" fillId="0" borderId="16" xfId="9" applyFont="1" applyBorder="1" applyAlignment="1">
      <alignment horizontal="center"/>
    </xf>
    <xf numFmtId="0" fontId="14" fillId="0" borderId="0" xfId="9" applyFont="1" applyAlignment="1">
      <alignment horizontal="center"/>
    </xf>
    <xf numFmtId="0" fontId="14" fillId="0" borderId="0" xfId="9" applyNumberFormat="1" applyFont="1" applyAlignment="1">
      <alignment horizontal="center"/>
    </xf>
    <xf numFmtId="0" fontId="12" fillId="0" borderId="0" xfId="9" applyFont="1" applyBorder="1" applyAlignment="1">
      <alignment horizontal="center"/>
    </xf>
    <xf numFmtId="0" fontId="13" fillId="0" borderId="6" xfId="9" applyFont="1" applyBorder="1" applyAlignment="1">
      <alignment horizontal="center" vertical="center" wrapText="1"/>
    </xf>
    <xf numFmtId="0" fontId="9" fillId="0" borderId="7" xfId="9" applyFont="1" applyBorder="1" applyAlignment="1">
      <alignment horizontal="center" vertical="center" wrapText="1"/>
    </xf>
    <xf numFmtId="0" fontId="9" fillId="0" borderId="4" xfId="9" applyFont="1" applyBorder="1" applyAlignment="1">
      <alignment horizontal="center" vertical="center" wrapText="1"/>
    </xf>
    <xf numFmtId="0" fontId="9" fillId="0" borderId="18" xfId="9" applyFont="1" applyBorder="1" applyAlignment="1">
      <alignment horizontal="center"/>
    </xf>
    <xf numFmtId="0" fontId="9" fillId="0" borderId="1" xfId="9" applyFont="1" applyBorder="1" applyAlignment="1">
      <alignment horizontal="center"/>
    </xf>
    <xf numFmtId="0" fontId="9" fillId="0" borderId="2" xfId="9" applyFont="1" applyBorder="1" applyAlignment="1">
      <alignment horizontal="center"/>
    </xf>
    <xf numFmtId="0" fontId="10" fillId="0" borderId="16" xfId="9" applyFont="1" applyBorder="1" applyAlignment="1">
      <alignment horizontal="center"/>
    </xf>
    <xf numFmtId="0" fontId="12" fillId="0" borderId="0" xfId="9" applyFont="1" applyAlignment="1">
      <alignment horizontal="center"/>
    </xf>
    <xf numFmtId="0" fontId="17" fillId="0" borderId="0" xfId="9" applyFont="1" applyAlignment="1">
      <alignment horizontal="center"/>
    </xf>
    <xf numFmtId="0" fontId="15" fillId="0" borderId="0" xfId="9" applyFont="1" applyAlignment="1">
      <alignment horizontal="center"/>
    </xf>
    <xf numFmtId="0" fontId="9" fillId="0" borderId="0" xfId="9" applyFont="1" applyAlignment="1">
      <alignment horizontal="center"/>
    </xf>
    <xf numFmtId="0" fontId="10" fillId="0" borderId="16" xfId="30" applyFont="1" applyBorder="1" applyAlignment="1">
      <alignment horizontal="center"/>
    </xf>
    <xf numFmtId="0" fontId="12" fillId="0" borderId="0" xfId="30" applyFont="1" applyAlignment="1">
      <alignment horizontal="center"/>
    </xf>
    <xf numFmtId="0" fontId="14" fillId="0" borderId="0" xfId="30" applyFont="1" applyAlignment="1">
      <alignment horizontal="center"/>
    </xf>
    <xf numFmtId="0" fontId="14" fillId="0" borderId="0" xfId="30" applyNumberFormat="1" applyFont="1" applyAlignment="1">
      <alignment horizontal="center"/>
    </xf>
    <xf numFmtId="0" fontId="17" fillId="0" borderId="0" xfId="30" applyFont="1" applyAlignment="1">
      <alignment horizontal="center"/>
    </xf>
    <xf numFmtId="0" fontId="9" fillId="0" borderId="0" xfId="30" applyFont="1" applyAlignment="1">
      <alignment horizontal="center"/>
    </xf>
    <xf numFmtId="0" fontId="15" fillId="0" borderId="0" xfId="30" applyFont="1" applyAlignment="1">
      <alignment horizontal="center"/>
    </xf>
    <xf numFmtId="0" fontId="12" fillId="0" borderId="0" xfId="30" applyFont="1" applyBorder="1" applyAlignment="1">
      <alignment horizontal="center"/>
    </xf>
    <xf numFmtId="0" fontId="14" fillId="0" borderId="16" xfId="30" applyFont="1" applyBorder="1" applyAlignment="1">
      <alignment horizontal="center"/>
    </xf>
    <xf numFmtId="49" fontId="9" fillId="0" borderId="18" xfId="30" applyNumberFormat="1" applyFont="1" applyBorder="1" applyAlignment="1">
      <alignment horizontal="center" vertical="center"/>
    </xf>
    <xf numFmtId="49" fontId="9" fillId="0" borderId="1" xfId="30" applyNumberFormat="1" applyFont="1" applyBorder="1" applyAlignment="1">
      <alignment horizontal="center" vertical="center"/>
    </xf>
    <xf numFmtId="0" fontId="13" fillId="0" borderId="6" xfId="30" applyFont="1" applyBorder="1" applyAlignment="1">
      <alignment horizontal="center" vertical="center" wrapText="1"/>
    </xf>
    <xf numFmtId="0" fontId="9" fillId="0" borderId="7" xfId="30" applyFont="1" applyBorder="1" applyAlignment="1">
      <alignment horizontal="center" vertical="center" wrapText="1"/>
    </xf>
    <xf numFmtId="0" fontId="9" fillId="0" borderId="4" xfId="30" applyFont="1" applyBorder="1" applyAlignment="1">
      <alignment horizontal="center" vertical="center" wrapText="1"/>
    </xf>
    <xf numFmtId="0" fontId="9" fillId="0" borderId="18" xfId="30" applyFont="1" applyBorder="1" applyAlignment="1">
      <alignment horizontal="center"/>
    </xf>
    <xf numFmtId="0" fontId="9" fillId="0" borderId="1" xfId="30" applyFont="1" applyBorder="1" applyAlignment="1">
      <alignment horizontal="center"/>
    </xf>
    <xf numFmtId="0" fontId="9" fillId="0" borderId="2" xfId="30" applyFont="1" applyBorder="1" applyAlignment="1">
      <alignment horizontal="center"/>
    </xf>
    <xf numFmtId="49" fontId="9" fillId="0" borderId="2" xfId="30" applyNumberFormat="1" applyFont="1" applyBorder="1" applyAlignment="1">
      <alignment horizontal="center" vertical="center"/>
    </xf>
    <xf numFmtId="0" fontId="10" fillId="0" borderId="16" xfId="32" applyFont="1" applyBorder="1" applyAlignment="1">
      <alignment horizontal="center"/>
    </xf>
    <xf numFmtId="0" fontId="12" fillId="0" borderId="0" xfId="32" applyFont="1" applyAlignment="1">
      <alignment horizontal="center"/>
    </xf>
    <xf numFmtId="0" fontId="14" fillId="0" borderId="0" xfId="32" applyFont="1" applyAlignment="1">
      <alignment horizontal="center"/>
    </xf>
    <xf numFmtId="0" fontId="14" fillId="0" borderId="0" xfId="32" applyNumberFormat="1" applyFont="1" applyAlignment="1">
      <alignment horizontal="center"/>
    </xf>
    <xf numFmtId="0" fontId="9" fillId="0" borderId="0" xfId="32" applyFont="1" applyAlignment="1">
      <alignment horizontal="center"/>
    </xf>
    <xf numFmtId="0" fontId="14" fillId="0" borderId="16" xfId="32" applyFont="1" applyBorder="1" applyAlignment="1">
      <alignment horizontal="center"/>
    </xf>
    <xf numFmtId="0" fontId="15" fillId="0" borderId="0" xfId="32" applyFont="1" applyAlignment="1">
      <alignment horizontal="center"/>
    </xf>
    <xf numFmtId="0" fontId="12" fillId="0" borderId="0" xfId="32" applyFont="1" applyBorder="1" applyAlignment="1">
      <alignment horizontal="center"/>
    </xf>
    <xf numFmtId="49" fontId="9" fillId="0" borderId="18" xfId="32" applyNumberFormat="1" applyFont="1" applyBorder="1" applyAlignment="1">
      <alignment horizontal="center" vertical="center"/>
    </xf>
    <xf numFmtId="49" fontId="9" fillId="0" borderId="1" xfId="32" applyNumberFormat="1" applyFont="1" applyBorder="1" applyAlignment="1">
      <alignment horizontal="center" vertical="center"/>
    </xf>
    <xf numFmtId="0" fontId="13" fillId="0" borderId="6" xfId="32" applyFont="1" applyBorder="1" applyAlignment="1">
      <alignment horizontal="center" vertical="center" wrapText="1"/>
    </xf>
    <xf numFmtId="0" fontId="9" fillId="0" borderId="7" xfId="32" applyFont="1" applyBorder="1" applyAlignment="1">
      <alignment horizontal="center" vertical="center" wrapText="1"/>
    </xf>
    <xf numFmtId="0" fontId="9" fillId="0" borderId="4" xfId="32" applyFont="1" applyBorder="1" applyAlignment="1">
      <alignment horizontal="center" vertical="center" wrapText="1"/>
    </xf>
    <xf numFmtId="0" fontId="9" fillId="0" borderId="18" xfId="32" applyFont="1" applyBorder="1" applyAlignment="1">
      <alignment horizontal="center"/>
    </xf>
    <xf numFmtId="0" fontId="9" fillId="0" borderId="1" xfId="32" applyFont="1" applyBorder="1" applyAlignment="1">
      <alignment horizontal="center"/>
    </xf>
    <xf numFmtId="0" fontId="9" fillId="0" borderId="2" xfId="32" applyFont="1" applyBorder="1" applyAlignment="1">
      <alignment horizontal="center"/>
    </xf>
    <xf numFmtId="49" fontId="9" fillId="0" borderId="2" xfId="32" applyNumberFormat="1" applyFont="1" applyBorder="1" applyAlignment="1">
      <alignment horizontal="center" vertical="center"/>
    </xf>
    <xf numFmtId="0" fontId="13" fillId="0" borderId="6" xfId="24" applyFont="1" applyBorder="1" applyAlignment="1">
      <alignment horizontal="center" vertical="center" wrapText="1"/>
    </xf>
    <xf numFmtId="0" fontId="9" fillId="0" borderId="7" xfId="24" applyFont="1" applyBorder="1" applyAlignment="1">
      <alignment horizontal="center" vertical="center" wrapText="1"/>
    </xf>
    <xf numFmtId="0" fontId="9" fillId="0" borderId="4" xfId="24" applyFont="1" applyBorder="1" applyAlignment="1">
      <alignment horizontal="center" vertical="center" wrapText="1"/>
    </xf>
    <xf numFmtId="0" fontId="9" fillId="0" borderId="18" xfId="24" applyFont="1" applyBorder="1" applyAlignment="1">
      <alignment horizontal="center"/>
    </xf>
    <xf numFmtId="0" fontId="9" fillId="0" borderId="1" xfId="24" applyFont="1" applyBorder="1" applyAlignment="1">
      <alignment horizontal="center"/>
    </xf>
    <xf numFmtId="0" fontId="9" fillId="0" borderId="2" xfId="24" applyFont="1" applyBorder="1" applyAlignment="1">
      <alignment horizontal="center"/>
    </xf>
    <xf numFmtId="49" fontId="9" fillId="0" borderId="18" xfId="24" applyNumberFormat="1" applyFont="1" applyBorder="1" applyAlignment="1">
      <alignment horizontal="center" vertical="center"/>
    </xf>
    <xf numFmtId="49" fontId="9" fillId="0" borderId="1" xfId="24" applyNumberFormat="1" applyFont="1" applyBorder="1" applyAlignment="1">
      <alignment horizontal="center" vertical="center"/>
    </xf>
    <xf numFmtId="49" fontId="9" fillId="0" borderId="2" xfId="24" applyNumberFormat="1" applyFont="1" applyBorder="1" applyAlignment="1">
      <alignment horizontal="center" vertical="center"/>
    </xf>
    <xf numFmtId="0" fontId="10" fillId="0" borderId="16" xfId="24" applyFont="1" applyBorder="1" applyAlignment="1">
      <alignment horizontal="center"/>
    </xf>
    <xf numFmtId="0" fontId="12" fillId="0" borderId="0" xfId="24" applyFont="1" applyAlignment="1">
      <alignment horizontal="center"/>
    </xf>
    <xf numFmtId="0" fontId="14" fillId="0" borderId="0" xfId="24" applyFont="1" applyAlignment="1">
      <alignment horizontal="center"/>
    </xf>
    <xf numFmtId="0" fontId="14" fillId="0" borderId="0" xfId="24" applyNumberFormat="1" applyFont="1" applyAlignment="1">
      <alignment horizontal="center"/>
    </xf>
    <xf numFmtId="0" fontId="11" fillId="0" borderId="0" xfId="24" applyFont="1" applyAlignment="1">
      <alignment horizontal="center"/>
    </xf>
    <xf numFmtId="0" fontId="9" fillId="0" borderId="0" xfId="24" applyFont="1" applyAlignment="1">
      <alignment horizontal="center"/>
    </xf>
    <xf numFmtId="0" fontId="15" fillId="0" borderId="0" xfId="24" applyFont="1" applyAlignment="1">
      <alignment horizontal="center"/>
    </xf>
    <xf numFmtId="0" fontId="12" fillId="0" borderId="0" xfId="24" applyFont="1" applyBorder="1" applyAlignment="1">
      <alignment horizontal="center"/>
    </xf>
    <xf numFmtId="0" fontId="14" fillId="0" borderId="16" xfId="24" applyFont="1" applyBorder="1" applyAlignment="1">
      <alignment horizontal="center"/>
    </xf>
    <xf numFmtId="0" fontId="13" fillId="0" borderId="6" xfId="25" applyFont="1" applyBorder="1" applyAlignment="1">
      <alignment horizontal="center" vertical="center" wrapText="1"/>
    </xf>
    <xf numFmtId="0" fontId="9" fillId="0" borderId="7" xfId="25" applyFont="1" applyBorder="1" applyAlignment="1">
      <alignment horizontal="center" vertical="center" wrapText="1"/>
    </xf>
    <xf numFmtId="0" fontId="9" fillId="0" borderId="4" xfId="25" applyFont="1" applyBorder="1" applyAlignment="1">
      <alignment horizontal="center" vertical="center" wrapText="1"/>
    </xf>
    <xf numFmtId="0" fontId="9" fillId="0" borderId="18" xfId="25" applyFont="1" applyBorder="1" applyAlignment="1">
      <alignment horizontal="center"/>
    </xf>
    <xf numFmtId="0" fontId="9" fillId="0" borderId="1" xfId="25" applyFont="1" applyBorder="1" applyAlignment="1">
      <alignment horizontal="center"/>
    </xf>
    <xf numFmtId="0" fontId="9" fillId="0" borderId="2" xfId="25" applyFont="1" applyBorder="1" applyAlignment="1">
      <alignment horizontal="center"/>
    </xf>
    <xf numFmtId="49" fontId="9" fillId="0" borderId="18" xfId="25" applyNumberFormat="1" applyFont="1" applyBorder="1" applyAlignment="1">
      <alignment horizontal="center" vertical="center"/>
    </xf>
    <xf numFmtId="49" fontId="9" fillId="0" borderId="1" xfId="25" applyNumberFormat="1" applyFont="1" applyBorder="1" applyAlignment="1">
      <alignment horizontal="center" vertical="center"/>
    </xf>
    <xf numFmtId="49" fontId="9" fillId="0" borderId="2" xfId="25" applyNumberFormat="1" applyFont="1" applyBorder="1" applyAlignment="1">
      <alignment horizontal="center" vertical="center"/>
    </xf>
    <xf numFmtId="0" fontId="9" fillId="0" borderId="1" xfId="25" applyNumberFormat="1" applyFont="1" applyBorder="1" applyAlignment="1">
      <alignment horizontal="center" vertical="center"/>
    </xf>
    <xf numFmtId="0" fontId="9" fillId="0" borderId="2" xfId="25" applyNumberFormat="1" applyFont="1" applyBorder="1" applyAlignment="1">
      <alignment horizontal="center" vertical="center"/>
    </xf>
    <xf numFmtId="0" fontId="14" fillId="0" borderId="0" xfId="25" applyNumberFormat="1" applyFont="1" applyAlignment="1">
      <alignment horizontal="center"/>
    </xf>
    <xf numFmtId="0" fontId="10" fillId="0" borderId="16" xfId="25" applyFont="1" applyBorder="1" applyAlignment="1">
      <alignment horizontal="center"/>
    </xf>
    <xf numFmtId="0" fontId="12" fillId="0" borderId="0" xfId="25" applyFont="1" applyAlignment="1">
      <alignment horizontal="center"/>
    </xf>
    <xf numFmtId="0" fontId="14" fillId="0" borderId="0" xfId="25" applyFont="1" applyAlignment="1">
      <alignment horizontal="center"/>
    </xf>
    <xf numFmtId="0" fontId="9" fillId="0" borderId="0" xfId="25" applyFont="1" applyAlignment="1">
      <alignment horizontal="center"/>
    </xf>
    <xf numFmtId="0" fontId="15" fillId="0" borderId="0" xfId="25" applyFont="1" applyAlignment="1">
      <alignment horizontal="center"/>
    </xf>
    <xf numFmtId="0" fontId="12" fillId="0" borderId="0" xfId="25" applyFont="1" applyBorder="1" applyAlignment="1">
      <alignment horizontal="center"/>
    </xf>
    <xf numFmtId="0" fontId="14" fillId="0" borderId="16" xfId="25" applyFont="1" applyBorder="1" applyAlignment="1">
      <alignment horizontal="center"/>
    </xf>
    <xf numFmtId="0" fontId="11" fillId="0" borderId="0" xfId="25" applyFont="1" applyAlignment="1">
      <alignment horizontal="center"/>
    </xf>
    <xf numFmtId="0" fontId="0" fillId="0" borderId="0" xfId="0" applyAlignment="1">
      <alignment horizontal="center"/>
    </xf>
    <xf numFmtId="49" fontId="9" fillId="0" borderId="18" xfId="7" applyNumberFormat="1" applyFont="1" applyBorder="1" applyAlignment="1">
      <alignment horizontal="center" vertical="center"/>
    </xf>
    <xf numFmtId="49" fontId="9" fillId="0" borderId="1" xfId="7" applyNumberFormat="1" applyFont="1" applyBorder="1" applyAlignment="1">
      <alignment horizontal="center" vertical="center"/>
    </xf>
    <xf numFmtId="0" fontId="14" fillId="0" borderId="0" xfId="7" applyFont="1" applyAlignment="1">
      <alignment horizontal="center"/>
    </xf>
    <xf numFmtId="0" fontId="14" fillId="0" borderId="0" xfId="7" applyNumberFormat="1" applyFont="1" applyAlignment="1">
      <alignment horizontal="center"/>
    </xf>
    <xf numFmtId="0" fontId="13" fillId="0" borderId="6" xfId="7" applyFont="1" applyBorder="1" applyAlignment="1">
      <alignment horizontal="center" vertical="center" wrapText="1"/>
    </xf>
    <xf numFmtId="0" fontId="9" fillId="0" borderId="18" xfId="7" applyFont="1" applyBorder="1" applyAlignment="1">
      <alignment horizontal="center"/>
    </xf>
    <xf numFmtId="0" fontId="12" fillId="0" borderId="0" xfId="7" applyFont="1" applyBorder="1" applyAlignment="1">
      <alignment horizontal="center"/>
    </xf>
    <xf numFmtId="0" fontId="10" fillId="0" borderId="16" xfId="7" applyFont="1" applyBorder="1" applyAlignment="1">
      <alignment horizontal="center"/>
    </xf>
    <xf numFmtId="0" fontId="17" fillId="0" borderId="0" xfId="7" applyFont="1" applyAlignment="1">
      <alignment horizontal="center"/>
    </xf>
    <xf numFmtId="0" fontId="12" fillId="0" borderId="0" xfId="7" applyFont="1" applyAlignment="1">
      <alignment horizontal="center"/>
    </xf>
    <xf numFmtId="0" fontId="14" fillId="0" borderId="16" xfId="7" applyFont="1" applyBorder="1" applyAlignment="1">
      <alignment horizontal="center"/>
    </xf>
    <xf numFmtId="49" fontId="9" fillId="0" borderId="18" xfId="12" applyNumberFormat="1" applyFont="1" applyBorder="1" applyAlignment="1">
      <alignment horizontal="center" vertical="center"/>
    </xf>
    <xf numFmtId="49" fontId="9" fillId="0" borderId="18" xfId="15" applyNumberFormat="1" applyFont="1" applyBorder="1" applyAlignment="1">
      <alignment horizontal="center" vertical="center"/>
    </xf>
    <xf numFmtId="0" fontId="13" fillId="0" borderId="6" xfId="12" applyFont="1" applyBorder="1" applyAlignment="1">
      <alignment horizontal="center" vertical="center" wrapText="1"/>
    </xf>
    <xf numFmtId="0" fontId="9" fillId="0" borderId="18" xfId="12" applyFont="1" applyBorder="1" applyAlignment="1">
      <alignment horizontal="center"/>
    </xf>
    <xf numFmtId="0" fontId="14" fillId="0" borderId="0" xfId="12" applyNumberFormat="1" applyFont="1" applyAlignment="1">
      <alignment horizontal="center"/>
    </xf>
    <xf numFmtId="0" fontId="10" fillId="0" borderId="16" xfId="12" applyFont="1" applyBorder="1" applyAlignment="1">
      <alignment horizontal="center"/>
    </xf>
    <xf numFmtId="0" fontId="12" fillId="0" borderId="0" xfId="12" applyFont="1" applyAlignment="1">
      <alignment horizontal="center"/>
    </xf>
    <xf numFmtId="0" fontId="14" fillId="0" borderId="0" xfId="12" applyFont="1" applyAlignment="1">
      <alignment horizontal="center"/>
    </xf>
    <xf numFmtId="0" fontId="12" fillId="0" borderId="0" xfId="12" applyFont="1" applyBorder="1" applyAlignment="1">
      <alignment horizontal="center"/>
    </xf>
    <xf numFmtId="0" fontId="14" fillId="0" borderId="16" xfId="12" applyFont="1" applyBorder="1" applyAlignment="1">
      <alignment horizontal="center"/>
    </xf>
    <xf numFmtId="49" fontId="9" fillId="0" borderId="18" xfId="14" applyNumberFormat="1" applyFont="1" applyBorder="1" applyAlignment="1">
      <alignment horizontal="center" vertical="center"/>
    </xf>
    <xf numFmtId="0" fontId="13" fillId="0" borderId="6" xfId="14" applyFont="1" applyBorder="1" applyAlignment="1">
      <alignment horizontal="center" vertical="center" wrapText="1"/>
    </xf>
    <xf numFmtId="0" fontId="9" fillId="0" borderId="18" xfId="14" applyFont="1" applyBorder="1" applyAlignment="1">
      <alignment horizontal="center"/>
    </xf>
    <xf numFmtId="0" fontId="14" fillId="0" borderId="0" xfId="14" applyNumberFormat="1" applyFont="1" applyAlignment="1">
      <alignment horizontal="center"/>
    </xf>
    <xf numFmtId="0" fontId="10" fillId="0" borderId="16" xfId="14" applyFont="1" applyBorder="1" applyAlignment="1">
      <alignment horizontal="center"/>
    </xf>
    <xf numFmtId="0" fontId="12" fillId="0" borderId="0" xfId="14" applyFont="1" applyAlignment="1">
      <alignment horizontal="center"/>
    </xf>
    <xf numFmtId="0" fontId="14" fillId="0" borderId="0" xfId="14" applyFont="1" applyAlignment="1">
      <alignment horizontal="center"/>
    </xf>
    <xf numFmtId="0" fontId="12" fillId="0" borderId="0" xfId="14" applyFont="1" applyBorder="1" applyAlignment="1">
      <alignment horizontal="center"/>
    </xf>
    <xf numFmtId="0" fontId="14" fillId="0" borderId="16" xfId="14" applyFon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13" fillId="0" borderId="6" xfId="15" applyFont="1" applyBorder="1" applyAlignment="1">
      <alignment horizontal="center" vertical="center" wrapText="1"/>
    </xf>
    <xf numFmtId="0" fontId="9" fillId="0" borderId="18" xfId="15" applyFont="1" applyBorder="1" applyAlignment="1">
      <alignment horizontal="center"/>
    </xf>
    <xf numFmtId="0" fontId="14" fillId="0" borderId="0" xfId="15" applyNumberFormat="1" applyFont="1" applyAlignment="1">
      <alignment horizontal="center"/>
    </xf>
    <xf numFmtId="0" fontId="10" fillId="0" borderId="16" xfId="15" applyFont="1" applyBorder="1" applyAlignment="1">
      <alignment horizontal="center"/>
    </xf>
    <xf numFmtId="0" fontId="12" fillId="0" borderId="0" xfId="15" applyFont="1" applyAlignment="1">
      <alignment horizontal="center"/>
    </xf>
    <xf numFmtId="0" fontId="14" fillId="0" borderId="0" xfId="15" applyFont="1" applyAlignment="1">
      <alignment horizontal="center"/>
    </xf>
    <xf numFmtId="0" fontId="12" fillId="0" borderId="0" xfId="15" applyFont="1" applyBorder="1" applyAlignment="1">
      <alignment horizontal="center"/>
    </xf>
    <xf numFmtId="0" fontId="14" fillId="0" borderId="16" xfId="15" applyFont="1" applyBorder="1" applyAlignment="1">
      <alignment horizontal="center"/>
    </xf>
    <xf numFmtId="0" fontId="10" fillId="0" borderId="16" xfId="13" applyFont="1" applyBorder="1" applyAlignment="1">
      <alignment horizontal="center"/>
    </xf>
    <xf numFmtId="0" fontId="12" fillId="0" borderId="0" xfId="13" applyFont="1" applyAlignment="1">
      <alignment horizontal="center"/>
    </xf>
    <xf numFmtId="0" fontId="14" fillId="0" borderId="0" xfId="13" applyFont="1" applyAlignment="1">
      <alignment horizontal="center"/>
    </xf>
    <xf numFmtId="0" fontId="12" fillId="0" borderId="0" xfId="13" applyFont="1" applyBorder="1" applyAlignment="1">
      <alignment horizontal="center"/>
    </xf>
    <xf numFmtId="0" fontId="14" fillId="0" borderId="16" xfId="13" applyFont="1" applyBorder="1" applyAlignment="1">
      <alignment horizontal="center"/>
    </xf>
    <xf numFmtId="49" fontId="17" fillId="0" borderId="0" xfId="13" applyNumberFormat="1" applyFont="1" applyAlignment="1">
      <alignment horizontal="center"/>
    </xf>
    <xf numFmtId="0" fontId="15" fillId="0" borderId="0" xfId="13" applyFont="1" applyAlignment="1">
      <alignment horizontal="center"/>
    </xf>
    <xf numFmtId="49" fontId="9" fillId="0" borderId="18" xfId="13" applyNumberFormat="1" applyFont="1" applyBorder="1" applyAlignment="1">
      <alignment horizontal="center" vertical="center"/>
    </xf>
    <xf numFmtId="49" fontId="9" fillId="0" borderId="1" xfId="13" applyNumberFormat="1" applyFont="1" applyBorder="1" applyAlignment="1">
      <alignment horizontal="center" vertical="center"/>
    </xf>
    <xf numFmtId="49" fontId="9" fillId="0" borderId="2" xfId="13" applyNumberFormat="1" applyFont="1" applyBorder="1" applyAlignment="1">
      <alignment horizontal="center" vertical="center"/>
    </xf>
    <xf numFmtId="0" fontId="13" fillId="0" borderId="6" xfId="13" applyFont="1" applyBorder="1" applyAlignment="1">
      <alignment horizontal="center" vertical="center" wrapText="1"/>
    </xf>
    <xf numFmtId="0" fontId="9" fillId="0" borderId="7" xfId="13" applyFont="1" applyBorder="1" applyAlignment="1">
      <alignment horizontal="center" vertical="center" wrapText="1"/>
    </xf>
    <xf numFmtId="0" fontId="9" fillId="0" borderId="4" xfId="13" applyFont="1" applyBorder="1" applyAlignment="1">
      <alignment horizontal="center" vertical="center" wrapText="1"/>
    </xf>
    <xf numFmtId="0" fontId="14" fillId="0" borderId="0" xfId="13" applyNumberFormat="1" applyFont="1" applyAlignment="1">
      <alignment horizontal="center"/>
    </xf>
    <xf numFmtId="0" fontId="9" fillId="0" borderId="18" xfId="13" applyFont="1" applyBorder="1" applyAlignment="1">
      <alignment horizontal="center"/>
    </xf>
    <xf numFmtId="0" fontId="9" fillId="0" borderId="1" xfId="13" applyFont="1" applyBorder="1" applyAlignment="1">
      <alignment horizontal="center"/>
    </xf>
    <xf numFmtId="0" fontId="9" fillId="0" borderId="2" xfId="13" applyFont="1" applyBorder="1" applyAlignment="1">
      <alignment horizontal="center"/>
    </xf>
    <xf numFmtId="0" fontId="10" fillId="0" borderId="16" xfId="16" applyFont="1" applyBorder="1" applyAlignment="1">
      <alignment horizontal="center"/>
    </xf>
    <xf numFmtId="0" fontId="12" fillId="0" borderId="0" xfId="16" applyFont="1" applyAlignment="1">
      <alignment horizontal="center"/>
    </xf>
    <xf numFmtId="0" fontId="14" fillId="0" borderId="0" xfId="16" applyFont="1" applyAlignment="1">
      <alignment horizontal="center"/>
    </xf>
    <xf numFmtId="0" fontId="12" fillId="0" borderId="0" xfId="16" applyFont="1" applyBorder="1" applyAlignment="1">
      <alignment horizontal="center"/>
    </xf>
    <xf numFmtId="0" fontId="14" fillId="0" borderId="16" xfId="16" applyFont="1" applyBorder="1" applyAlignment="1">
      <alignment horizontal="center"/>
    </xf>
    <xf numFmtId="49" fontId="17" fillId="0" borderId="0" xfId="16" applyNumberFormat="1" applyFont="1" applyAlignment="1">
      <alignment horizontal="center"/>
    </xf>
    <xf numFmtId="49" fontId="9" fillId="0" borderId="18" xfId="16" applyNumberFormat="1" applyFont="1" applyBorder="1" applyAlignment="1">
      <alignment horizontal="center" vertical="center"/>
    </xf>
    <xf numFmtId="49" fontId="9" fillId="0" borderId="1" xfId="16" applyNumberFormat="1" applyFont="1" applyBorder="1" applyAlignment="1">
      <alignment horizontal="center" vertical="center"/>
    </xf>
    <xf numFmtId="49" fontId="9" fillId="0" borderId="2" xfId="16" applyNumberFormat="1" applyFont="1" applyBorder="1" applyAlignment="1">
      <alignment horizontal="center" vertical="center"/>
    </xf>
    <xf numFmtId="0" fontId="13" fillId="0" borderId="6" xfId="16" applyFont="1" applyBorder="1" applyAlignment="1">
      <alignment horizontal="center" vertical="center" wrapText="1"/>
    </xf>
    <xf numFmtId="0" fontId="9" fillId="0" borderId="7" xfId="16" applyFont="1" applyBorder="1" applyAlignment="1">
      <alignment horizontal="center" vertical="center" wrapText="1"/>
    </xf>
    <xf numFmtId="0" fontId="9" fillId="0" borderId="4" xfId="16" applyFont="1" applyBorder="1" applyAlignment="1">
      <alignment horizontal="center" vertical="center" wrapText="1"/>
    </xf>
    <xf numFmtId="0" fontId="9" fillId="0" borderId="18" xfId="16" applyFont="1" applyBorder="1" applyAlignment="1">
      <alignment horizontal="center"/>
    </xf>
    <xf numFmtId="0" fontId="9" fillId="0" borderId="1" xfId="16" applyFont="1" applyBorder="1" applyAlignment="1">
      <alignment horizontal="center"/>
    </xf>
    <xf numFmtId="0" fontId="9" fillId="0" borderId="2" xfId="16" applyFont="1" applyBorder="1" applyAlignment="1">
      <alignment horizontal="center"/>
    </xf>
    <xf numFmtId="0" fontId="14" fillId="0" borderId="0" xfId="16" applyNumberFormat="1" applyFont="1" applyAlignment="1">
      <alignment horizontal="center"/>
    </xf>
    <xf numFmtId="0" fontId="13" fillId="0" borderId="6" xfId="17" applyFont="1" applyBorder="1" applyAlignment="1">
      <alignment horizontal="center" vertical="center" wrapText="1"/>
    </xf>
    <xf numFmtId="0" fontId="9" fillId="0" borderId="18" xfId="17" applyFont="1" applyBorder="1" applyAlignment="1">
      <alignment horizontal="center"/>
    </xf>
    <xf numFmtId="0" fontId="14" fillId="0" borderId="0" xfId="17" applyFont="1" applyAlignment="1">
      <alignment horizontal="center"/>
    </xf>
    <xf numFmtId="0" fontId="14" fillId="0" borderId="0" xfId="17" applyNumberFormat="1" applyFont="1" applyAlignment="1">
      <alignment horizontal="center"/>
    </xf>
    <xf numFmtId="49" fontId="9" fillId="0" borderId="18" xfId="17" applyNumberFormat="1" applyFont="1" applyBorder="1" applyAlignment="1">
      <alignment horizontal="center" vertical="center"/>
    </xf>
    <xf numFmtId="49" fontId="9" fillId="3" borderId="18" xfId="17" applyNumberFormat="1" applyFont="1" applyFill="1" applyBorder="1" applyAlignment="1">
      <alignment horizontal="center" vertical="center"/>
    </xf>
    <xf numFmtId="49" fontId="17" fillId="0" borderId="0" xfId="17" applyNumberFormat="1" applyFont="1" applyAlignment="1">
      <alignment horizontal="center"/>
    </xf>
    <xf numFmtId="49" fontId="34" fillId="0" borderId="0" xfId="0" applyNumberFormat="1" applyFont="1" applyAlignment="1">
      <alignment horizontal="center"/>
    </xf>
    <xf numFmtId="0" fontId="10" fillId="0" borderId="16" xfId="17" applyFont="1" applyBorder="1" applyAlignment="1">
      <alignment horizontal="center"/>
    </xf>
    <xf numFmtId="0" fontId="12" fillId="0" borderId="0" xfId="17" applyFont="1" applyAlignment="1">
      <alignment horizontal="center"/>
    </xf>
    <xf numFmtId="0" fontId="12" fillId="0" borderId="0" xfId="17" applyFont="1" applyBorder="1" applyAlignment="1">
      <alignment horizontal="center"/>
    </xf>
    <xf numFmtId="0" fontId="14" fillId="0" borderId="16" xfId="17" applyFont="1" applyBorder="1" applyAlignment="1">
      <alignment horizontal="center"/>
    </xf>
    <xf numFmtId="0" fontId="13" fillId="0" borderId="6" xfId="18" applyFont="1" applyBorder="1" applyAlignment="1">
      <alignment horizontal="center" vertical="center" wrapText="1"/>
    </xf>
    <xf numFmtId="0" fontId="9" fillId="0" borderId="18" xfId="18" applyFont="1" applyBorder="1" applyAlignment="1">
      <alignment horizontal="center"/>
    </xf>
    <xf numFmtId="0" fontId="14" fillId="0" borderId="0" xfId="18" applyFont="1" applyAlignment="1">
      <alignment horizontal="center"/>
    </xf>
    <xf numFmtId="0" fontId="14" fillId="0" borderId="0" xfId="18" applyNumberFormat="1" applyFont="1" applyAlignment="1">
      <alignment horizontal="center"/>
    </xf>
    <xf numFmtId="49" fontId="9" fillId="0" borderId="18" xfId="18" applyNumberFormat="1" applyFont="1" applyBorder="1" applyAlignment="1">
      <alignment horizontal="center" vertical="center"/>
    </xf>
    <xf numFmtId="49" fontId="17" fillId="0" borderId="0" xfId="18" applyNumberFormat="1" applyFont="1" applyAlignment="1">
      <alignment horizontal="center"/>
    </xf>
    <xf numFmtId="0" fontId="10" fillId="0" borderId="16" xfId="18" applyFont="1" applyBorder="1" applyAlignment="1">
      <alignment horizontal="center"/>
    </xf>
    <xf numFmtId="0" fontId="12" fillId="0" borderId="0" xfId="18" applyFont="1" applyAlignment="1">
      <alignment horizontal="center"/>
    </xf>
    <xf numFmtId="0" fontId="12" fillId="0" borderId="0" xfId="18" applyFont="1" applyBorder="1" applyAlignment="1">
      <alignment horizontal="center"/>
    </xf>
    <xf numFmtId="0" fontId="14" fillId="0" borderId="16" xfId="18" applyFont="1" applyBorder="1" applyAlignment="1">
      <alignment horizontal="center"/>
    </xf>
    <xf numFmtId="0" fontId="13" fillId="0" borderId="6" xfId="19" applyFont="1" applyBorder="1" applyAlignment="1">
      <alignment horizontal="center" vertical="center" wrapText="1"/>
    </xf>
    <xf numFmtId="0" fontId="9" fillId="0" borderId="18" xfId="19" applyFont="1" applyBorder="1" applyAlignment="1">
      <alignment horizontal="center"/>
    </xf>
    <xf numFmtId="0" fontId="14" fillId="0" borderId="0" xfId="19" applyFont="1" applyAlignment="1">
      <alignment horizontal="center"/>
    </xf>
    <xf numFmtId="0" fontId="14" fillId="0" borderId="0" xfId="19" applyNumberFormat="1" applyFont="1" applyAlignment="1">
      <alignment horizontal="center"/>
    </xf>
    <xf numFmtId="49" fontId="9" fillId="0" borderId="18" xfId="19" applyNumberFormat="1" applyFont="1" applyBorder="1" applyAlignment="1">
      <alignment horizontal="center" vertical="center"/>
    </xf>
    <xf numFmtId="49" fontId="17" fillId="0" borderId="0" xfId="19" applyNumberFormat="1" applyFont="1" applyAlignment="1">
      <alignment horizontal="center"/>
    </xf>
    <xf numFmtId="0" fontId="10" fillId="0" borderId="16" xfId="19" applyFont="1" applyBorder="1" applyAlignment="1">
      <alignment horizontal="center"/>
    </xf>
    <xf numFmtId="0" fontId="12" fillId="0" borderId="0" xfId="19" applyFont="1" applyAlignment="1">
      <alignment horizontal="center"/>
    </xf>
    <xf numFmtId="0" fontId="12" fillId="0" borderId="0" xfId="19" applyFont="1" applyBorder="1" applyAlignment="1">
      <alignment horizontal="center"/>
    </xf>
    <xf numFmtId="0" fontId="14" fillId="0" borderId="16" xfId="19" applyFont="1" applyBorder="1" applyAlignment="1">
      <alignment horizontal="center"/>
    </xf>
    <xf numFmtId="49" fontId="9" fillId="0" borderId="1" xfId="19" applyNumberFormat="1" applyFont="1" applyBorder="1" applyAlignment="1">
      <alignment horizontal="center" vertical="center"/>
    </xf>
    <xf numFmtId="49" fontId="9" fillId="0" borderId="2" xfId="19" applyNumberFormat="1" applyFont="1" applyBorder="1" applyAlignment="1">
      <alignment horizontal="center" vertical="center"/>
    </xf>
    <xf numFmtId="49" fontId="0" fillId="0" borderId="0" xfId="0" applyNumberFormat="1" applyAlignment="1"/>
    <xf numFmtId="0" fontId="15" fillId="0" borderId="16" xfId="19" applyFont="1" applyBorder="1" applyAlignment="1">
      <alignment horizontal="center"/>
    </xf>
    <xf numFmtId="0" fontId="0" fillId="0" borderId="16" xfId="0" applyBorder="1" applyAlignment="1"/>
    <xf numFmtId="0" fontId="9" fillId="0" borderId="16" xfId="19" applyFont="1" applyBorder="1" applyAlignment="1">
      <alignment horizontal="center"/>
    </xf>
    <xf numFmtId="0" fontId="9" fillId="0" borderId="18" xfId="10" applyFont="1" applyBorder="1" applyAlignment="1">
      <alignment horizontal="center"/>
    </xf>
    <xf numFmtId="0" fontId="9" fillId="0" borderId="1" xfId="10" applyFont="1" applyBorder="1" applyAlignment="1">
      <alignment horizontal="center"/>
    </xf>
    <xf numFmtId="0" fontId="13" fillId="0" borderId="6" xfId="10" applyFont="1" applyBorder="1" applyAlignment="1">
      <alignment horizontal="center" vertical="center" wrapText="1"/>
    </xf>
    <xf numFmtId="0" fontId="9" fillId="0" borderId="7" xfId="10" applyFont="1" applyBorder="1" applyAlignment="1">
      <alignment horizontal="center" vertical="center" wrapText="1"/>
    </xf>
    <xf numFmtId="0" fontId="9" fillId="0" borderId="4" xfId="10" applyFont="1" applyBorder="1" applyAlignment="1">
      <alignment horizontal="center" vertical="center" wrapText="1"/>
    </xf>
    <xf numFmtId="0" fontId="9" fillId="0" borderId="2" xfId="10" applyFont="1" applyBorder="1" applyAlignment="1">
      <alignment horizontal="center"/>
    </xf>
    <xf numFmtId="0" fontId="47" fillId="0" borderId="26" xfId="70" applyFont="1" applyBorder="1" applyAlignment="1">
      <alignment horizontal="center"/>
    </xf>
    <xf numFmtId="0" fontId="47" fillId="0" borderId="27" xfId="70" applyFont="1" applyBorder="1" applyAlignment="1">
      <alignment horizontal="center"/>
    </xf>
    <xf numFmtId="0" fontId="47" fillId="0" borderId="28" xfId="70" applyFont="1" applyBorder="1" applyAlignment="1">
      <alignment horizontal="center"/>
    </xf>
    <xf numFmtId="0" fontId="14" fillId="0" borderId="0" xfId="10" applyFont="1" applyAlignment="1">
      <alignment horizontal="center"/>
    </xf>
    <xf numFmtId="0" fontId="18" fillId="0" borderId="0" xfId="10" applyFont="1" applyBorder="1" applyAlignment="1">
      <alignment horizontal="right"/>
    </xf>
    <xf numFmtId="0" fontId="13" fillId="0" borderId="27" xfId="10" applyFont="1" applyBorder="1" applyAlignment="1">
      <alignment horizontal="center"/>
    </xf>
    <xf numFmtId="0" fontId="12" fillId="0" borderId="27" xfId="10" applyFont="1" applyBorder="1" applyAlignment="1">
      <alignment horizontal="center"/>
    </xf>
    <xf numFmtId="0" fontId="9" fillId="0" borderId="27" xfId="10" applyFont="1" applyBorder="1" applyAlignment="1">
      <alignment horizontal="center"/>
    </xf>
    <xf numFmtId="0" fontId="10" fillId="0" borderId="0" xfId="10" applyFont="1" applyAlignment="1">
      <alignment horizontal="center"/>
    </xf>
    <xf numFmtId="0" fontId="9" fillId="0" borderId="0" xfId="10" applyFont="1" applyAlignment="1">
      <alignment horizontal="center"/>
    </xf>
    <xf numFmtId="0" fontId="9" fillId="0" borderId="0" xfId="10" applyFont="1" applyBorder="1" applyAlignment="1">
      <alignment horizontal="center"/>
    </xf>
    <xf numFmtId="0" fontId="15" fillId="0" borderId="16" xfId="10" applyFont="1" applyBorder="1" applyAlignment="1">
      <alignment horizontal="center"/>
    </xf>
    <xf numFmtId="0" fontId="10" fillId="0" borderId="16" xfId="10" applyFont="1" applyBorder="1" applyAlignment="1">
      <alignment horizontal="center"/>
    </xf>
    <xf numFmtId="0" fontId="47" fillId="0" borderId="26" xfId="74" applyFont="1" applyBorder="1" applyAlignment="1">
      <alignment horizontal="center"/>
    </xf>
    <xf numFmtId="0" fontId="47" fillId="0" borderId="27" xfId="74" applyFont="1" applyBorder="1" applyAlignment="1">
      <alignment horizontal="center"/>
    </xf>
    <xf numFmtId="0" fontId="47" fillId="0" borderId="28" xfId="74" applyFont="1" applyBorder="1" applyAlignment="1">
      <alignment horizontal="center"/>
    </xf>
    <xf numFmtId="0" fontId="14" fillId="0" borderId="0" xfId="31" applyFont="1" applyAlignment="1">
      <alignment horizontal="left"/>
    </xf>
    <xf numFmtId="49" fontId="10" fillId="0" borderId="0" xfId="31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3" fillId="0" borderId="4" xfId="31" applyFont="1" applyBorder="1" applyAlignment="1">
      <alignment horizontal="center" vertical="center" wrapText="1"/>
    </xf>
    <xf numFmtId="0" fontId="10" fillId="0" borderId="1" xfId="31" applyFont="1" applyBorder="1" applyAlignment="1">
      <alignment horizontal="center"/>
    </xf>
    <xf numFmtId="0" fontId="10" fillId="0" borderId="2" xfId="31" applyFont="1" applyBorder="1" applyAlignment="1">
      <alignment horizontal="center"/>
    </xf>
    <xf numFmtId="0" fontId="9" fillId="0" borderId="0" xfId="31" applyFont="1" applyAlignment="1">
      <alignment horizontal="left"/>
    </xf>
    <xf numFmtId="0" fontId="20" fillId="0" borderId="0" xfId="70" applyFont="1" applyAlignment="1">
      <alignment horizontal="center"/>
    </xf>
    <xf numFmtId="0" fontId="19" fillId="0" borderId="0" xfId="70" applyFont="1" applyAlignment="1"/>
    <xf numFmtId="49" fontId="19" fillId="0" borderId="0" xfId="70" applyNumberFormat="1" applyFont="1" applyAlignment="1">
      <alignment horizontal="center"/>
    </xf>
    <xf numFmtId="0" fontId="36" fillId="0" borderId="4" xfId="70" applyBorder="1" applyAlignment="1">
      <alignment horizontal="center" wrapText="1"/>
    </xf>
    <xf numFmtId="0" fontId="14" fillId="0" borderId="18" xfId="31" applyFont="1" applyBorder="1" applyAlignment="1">
      <alignment horizontal="center"/>
    </xf>
    <xf numFmtId="0" fontId="36" fillId="0" borderId="1" xfId="70" applyFont="1" applyBorder="1" applyAlignment="1">
      <alignment horizontal="center"/>
    </xf>
    <xf numFmtId="0" fontId="36" fillId="0" borderId="2" xfId="7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1" fillId="0" borderId="18" xfId="78" applyBorder="1" applyAlignment="1">
      <alignment horizontal="center"/>
    </xf>
    <xf numFmtId="0" fontId="1" fillId="0" borderId="1" xfId="78" applyBorder="1" applyAlignment="1">
      <alignment horizontal="center"/>
    </xf>
    <xf numFmtId="0" fontId="1" fillId="0" borderId="6" xfId="78" applyBorder="1" applyAlignment="1">
      <alignment horizontal="center" vertical="center"/>
    </xf>
    <xf numFmtId="0" fontId="1" fillId="0" borderId="7" xfId="78" applyBorder="1" applyAlignment="1">
      <alignment horizontal="center" vertical="center"/>
    </xf>
    <xf numFmtId="0" fontId="59" fillId="0" borderId="0" xfId="78" applyFont="1" applyAlignment="1">
      <alignment horizontal="center"/>
    </xf>
    <xf numFmtId="0" fontId="59" fillId="0" borderId="0" xfId="78" applyFont="1" applyAlignment="1">
      <alignment horizontal="right"/>
    </xf>
    <xf numFmtId="0" fontId="1" fillId="0" borderId="0" xfId="78" applyAlignment="1"/>
    <xf numFmtId="173" fontId="59" fillId="0" borderId="0" xfId="78" applyNumberFormat="1" applyFont="1" applyAlignment="1">
      <alignment horizontal="left"/>
    </xf>
    <xf numFmtId="0" fontId="1" fillId="0" borderId="2" xfId="78" applyBorder="1" applyAlignment="1">
      <alignment horizontal="center"/>
    </xf>
    <xf numFmtId="0" fontId="59" fillId="0" borderId="18" xfId="78" applyFont="1" applyBorder="1" applyAlignment="1">
      <alignment horizontal="center"/>
    </xf>
    <xf numFmtId="0" fontId="59" fillId="0" borderId="1" xfId="78" applyFont="1" applyBorder="1" applyAlignment="1">
      <alignment horizontal="center"/>
    </xf>
    <xf numFmtId="0" fontId="59" fillId="0" borderId="2" xfId="78" applyFont="1" applyBorder="1" applyAlignment="1">
      <alignment horizontal="center"/>
    </xf>
    <xf numFmtId="0" fontId="58" fillId="0" borderId="0" xfId="78" applyFont="1" applyAlignment="1">
      <alignment horizontal="center"/>
    </xf>
    <xf numFmtId="0" fontId="1" fillId="0" borderId="6" xfId="78" applyFont="1" applyBorder="1" applyAlignment="1">
      <alignment horizontal="center" vertical="center"/>
    </xf>
    <xf numFmtId="0" fontId="1" fillId="0" borderId="7" xfId="78" applyFont="1" applyBorder="1" applyAlignment="1">
      <alignment horizontal="center" vertical="center"/>
    </xf>
    <xf numFmtId="0" fontId="1" fillId="0" borderId="18" xfId="78" applyFont="1" applyBorder="1" applyAlignment="1">
      <alignment horizontal="center"/>
    </xf>
    <xf numFmtId="0" fontId="1" fillId="0" borderId="1" xfId="78" applyFont="1" applyBorder="1" applyAlignment="1">
      <alignment horizontal="center"/>
    </xf>
    <xf numFmtId="0" fontId="57" fillId="0" borderId="0" xfId="78" applyFont="1" applyAlignment="1">
      <alignment horizontal="center"/>
    </xf>
    <xf numFmtId="0" fontId="1" fillId="0" borderId="0" xfId="78" applyFont="1" applyAlignment="1">
      <alignment horizontal="center"/>
    </xf>
    <xf numFmtId="0" fontId="1" fillId="0" borderId="2" xfId="78" applyFont="1" applyBorder="1" applyAlignment="1">
      <alignment horizontal="center"/>
    </xf>
    <xf numFmtId="0" fontId="66" fillId="0" borderId="0" xfId="78" applyFont="1" applyAlignment="1">
      <alignment horizontal="center"/>
    </xf>
    <xf numFmtId="0" fontId="69" fillId="0" borderId="0" xfId="78" applyFont="1" applyAlignment="1">
      <alignment horizontal="center"/>
    </xf>
    <xf numFmtId="0" fontId="1" fillId="0" borderId="6" xfId="78" applyFont="1" applyBorder="1" applyAlignment="1">
      <alignment horizontal="center" vertical="center" textRotation="90"/>
    </xf>
    <xf numFmtId="0" fontId="1" fillId="0" borderId="7" xfId="78" applyFont="1" applyBorder="1" applyAlignment="1">
      <alignment horizontal="center" vertical="center" textRotation="90"/>
    </xf>
    <xf numFmtId="0" fontId="1" fillId="0" borderId="4" xfId="78" applyFont="1" applyBorder="1" applyAlignment="1">
      <alignment horizontal="center" vertical="center" textRotation="90"/>
    </xf>
    <xf numFmtId="0" fontId="66" fillId="0" borderId="18" xfId="78" applyFont="1" applyBorder="1" applyAlignment="1">
      <alignment horizontal="center" vertical="center"/>
    </xf>
    <xf numFmtId="0" fontId="66" fillId="0" borderId="1" xfId="78" applyFont="1" applyBorder="1" applyAlignment="1">
      <alignment horizontal="center" vertical="center"/>
    </xf>
    <xf numFmtId="0" fontId="66" fillId="0" borderId="2" xfId="78" applyFont="1" applyBorder="1" applyAlignment="1">
      <alignment horizontal="center" vertical="center"/>
    </xf>
    <xf numFmtId="0" fontId="1" fillId="0" borderId="0" xfId="78" applyAlignment="1">
      <alignment horizontal="center"/>
    </xf>
    <xf numFmtId="0" fontId="70" fillId="0" borderId="0" xfId="78" applyFont="1" applyAlignment="1">
      <alignment horizontal="left"/>
    </xf>
  </cellXfs>
  <cellStyles count="80">
    <cellStyle name="S8" xfId="72"/>
    <cellStyle name="Обычный" xfId="0" builtinId="0"/>
    <cellStyle name="Обычный 2" xfId="70"/>
    <cellStyle name="Обычный 2 2" xfId="71"/>
    <cellStyle name="Обычный 2 2 2" xfId="75"/>
    <cellStyle name="Обычный 2 3" xfId="74"/>
    <cellStyle name="Обычный 3" xfId="73"/>
    <cellStyle name="Обычный 37" xfId="1"/>
    <cellStyle name="Обычный 38" xfId="2"/>
    <cellStyle name="Обычный 39" xfId="3"/>
    <cellStyle name="Обычный 4" xfId="76"/>
    <cellStyle name="Обычный 40" xfId="4"/>
    <cellStyle name="Обычный 41" xfId="5"/>
    <cellStyle name="Обычный 42" xfId="6"/>
    <cellStyle name="Обычный 5" xfId="77"/>
    <cellStyle name="Обычный 6" xfId="78"/>
    <cellStyle name="Обычный 7" xfId="79"/>
    <cellStyle name="Обычный_ГДЗ (РП 6)" xfId="7"/>
    <cellStyle name="Обычный_Мол1,2" xfId="8"/>
    <cellStyle name="Обычный_Мол3,Оч" xfId="9"/>
    <cellStyle name="Обычный_РТП 25-Т1,Т2" xfId="10"/>
    <cellStyle name="Обычный_Соколреммаш" xfId="11"/>
    <cellStyle name="Обычный_Сокольский ЦБК 1" xfId="12"/>
    <cellStyle name="Обычный_Сокольский ЦБК 110" xfId="13"/>
    <cellStyle name="Обычный_Сокольский ЦБК 2" xfId="14"/>
    <cellStyle name="Обычный_Сокольский ЦБК 3" xfId="15"/>
    <cellStyle name="Обычный_Сухонский ЦБК 1" xfId="16"/>
    <cellStyle name="Обычный_Сухонский ЦБК 2" xfId="17"/>
    <cellStyle name="Обычный_Сухонский ЦБК 3" xfId="18"/>
    <cellStyle name="Обычный_Сухонский ЦБК 4" xfId="19"/>
    <cellStyle name="Обычный_Т1(ЗРУФ1), Т3 (ЗРУФ 20)" xfId="20"/>
    <cellStyle name="Обычный_Т1(РП 5 Ф3)Т2 (РП 5 Ф17)" xfId="21"/>
    <cellStyle name="Обычный_Т2 (РП 9 Ф11)" xfId="22"/>
    <cellStyle name="Обычный_Табл.1" xfId="23"/>
    <cellStyle name="Обычный_Табл.1 ф Биокомплекс" xfId="24"/>
    <cellStyle name="Обычный_Табл.1 ф Райцентр" xfId="25"/>
    <cellStyle name="Обычный_Табл.1 ф Школа" xfId="26"/>
    <cellStyle name="Обычный_ТП 10 ЯЧ.5, 7" xfId="27"/>
    <cellStyle name="Обычный_ТП 34 ЯЧ. 2, 6" xfId="28"/>
    <cellStyle name="Обычный_Ф. РУБЦОВО" xfId="29"/>
    <cellStyle name="Обычный_ф.Коммунальный" xfId="30"/>
    <cellStyle name="Обычный_Ф.НИКИТИНО" xfId="31"/>
    <cellStyle name="Обычный_ф.Устье" xfId="32"/>
    <cellStyle name="Обычный_ЯЧ 10, 115 (РП 3)" xfId="33"/>
    <cellStyle name="Обычный_ЯЧ 30, ЯЧ.4 (ТП 54)" xfId="34"/>
    <cellStyle name="Обычный_ЯЧ 31, 47 (РП 29)" xfId="35"/>
    <cellStyle name="Обычный_ЯЧ. 1" xfId="36"/>
    <cellStyle name="Обычный_ЯЧ. 1, ЯЧ 20" xfId="37"/>
    <cellStyle name="Обычный_ЯЧ. 107, 114 (РП 23)" xfId="38"/>
    <cellStyle name="Обычный_ЯЧ. 11, 18 (РП 28)" xfId="39"/>
    <cellStyle name="Обычный_ЯЧ. 12, ЯЧ. 24 (РП 4)" xfId="40"/>
    <cellStyle name="Обычный_ЯЧ. 15" xfId="41"/>
    <cellStyle name="Обычный_ЯЧ. 19, 24 (РП 16)" xfId="42"/>
    <cellStyle name="Обычный_ЯЧ. 2(РП 36), 8(ТП 360)" xfId="43"/>
    <cellStyle name="Обычный_ЯЧ. 20(6 кВ)" xfId="44"/>
    <cellStyle name="Обычный_ЯЧ. 20, 21 (РП 7)" xfId="45"/>
    <cellStyle name="Обычный_ЯЧ. 24" xfId="46"/>
    <cellStyle name="Обычный_ЯЧ. 3 (ТП 319)" xfId="47"/>
    <cellStyle name="Обычный_ЯЧ. 3, 13 (тп 438)" xfId="48"/>
    <cellStyle name="Обычный_ЯЧ. 5, 12 (РП 1)" xfId="49"/>
    <cellStyle name="Обычный_ЯЧ. 53 (ВЛ 8)" xfId="50"/>
    <cellStyle name="Обычный_ЯЧ. 6 (ТП 535),24 (ТП 536)" xfId="51"/>
    <cellStyle name="Обычный_ЯЧ. 7 (вл №31)" xfId="52"/>
    <cellStyle name="Обычный_ЯЧ. 7, 4 (РП 20, ТП 595)" xfId="53"/>
    <cellStyle name="Обычный_ЯЧ.10, 25 (РП 38)" xfId="54"/>
    <cellStyle name="Обычный_ЯЧ.11. 28 (РП 31)" xfId="55"/>
    <cellStyle name="Обычный_ЯЧ.14, ЯЧ.10" xfId="56"/>
    <cellStyle name="Обычный_ЯЧ.14. ЯЧ 22 (РП 13)" xfId="57"/>
    <cellStyle name="Обычный_ЯЧ.15 (РП 10)," xfId="58"/>
    <cellStyle name="Обычный_ЯЧ.15, 32 (РП30)" xfId="59"/>
    <cellStyle name="Обычный_ЯЧ.17.ЯЧ.7" xfId="60"/>
    <cellStyle name="Обычный_ЯЧ.2, 23 (РП 19)" xfId="61"/>
    <cellStyle name="Обычный_ЯЧ.2, ЯЧ.3 (РП 1)" xfId="62"/>
    <cellStyle name="Обычный_ЯЧ.2. 21(РП 39)" xfId="63"/>
    <cellStyle name="Обычный_ЯЧ.28 (ТП 11)" xfId="64"/>
    <cellStyle name="Обычный_ЯЧ.33 (РП 35), ЯЧ.35 (РП 37)" xfId="65"/>
    <cellStyle name="Обычный_ЯЧ.33, 39 (РП 14)" xfId="66"/>
    <cellStyle name="Обычный_ЯЧ.4, 8" xfId="67"/>
    <cellStyle name="Обычный_ЯЧ.9 (ТП 182)" xfId="68"/>
    <cellStyle name="Финансовый" xfId="69" builtinId="3"/>
  </cellStyles>
  <dxfs count="11"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theme" Target="theme/theme1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externalLink" Target="externalLinks/externalLink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externalLink" Target="externalLinks/externalLink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[2]Табл.№3сводная!$C$16:$C$39</c:f>
              <c:numCache>
                <c:formatCode>General</c:formatCode>
                <c:ptCount val="24"/>
                <c:pt idx="0">
                  <c:v>8487.6</c:v>
                </c:pt>
                <c:pt idx="1">
                  <c:v>7959.6</c:v>
                </c:pt>
                <c:pt idx="2">
                  <c:v>7458</c:v>
                </c:pt>
                <c:pt idx="3">
                  <c:v>7167.6</c:v>
                </c:pt>
                <c:pt idx="4">
                  <c:v>7260</c:v>
                </c:pt>
                <c:pt idx="5">
                  <c:v>7788</c:v>
                </c:pt>
                <c:pt idx="6">
                  <c:v>9675.6</c:v>
                </c:pt>
                <c:pt idx="7">
                  <c:v>11998.8</c:v>
                </c:pt>
                <c:pt idx="8">
                  <c:v>14586</c:v>
                </c:pt>
                <c:pt idx="9">
                  <c:v>16196.400000000001</c:v>
                </c:pt>
                <c:pt idx="10">
                  <c:v>16882.8</c:v>
                </c:pt>
                <c:pt idx="11">
                  <c:v>16737.599999999999</c:v>
                </c:pt>
                <c:pt idx="12">
                  <c:v>16605.599999999999</c:v>
                </c:pt>
                <c:pt idx="13">
                  <c:v>16618.800000000003</c:v>
                </c:pt>
                <c:pt idx="14">
                  <c:v>16354.8</c:v>
                </c:pt>
                <c:pt idx="15">
                  <c:v>15866.400000000001</c:v>
                </c:pt>
                <c:pt idx="16">
                  <c:v>14889.599999999999</c:v>
                </c:pt>
                <c:pt idx="17">
                  <c:v>13807.2</c:v>
                </c:pt>
                <c:pt idx="18">
                  <c:v>13384.8</c:v>
                </c:pt>
                <c:pt idx="19">
                  <c:v>12870</c:v>
                </c:pt>
                <c:pt idx="20">
                  <c:v>12408</c:v>
                </c:pt>
                <c:pt idx="21">
                  <c:v>11299.2</c:v>
                </c:pt>
                <c:pt idx="22">
                  <c:v>10296</c:v>
                </c:pt>
                <c:pt idx="23">
                  <c:v>9200.4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4E-4BBD-80DB-0A4BC8D265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100992"/>
        <c:axId val="108774528"/>
      </c:barChart>
      <c:catAx>
        <c:axId val="108100992"/>
        <c:scaling>
          <c:orientation val="minMax"/>
        </c:scaling>
        <c:delete val="0"/>
        <c:axPos val="b"/>
        <c:majorTickMark val="out"/>
        <c:minorTickMark val="none"/>
        <c:tickLblPos val="nextTo"/>
        <c:crossAx val="108774528"/>
        <c:crosses val="autoZero"/>
        <c:auto val="1"/>
        <c:lblAlgn val="ctr"/>
        <c:lblOffset val="100"/>
        <c:noMultiLvlLbl val="0"/>
      </c:catAx>
      <c:valAx>
        <c:axId val="1087745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81009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50800</xdr:colOff>
      <xdr:row>20</xdr:row>
      <xdr:rowOff>127000</xdr:rowOff>
    </xdr:from>
    <xdr:to>
      <xdr:col>16</xdr:col>
      <xdr:colOff>355600</xdr:colOff>
      <xdr:row>35</xdr:row>
      <xdr:rowOff>12700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kovishin\Desktop\&#1054;&#1044;&#1059;\&#1056;&#1045;&#1046;&#1048;&#1052;&#1053;&#1067;&#1045;%20&#1044;&#1053;&#1048;\&#1056;&#1077;&#1078;&#1080;&#1084;&#1085;&#1099;&#1081;%20&#1076;&#1077;&#1085;&#1100;%2021.06.2023%20&#1075;\&#1040;&#1054;%20&#1042;&#1054;&#1052;&#1047;\&#1056;&#1077;&#1078;&#1080;&#1084;&#1085;&#1099;&#1081;%20&#1076;&#1077;&#1085;&#1100;%2021.06.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kovishin\Desktop\&#1054;&#1044;&#1059;\&#1056;&#1045;&#1046;&#1048;&#1052;&#1053;&#1067;&#1045;%20&#1044;&#1053;&#1048;\&#1056;&#1077;&#1078;&#1080;&#1084;&#1085;&#1099;&#1081;%20&#1076;&#1077;&#1085;&#1100;%2021.06.2023%20&#1075;\&#1040;&#1054;%20&#1042;&#1054;&#1052;&#1047;\&#1056;&#1077;&#1078;&#1080;&#1084;&#1085;&#1099;&#1081;%20&#1076;&#1077;&#1085;&#1100;%2015.06.2022%20&#1076;&#1083;&#1103;%20&#1087;&#1088;&#1080;&#1084;&#1077;&#1088;&#107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ВО"/>
      <sheetName val="ГВО Россети"/>
      <sheetName val="АЧР"/>
      <sheetName val="Таблица №3 сводная"/>
      <sheetName val="Табл.№1вводы"/>
      <sheetName val="Табл.№2сторона"/>
      <sheetName val="Табл.№1 ЗРУ"/>
      <sheetName val="КТП"/>
      <sheetName val="Лист3"/>
    </sheetNames>
    <sheetDataSet>
      <sheetData sheetId="0"/>
      <sheetData sheetId="1"/>
      <sheetData sheetId="2"/>
      <sheetData sheetId="3"/>
      <sheetData sheetId="4">
        <row r="8">
          <cell r="H8">
            <v>45098</v>
          </cell>
        </row>
        <row r="17">
          <cell r="N17">
            <v>8157.6</v>
          </cell>
          <cell r="O17">
            <v>1306.8000000000002</v>
          </cell>
        </row>
        <row r="18">
          <cell r="N18">
            <v>7590</v>
          </cell>
          <cell r="O18">
            <v>1188</v>
          </cell>
        </row>
        <row r="19">
          <cell r="N19">
            <v>7207.2000000000007</v>
          </cell>
          <cell r="O19">
            <v>1108.8</v>
          </cell>
        </row>
        <row r="20">
          <cell r="N20">
            <v>6903.6</v>
          </cell>
          <cell r="O20">
            <v>1003.1999999999999</v>
          </cell>
        </row>
        <row r="21">
          <cell r="N21">
            <v>7088.4</v>
          </cell>
          <cell r="O21">
            <v>1122</v>
          </cell>
        </row>
        <row r="22">
          <cell r="N22">
            <v>7708.8</v>
          </cell>
          <cell r="O22">
            <v>1214.4000000000001</v>
          </cell>
        </row>
        <row r="23">
          <cell r="N23">
            <v>9464.4</v>
          </cell>
          <cell r="O23">
            <v>1504.8000000000002</v>
          </cell>
        </row>
        <row r="24">
          <cell r="N24">
            <v>11734.8</v>
          </cell>
          <cell r="O24">
            <v>1980</v>
          </cell>
        </row>
        <row r="25">
          <cell r="N25">
            <v>13926</v>
          </cell>
          <cell r="O25">
            <v>2508</v>
          </cell>
        </row>
        <row r="26">
          <cell r="N26">
            <v>15338.400000000001</v>
          </cell>
          <cell r="O26">
            <v>2666.4</v>
          </cell>
        </row>
        <row r="27">
          <cell r="N27">
            <v>16143.6</v>
          </cell>
          <cell r="O27">
            <v>2798.4</v>
          </cell>
        </row>
        <row r="28">
          <cell r="N28">
            <v>16156.8</v>
          </cell>
          <cell r="O28">
            <v>2772</v>
          </cell>
        </row>
        <row r="29">
          <cell r="N29">
            <v>16196.4</v>
          </cell>
          <cell r="O29">
            <v>2930.4</v>
          </cell>
        </row>
        <row r="30">
          <cell r="N30">
            <v>15998.400000000001</v>
          </cell>
          <cell r="O30">
            <v>2943.6</v>
          </cell>
        </row>
        <row r="31">
          <cell r="N31">
            <v>15642</v>
          </cell>
          <cell r="O31">
            <v>2719.2</v>
          </cell>
        </row>
        <row r="32">
          <cell r="N32">
            <v>15444</v>
          </cell>
          <cell r="O32">
            <v>2732.3999999999996</v>
          </cell>
        </row>
        <row r="33">
          <cell r="N33">
            <v>14876.400000000001</v>
          </cell>
          <cell r="O33">
            <v>2468.4</v>
          </cell>
        </row>
        <row r="34">
          <cell r="N34">
            <v>13992</v>
          </cell>
          <cell r="O34">
            <v>2270.3999999999996</v>
          </cell>
        </row>
        <row r="35">
          <cell r="N35">
            <v>13437.6</v>
          </cell>
          <cell r="O35">
            <v>2244</v>
          </cell>
        </row>
        <row r="36">
          <cell r="N36">
            <v>12817.2</v>
          </cell>
          <cell r="O36">
            <v>2151.6000000000004</v>
          </cell>
        </row>
        <row r="37">
          <cell r="N37">
            <v>12249.6</v>
          </cell>
          <cell r="O37">
            <v>2085.6</v>
          </cell>
        </row>
        <row r="38">
          <cell r="N38">
            <v>11365.2</v>
          </cell>
          <cell r="O38">
            <v>1927.2</v>
          </cell>
        </row>
        <row r="39">
          <cell r="N39">
            <v>10890</v>
          </cell>
          <cell r="O39">
            <v>1914</v>
          </cell>
        </row>
        <row r="40">
          <cell r="N40">
            <v>9411.6</v>
          </cell>
          <cell r="O40">
            <v>1676.4</v>
          </cell>
        </row>
      </sheetData>
      <sheetData sheetId="5">
        <row r="16">
          <cell r="AN16">
            <v>6021.9900000000007</v>
          </cell>
        </row>
        <row r="17">
          <cell r="AN17">
            <v>5401.2300000000005</v>
          </cell>
        </row>
        <row r="18">
          <cell r="AN18">
            <v>5094.91</v>
          </cell>
        </row>
        <row r="19">
          <cell r="AN19">
            <v>4832.3099999999995</v>
          </cell>
        </row>
        <row r="20">
          <cell r="AN20">
            <v>4950.6699999999992</v>
          </cell>
        </row>
        <row r="21">
          <cell r="AN21">
            <v>5499.29</v>
          </cell>
        </row>
        <row r="22">
          <cell r="AN22">
            <v>6814.24</v>
          </cell>
        </row>
        <row r="23">
          <cell r="AN23">
            <v>8333.48</v>
          </cell>
        </row>
        <row r="24">
          <cell r="AN24">
            <v>9810.1799999999985</v>
          </cell>
        </row>
        <row r="25">
          <cell r="AN25">
            <v>11145.13</v>
          </cell>
        </row>
        <row r="26">
          <cell r="AN26">
            <v>11818.83</v>
          </cell>
        </row>
        <row r="27">
          <cell r="AN27">
            <v>11917.66</v>
          </cell>
        </row>
        <row r="28">
          <cell r="AN28">
            <v>11942.51</v>
          </cell>
        </row>
        <row r="29">
          <cell r="AN29">
            <v>11740.27</v>
          </cell>
        </row>
        <row r="30">
          <cell r="AN30">
            <v>11434.820000000002</v>
          </cell>
        </row>
        <row r="31">
          <cell r="AN31">
            <v>11393.230000000001</v>
          </cell>
        </row>
        <row r="32">
          <cell r="AN32">
            <v>11215.02</v>
          </cell>
        </row>
        <row r="33">
          <cell r="AN33">
            <v>10852.289999999999</v>
          </cell>
        </row>
        <row r="34">
          <cell r="AN34">
            <v>10526.02</v>
          </cell>
        </row>
        <row r="35">
          <cell r="AN35">
            <v>10083.769999999999</v>
          </cell>
        </row>
        <row r="36">
          <cell r="AN36">
            <v>9477.2000000000007</v>
          </cell>
        </row>
        <row r="37">
          <cell r="AN37">
            <v>8723.1800000000021</v>
          </cell>
        </row>
        <row r="38">
          <cell r="AN38">
            <v>8222.51</v>
          </cell>
        </row>
        <row r="39">
          <cell r="AN39">
            <v>7294.7599999999993</v>
          </cell>
        </row>
        <row r="45">
          <cell r="AN45">
            <v>583.87</v>
          </cell>
        </row>
        <row r="46">
          <cell r="AN46">
            <v>498.59999999999997</v>
          </cell>
        </row>
        <row r="47">
          <cell r="AN47">
            <v>506.43</v>
          </cell>
        </row>
        <row r="48">
          <cell r="AN48">
            <v>470.91</v>
          </cell>
        </row>
        <row r="49">
          <cell r="AN49">
            <v>484.28000000000003</v>
          </cell>
        </row>
        <row r="50">
          <cell r="AN50">
            <v>533.34</v>
          </cell>
        </row>
        <row r="51">
          <cell r="AN51">
            <v>614.22</v>
          </cell>
        </row>
        <row r="52">
          <cell r="AN52">
            <v>833.87999999999988</v>
          </cell>
        </row>
        <row r="53">
          <cell r="AN53">
            <v>1082.27</v>
          </cell>
        </row>
        <row r="54">
          <cell r="AN54">
            <v>1208.0899999999999</v>
          </cell>
        </row>
        <row r="55">
          <cell r="AN55">
            <v>1262.46</v>
          </cell>
        </row>
        <row r="56">
          <cell r="AN56">
            <v>1268.53</v>
          </cell>
        </row>
        <row r="57">
          <cell r="AN57">
            <v>1340.5</v>
          </cell>
        </row>
        <row r="58">
          <cell r="AN58">
            <v>1388.66</v>
          </cell>
        </row>
        <row r="59">
          <cell r="AN59">
            <v>1254.5500000000002</v>
          </cell>
        </row>
        <row r="60">
          <cell r="AN60">
            <v>1284.0999999999999</v>
          </cell>
        </row>
        <row r="61">
          <cell r="AN61">
            <v>1195.3400000000001</v>
          </cell>
        </row>
        <row r="62">
          <cell r="AN62">
            <v>1164.0900000000001</v>
          </cell>
        </row>
        <row r="63">
          <cell r="AN63">
            <v>1223.31</v>
          </cell>
        </row>
        <row r="64">
          <cell r="AN64">
            <v>1187.76</v>
          </cell>
        </row>
        <row r="65">
          <cell r="AN65">
            <v>1121.48</v>
          </cell>
        </row>
        <row r="66">
          <cell r="AN66">
            <v>1009.23</v>
          </cell>
        </row>
        <row r="67">
          <cell r="AN67">
            <v>915.08</v>
          </cell>
        </row>
        <row r="68">
          <cell r="AN68">
            <v>800.20999999999992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.откл."/>
      <sheetName val="прил. 6  МРСК "/>
      <sheetName val="АЧР"/>
      <sheetName val="АЧРдетал.МРСК"/>
      <sheetName val="Табл.№3сводная"/>
      <sheetName val="Табл.№1вводы"/>
      <sheetName val="Табл.№2сторона"/>
      <sheetName val="Табл.№1 ЗРУ"/>
      <sheetName val="КТП"/>
    </sheetNames>
    <sheetDataSet>
      <sheetData sheetId="0"/>
      <sheetData sheetId="1"/>
      <sheetData sheetId="2"/>
      <sheetData sheetId="3"/>
      <sheetData sheetId="4">
        <row r="16">
          <cell r="C16">
            <v>8487.6</v>
          </cell>
        </row>
        <row r="17">
          <cell r="C17">
            <v>7959.6</v>
          </cell>
        </row>
        <row r="18">
          <cell r="C18">
            <v>7458</v>
          </cell>
        </row>
        <row r="19">
          <cell r="C19">
            <v>7167.6</v>
          </cell>
        </row>
        <row r="20">
          <cell r="C20">
            <v>7260</v>
          </cell>
        </row>
        <row r="21">
          <cell r="C21">
            <v>7788</v>
          </cell>
        </row>
        <row r="22">
          <cell r="C22">
            <v>9675.6</v>
          </cell>
        </row>
        <row r="23">
          <cell r="C23">
            <v>11998.8</v>
          </cell>
        </row>
        <row r="24">
          <cell r="C24">
            <v>14586</v>
          </cell>
        </row>
        <row r="25">
          <cell r="C25">
            <v>16196.400000000001</v>
          </cell>
        </row>
        <row r="26">
          <cell r="C26">
            <v>16882.8</v>
          </cell>
        </row>
        <row r="27">
          <cell r="C27">
            <v>16737.599999999999</v>
          </cell>
        </row>
        <row r="28">
          <cell r="C28">
            <v>16605.599999999999</v>
          </cell>
        </row>
        <row r="29">
          <cell r="C29">
            <v>16618.800000000003</v>
          </cell>
        </row>
        <row r="30">
          <cell r="C30">
            <v>16354.8</v>
          </cell>
        </row>
        <row r="31">
          <cell r="C31">
            <v>15866.400000000001</v>
          </cell>
        </row>
        <row r="32">
          <cell r="C32">
            <v>14889.599999999999</v>
          </cell>
        </row>
        <row r="33">
          <cell r="C33">
            <v>13807.2</v>
          </cell>
        </row>
        <row r="34">
          <cell r="C34">
            <v>13384.8</v>
          </cell>
        </row>
        <row r="35">
          <cell r="C35">
            <v>12870</v>
          </cell>
        </row>
        <row r="36">
          <cell r="C36">
            <v>12408</v>
          </cell>
        </row>
        <row r="37">
          <cell r="C37">
            <v>11299.2</v>
          </cell>
        </row>
        <row r="38">
          <cell r="C38">
            <v>10296</v>
          </cell>
        </row>
        <row r="39">
          <cell r="C39">
            <v>9200.4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9">
    <pageSetUpPr fitToPage="1"/>
  </sheetPr>
  <dimension ref="A1:IU163"/>
  <sheetViews>
    <sheetView zoomScale="85" zoomScaleNormal="85" zoomScaleSheetLayoutView="85" workbookViewId="0">
      <selection activeCell="C11" sqref="A11:C11"/>
    </sheetView>
  </sheetViews>
  <sheetFormatPr defaultRowHeight="12.75"/>
  <cols>
    <col min="1" max="1" width="61.28515625" customWidth="1"/>
    <col min="2" max="2" width="30.7109375" customWidth="1"/>
    <col min="3" max="3" width="53" customWidth="1"/>
  </cols>
  <sheetData>
    <row r="1" spans="1:8" ht="20.25">
      <c r="A1" s="2074" t="s">
        <v>178</v>
      </c>
      <c r="B1" s="2074"/>
      <c r="C1" s="2074"/>
    </row>
    <row r="4" spans="1:8" ht="15.75">
      <c r="A4" s="1930" t="s">
        <v>155</v>
      </c>
      <c r="B4" s="1931" t="s">
        <v>157</v>
      </c>
      <c r="C4" s="1932" t="s">
        <v>156</v>
      </c>
    </row>
    <row r="5" spans="1:8" ht="15">
      <c r="A5" s="1516" t="s">
        <v>525</v>
      </c>
      <c r="B5" s="1094" t="s">
        <v>158</v>
      </c>
      <c r="C5" s="1077" t="s">
        <v>27</v>
      </c>
      <c r="D5" s="753"/>
      <c r="E5" s="753"/>
    </row>
    <row r="6" spans="1:8" ht="15">
      <c r="A6" s="777">
        <v>3</v>
      </c>
      <c r="B6" s="1094" t="s">
        <v>158</v>
      </c>
      <c r="C6" s="1787" t="s">
        <v>562</v>
      </c>
      <c r="D6" s="754"/>
      <c r="E6" s="754"/>
    </row>
    <row r="7" spans="1:8" ht="15">
      <c r="A7" s="777">
        <v>4</v>
      </c>
      <c r="B7" s="1094" t="s">
        <v>158</v>
      </c>
      <c r="C7" s="1078" t="s">
        <v>181</v>
      </c>
      <c r="D7" s="754"/>
      <c r="E7" s="754"/>
    </row>
    <row r="8" spans="1:8" ht="15">
      <c r="A8" s="1093" t="s">
        <v>238</v>
      </c>
      <c r="B8" s="1094" t="s">
        <v>158</v>
      </c>
      <c r="C8" s="1079" t="s">
        <v>31</v>
      </c>
      <c r="D8" s="755"/>
      <c r="E8" s="755"/>
    </row>
    <row r="9" spans="1:8" ht="15">
      <c r="A9" s="777">
        <v>10</v>
      </c>
      <c r="B9" s="1094" t="s">
        <v>158</v>
      </c>
      <c r="C9" s="1080" t="s">
        <v>39</v>
      </c>
      <c r="D9" s="756"/>
      <c r="E9" s="756"/>
    </row>
    <row r="10" spans="1:8" ht="15">
      <c r="A10" s="777">
        <v>11</v>
      </c>
      <c r="B10" s="1094" t="s">
        <v>158</v>
      </c>
      <c r="C10" s="1081" t="s">
        <v>159</v>
      </c>
    </row>
    <row r="11" spans="1:8" ht="15">
      <c r="A11" s="777" t="s">
        <v>190</v>
      </c>
      <c r="B11" s="1094" t="s">
        <v>158</v>
      </c>
      <c r="C11" s="1082" t="s">
        <v>196</v>
      </c>
      <c r="D11" s="757"/>
      <c r="E11" s="757"/>
    </row>
    <row r="12" spans="1:8" ht="15">
      <c r="A12" s="1516" t="s">
        <v>626</v>
      </c>
      <c r="B12" s="1094" t="s">
        <v>158</v>
      </c>
      <c r="C12" s="1083" t="s">
        <v>164</v>
      </c>
      <c r="D12" s="758"/>
      <c r="E12" s="758"/>
    </row>
    <row r="13" spans="1:8" ht="15">
      <c r="A13" s="1865" t="s">
        <v>628</v>
      </c>
      <c r="B13" s="1094"/>
      <c r="C13" s="1870" t="s">
        <v>627</v>
      </c>
      <c r="D13" s="758"/>
      <c r="E13" s="758"/>
    </row>
    <row r="14" spans="1:8" ht="15">
      <c r="A14" s="777">
        <v>22</v>
      </c>
      <c r="B14" s="1094" t="s">
        <v>158</v>
      </c>
      <c r="C14" s="1084" t="s">
        <v>160</v>
      </c>
      <c r="D14" s="759"/>
      <c r="E14" s="759"/>
      <c r="F14" s="759"/>
      <c r="G14" s="759"/>
    </row>
    <row r="15" spans="1:8" ht="15">
      <c r="A15" s="777">
        <v>23</v>
      </c>
      <c r="B15" s="1094" t="s">
        <v>158</v>
      </c>
      <c r="C15" s="1788" t="s">
        <v>542</v>
      </c>
      <c r="H15" s="926"/>
    </row>
    <row r="16" spans="1:8" ht="15">
      <c r="A16" s="777">
        <v>24</v>
      </c>
      <c r="B16" s="1094" t="s">
        <v>158</v>
      </c>
      <c r="C16" s="1788" t="s">
        <v>543</v>
      </c>
      <c r="H16" s="926"/>
    </row>
    <row r="17" spans="1:8" ht="15">
      <c r="A17" s="1093" t="s">
        <v>192</v>
      </c>
      <c r="B17" s="1094" t="s">
        <v>158</v>
      </c>
      <c r="C17" s="1085" t="s">
        <v>70</v>
      </c>
      <c r="D17" s="760"/>
      <c r="E17" s="760"/>
      <c r="H17" s="926"/>
    </row>
    <row r="18" spans="1:8" ht="15">
      <c r="A18" s="1795" t="s">
        <v>248</v>
      </c>
      <c r="B18" s="1094" t="s">
        <v>158</v>
      </c>
      <c r="C18" s="1086" t="s">
        <v>78</v>
      </c>
      <c r="D18" s="761"/>
      <c r="E18" s="761"/>
      <c r="H18" s="926"/>
    </row>
    <row r="19" spans="1:8" ht="15">
      <c r="A19" s="777" t="s">
        <v>193</v>
      </c>
      <c r="B19" s="1094" t="s">
        <v>158</v>
      </c>
      <c r="C19" s="1087" t="s">
        <v>92</v>
      </c>
      <c r="D19" s="762"/>
      <c r="E19" s="762"/>
      <c r="H19" s="926"/>
    </row>
    <row r="20" spans="1:8" ht="15">
      <c r="A20" s="1516" t="s">
        <v>555</v>
      </c>
      <c r="B20" s="1094" t="s">
        <v>158</v>
      </c>
      <c r="C20" s="1088" t="s">
        <v>145</v>
      </c>
      <c r="D20" s="763"/>
      <c r="E20" s="763"/>
      <c r="H20" s="926"/>
    </row>
    <row r="21" spans="1:8" ht="15">
      <c r="A21" s="1516" t="s">
        <v>620</v>
      </c>
      <c r="B21" s="1094" t="s">
        <v>158</v>
      </c>
      <c r="C21" s="1089" t="s">
        <v>99</v>
      </c>
      <c r="D21" s="764"/>
      <c r="E21" s="764"/>
      <c r="H21" s="926"/>
    </row>
    <row r="22" spans="1:8" ht="15">
      <c r="A22" s="777">
        <v>42</v>
      </c>
      <c r="B22" s="1094" t="s">
        <v>158</v>
      </c>
      <c r="C22" s="1090" t="s">
        <v>106</v>
      </c>
      <c r="D22" s="765"/>
      <c r="E22" s="765"/>
      <c r="H22" s="926"/>
    </row>
    <row r="23" spans="1:8" ht="15">
      <c r="A23" s="777" t="s">
        <v>198</v>
      </c>
      <c r="B23" s="1094" t="s">
        <v>158</v>
      </c>
      <c r="C23" s="1091" t="s">
        <v>24</v>
      </c>
      <c r="D23" s="766"/>
      <c r="E23" s="766"/>
      <c r="H23" s="926"/>
    </row>
    <row r="24" spans="1:8" ht="15">
      <c r="A24" s="777">
        <v>45</v>
      </c>
      <c r="B24" s="1094" t="s">
        <v>158</v>
      </c>
      <c r="C24" s="1091" t="s">
        <v>197</v>
      </c>
      <c r="D24" s="766"/>
      <c r="E24" s="766"/>
      <c r="H24" s="926"/>
    </row>
    <row r="25" spans="1:8" ht="15.75">
      <c r="A25" s="777">
        <v>46</v>
      </c>
      <c r="B25" s="1095" t="s">
        <v>395</v>
      </c>
      <c r="C25" s="1070" t="s">
        <v>172</v>
      </c>
      <c r="D25" s="767"/>
      <c r="E25" s="767"/>
      <c r="H25" s="926"/>
    </row>
    <row r="26" spans="1:8" ht="15.75">
      <c r="A26" s="1516" t="s">
        <v>556</v>
      </c>
      <c r="B26" s="1096" t="s">
        <v>396</v>
      </c>
      <c r="C26" s="1071" t="s">
        <v>116</v>
      </c>
      <c r="D26" s="768"/>
      <c r="E26" s="768"/>
      <c r="H26" s="926"/>
    </row>
    <row r="27" spans="1:8" ht="15.75">
      <c r="A27" s="1516" t="s">
        <v>534</v>
      </c>
      <c r="B27" s="1097" t="s">
        <v>397</v>
      </c>
      <c r="C27" s="1072" t="s">
        <v>122</v>
      </c>
      <c r="D27" s="769"/>
      <c r="E27" s="769"/>
      <c r="H27" s="926"/>
    </row>
    <row r="28" spans="1:8" ht="15">
      <c r="A28" s="1516" t="s">
        <v>729</v>
      </c>
      <c r="B28" s="1098" t="s">
        <v>398</v>
      </c>
      <c r="C28" s="1092" t="s">
        <v>125</v>
      </c>
      <c r="D28" s="770"/>
      <c r="E28" s="770"/>
      <c r="H28" s="926"/>
    </row>
    <row r="29" spans="1:8" ht="15.75">
      <c r="A29" s="1516">
        <v>53</v>
      </c>
      <c r="B29" s="1099" t="s">
        <v>399</v>
      </c>
      <c r="C29" s="1846" t="s">
        <v>695</v>
      </c>
      <c r="D29" s="1846"/>
      <c r="E29" s="770"/>
      <c r="H29" s="926"/>
    </row>
    <row r="30" spans="1:8" ht="15.75">
      <c r="A30" s="777">
        <v>54.55</v>
      </c>
      <c r="B30" s="1099" t="s">
        <v>399</v>
      </c>
      <c r="C30" s="1073" t="s">
        <v>129</v>
      </c>
      <c r="D30" s="771"/>
      <c r="E30" s="771"/>
      <c r="F30" s="771"/>
      <c r="G30" s="771"/>
      <c r="H30" s="926"/>
    </row>
    <row r="31" spans="1:8" ht="15.75">
      <c r="A31" s="777" t="s">
        <v>202</v>
      </c>
      <c r="B31" s="1099" t="s">
        <v>399</v>
      </c>
      <c r="C31" s="1074" t="s">
        <v>132</v>
      </c>
      <c r="D31" s="772"/>
      <c r="E31" s="772"/>
      <c r="F31" s="772"/>
      <c r="G31" s="772"/>
      <c r="H31" s="926"/>
    </row>
    <row r="32" spans="1:8" ht="15.75">
      <c r="A32" s="777">
        <v>59</v>
      </c>
      <c r="B32" s="1099" t="s">
        <v>399</v>
      </c>
      <c r="C32" s="1075" t="s">
        <v>133</v>
      </c>
      <c r="D32" s="773"/>
      <c r="E32" s="773"/>
      <c r="F32" s="773"/>
      <c r="G32" s="773"/>
      <c r="H32" s="926"/>
    </row>
    <row r="33" spans="1:8" ht="15.75">
      <c r="A33" s="777" t="s">
        <v>203</v>
      </c>
      <c r="B33" s="1099" t="s">
        <v>399</v>
      </c>
      <c r="C33" s="1076" t="s">
        <v>135</v>
      </c>
      <c r="D33" s="774"/>
      <c r="E33" s="774"/>
      <c r="F33" s="774"/>
      <c r="G33" s="774"/>
      <c r="H33" s="926"/>
    </row>
    <row r="34" spans="1:8" ht="15">
      <c r="A34" s="1516" t="s">
        <v>622</v>
      </c>
      <c r="B34" s="1100" t="s">
        <v>400</v>
      </c>
      <c r="C34" s="1869" t="s">
        <v>621</v>
      </c>
      <c r="H34" s="926"/>
    </row>
    <row r="35" spans="1:8" ht="15">
      <c r="A35" s="1136" t="s">
        <v>244</v>
      </c>
      <c r="B35" s="1100" t="s">
        <v>401</v>
      </c>
      <c r="C35" s="1899" t="s">
        <v>696</v>
      </c>
    </row>
    <row r="36" spans="1:8" ht="15">
      <c r="A36" s="1515" t="s">
        <v>518</v>
      </c>
      <c r="B36" s="1100" t="s">
        <v>402</v>
      </c>
      <c r="C36" s="1900" t="s">
        <v>697</v>
      </c>
    </row>
    <row r="37" spans="1:8" ht="15">
      <c r="A37" s="1515" t="s">
        <v>519</v>
      </c>
      <c r="B37" s="1100" t="s">
        <v>448</v>
      </c>
      <c r="C37" s="1900"/>
    </row>
    <row r="38" spans="1:8" ht="15">
      <c r="A38" s="1515" t="s">
        <v>520</v>
      </c>
      <c r="B38" s="1100" t="s">
        <v>437</v>
      </c>
      <c r="C38" s="1900"/>
    </row>
    <row r="39" spans="1:8" ht="15">
      <c r="A39" s="1515" t="s">
        <v>521</v>
      </c>
      <c r="B39" s="1100" t="s">
        <v>523</v>
      </c>
      <c r="C39" s="1900"/>
    </row>
    <row r="40" spans="1:8" ht="15">
      <c r="A40" s="1515" t="s">
        <v>522</v>
      </c>
      <c r="B40" s="1100" t="s">
        <v>524</v>
      </c>
      <c r="C40" s="1900"/>
    </row>
    <row r="41" spans="1:8">
      <c r="A41" s="775"/>
      <c r="B41" s="776"/>
      <c r="C41" s="776"/>
      <c r="H41" s="926"/>
    </row>
    <row r="42" spans="1:8" ht="20.25" hidden="1">
      <c r="A42" s="2074" t="s">
        <v>178</v>
      </c>
      <c r="B42" s="2074"/>
      <c r="C42" s="2074"/>
      <c r="H42" s="926"/>
    </row>
    <row r="43" spans="1:8" hidden="1">
      <c r="H43" s="926"/>
    </row>
    <row r="44" spans="1:8" hidden="1">
      <c r="A44" s="776"/>
      <c r="B44" s="776"/>
      <c r="C44" s="776"/>
      <c r="F44" s="776"/>
      <c r="G44" s="776"/>
    </row>
    <row r="45" spans="1:8" ht="16.5" hidden="1" customHeight="1" thickBot="1">
      <c r="A45" s="842" t="s">
        <v>155</v>
      </c>
      <c r="B45" s="1062" t="s">
        <v>157</v>
      </c>
      <c r="C45" s="1871" t="s">
        <v>156</v>
      </c>
      <c r="D45" s="839"/>
      <c r="E45" s="841"/>
      <c r="F45" s="833"/>
    </row>
    <row r="46" spans="1:8" ht="15" hidden="1" customHeight="1">
      <c r="A46" s="1237" t="s">
        <v>165</v>
      </c>
      <c r="B46" s="1238" t="s">
        <v>158</v>
      </c>
      <c r="C46" s="1872" t="s">
        <v>166</v>
      </c>
      <c r="D46" s="776"/>
      <c r="E46" s="832"/>
      <c r="F46" s="833"/>
    </row>
    <row r="47" spans="1:8" ht="15" hidden="1">
      <c r="A47" s="1239"/>
      <c r="B47" s="1240"/>
      <c r="C47" s="1231"/>
      <c r="D47" s="815"/>
      <c r="E47" s="832"/>
      <c r="F47" s="833"/>
    </row>
    <row r="48" spans="1:8" ht="15" hidden="1" customHeight="1">
      <c r="A48" s="1239" t="s">
        <v>163</v>
      </c>
      <c r="B48" s="1240" t="s">
        <v>158</v>
      </c>
      <c r="C48" s="1873" t="s">
        <v>27</v>
      </c>
      <c r="D48" s="815"/>
      <c r="E48" s="832"/>
      <c r="F48" s="833"/>
    </row>
    <row r="49" spans="1:6" ht="15" hidden="1">
      <c r="A49" s="1241"/>
      <c r="B49" s="1242"/>
      <c r="C49" s="1232"/>
      <c r="D49" s="815"/>
      <c r="E49" s="832"/>
      <c r="F49" s="833"/>
    </row>
    <row r="50" spans="1:6" ht="15" hidden="1">
      <c r="A50" s="1241"/>
      <c r="B50" s="1242"/>
      <c r="C50" s="1232"/>
      <c r="D50" s="815"/>
      <c r="E50" s="832"/>
      <c r="F50" s="833"/>
    </row>
    <row r="51" spans="1:6" ht="15" hidden="1" customHeight="1">
      <c r="A51" s="1239">
        <v>3</v>
      </c>
      <c r="B51" s="1240" t="s">
        <v>158</v>
      </c>
      <c r="C51" s="1874" t="s">
        <v>143</v>
      </c>
      <c r="D51" s="815"/>
      <c r="E51" s="832"/>
      <c r="F51" s="833"/>
    </row>
    <row r="52" spans="1:6" ht="15" hidden="1">
      <c r="A52" s="1239"/>
      <c r="B52" s="1240"/>
      <c r="C52" s="1208"/>
      <c r="D52" s="815"/>
      <c r="E52" s="832"/>
      <c r="F52" s="833"/>
    </row>
    <row r="53" spans="1:6" ht="15" hidden="1" customHeight="1">
      <c r="A53" s="1239">
        <v>4</v>
      </c>
      <c r="B53" s="1240" t="s">
        <v>158</v>
      </c>
      <c r="C53" s="1874" t="s">
        <v>181</v>
      </c>
      <c r="D53" s="815"/>
      <c r="E53" s="832"/>
      <c r="F53" s="833"/>
    </row>
    <row r="54" spans="1:6" ht="15" hidden="1">
      <c r="A54" s="1239"/>
      <c r="B54" s="1240"/>
      <c r="C54" s="1208"/>
      <c r="D54" s="815"/>
      <c r="E54" s="832"/>
      <c r="F54" s="833"/>
    </row>
    <row r="55" spans="1:6" ht="15" hidden="1" customHeight="1">
      <c r="A55" s="1241" t="s">
        <v>238</v>
      </c>
      <c r="B55" s="1240" t="s">
        <v>158</v>
      </c>
      <c r="C55" s="1875" t="s">
        <v>31</v>
      </c>
      <c r="D55" s="815"/>
      <c r="E55" s="832"/>
      <c r="F55" s="833"/>
    </row>
    <row r="56" spans="1:6" ht="15" hidden="1">
      <c r="A56" s="1241"/>
      <c r="B56" s="1240"/>
      <c r="C56" s="1209"/>
      <c r="D56" s="815"/>
      <c r="E56" s="832"/>
      <c r="F56" s="833"/>
    </row>
    <row r="57" spans="1:6" ht="15" hidden="1">
      <c r="A57" s="1241"/>
      <c r="B57" s="1240"/>
      <c r="C57" s="1209"/>
      <c r="D57" s="815"/>
      <c r="E57" s="832"/>
      <c r="F57" s="833"/>
    </row>
    <row r="58" spans="1:6" ht="15" hidden="1">
      <c r="A58" s="1241"/>
      <c r="B58" s="1240"/>
      <c r="C58" s="1209"/>
      <c r="D58" s="815"/>
      <c r="E58" s="832"/>
      <c r="F58" s="833"/>
    </row>
    <row r="59" spans="1:6" ht="15" hidden="1">
      <c r="A59" s="1241"/>
      <c r="B59" s="1240"/>
      <c r="C59" s="1209"/>
      <c r="D59" s="815"/>
      <c r="E59" s="832"/>
      <c r="F59" s="833"/>
    </row>
    <row r="60" spans="1:6" ht="15" hidden="1">
      <c r="A60" s="1241"/>
      <c r="B60" s="1240"/>
      <c r="C60" s="1209"/>
      <c r="D60" s="815"/>
      <c r="E60" s="832"/>
      <c r="F60" s="833"/>
    </row>
    <row r="61" spans="1:6" ht="15" hidden="1" customHeight="1">
      <c r="A61" s="1239">
        <v>10</v>
      </c>
      <c r="B61" s="1240" t="s">
        <v>158</v>
      </c>
      <c r="C61" s="1876" t="s">
        <v>39</v>
      </c>
      <c r="D61" s="815"/>
      <c r="E61" s="832"/>
      <c r="F61" s="833"/>
    </row>
    <row r="62" spans="1:6" ht="15" hidden="1">
      <c r="A62" s="1239"/>
      <c r="B62" s="1240"/>
      <c r="C62" s="1210"/>
      <c r="D62" s="815"/>
      <c r="E62" s="832"/>
      <c r="F62" s="833"/>
    </row>
    <row r="63" spans="1:6" ht="15" hidden="1" customHeight="1">
      <c r="A63" s="1239">
        <v>11</v>
      </c>
      <c r="B63" s="1243" t="s">
        <v>158</v>
      </c>
      <c r="C63" s="1877" t="s">
        <v>159</v>
      </c>
      <c r="D63" s="776"/>
      <c r="E63" s="832"/>
      <c r="F63" s="833"/>
    </row>
    <row r="64" spans="1:6" ht="15" hidden="1">
      <c r="A64" s="1239"/>
      <c r="B64" s="1243"/>
      <c r="C64" s="1211"/>
      <c r="D64" s="776"/>
      <c r="E64" s="832"/>
      <c r="F64" s="833"/>
    </row>
    <row r="65" spans="1:255" ht="15" hidden="1" customHeight="1">
      <c r="A65" s="1239" t="s">
        <v>190</v>
      </c>
      <c r="B65" s="1243" t="s">
        <v>158</v>
      </c>
      <c r="C65" s="1878" t="s">
        <v>196</v>
      </c>
      <c r="D65" s="776"/>
      <c r="E65" s="832"/>
      <c r="F65" s="833"/>
    </row>
    <row r="66" spans="1:255" ht="15" hidden="1">
      <c r="A66" s="1239"/>
      <c r="B66" s="1243"/>
      <c r="C66" s="1212"/>
      <c r="D66" s="815"/>
      <c r="E66" s="832"/>
      <c r="F66" s="833"/>
    </row>
    <row r="67" spans="1:255" ht="15" hidden="1">
      <c r="A67" s="1239"/>
      <c r="B67" s="1243"/>
      <c r="C67" s="1212"/>
      <c r="D67" s="815"/>
      <c r="E67" s="832"/>
      <c r="F67" s="833"/>
    </row>
    <row r="68" spans="1:255" ht="15" hidden="1">
      <c r="A68" s="1239"/>
      <c r="B68" s="1243"/>
      <c r="C68" s="1212"/>
      <c r="D68" s="815"/>
      <c r="E68" s="832"/>
      <c r="F68" s="833"/>
    </row>
    <row r="69" spans="1:255" ht="15" hidden="1" customHeight="1">
      <c r="A69" s="1239" t="s">
        <v>191</v>
      </c>
      <c r="B69" s="1243" t="s">
        <v>158</v>
      </c>
      <c r="C69" s="1879" t="s">
        <v>164</v>
      </c>
      <c r="D69" s="776"/>
      <c r="E69" s="832"/>
      <c r="F69" s="833"/>
    </row>
    <row r="70" spans="1:255" ht="15" hidden="1">
      <c r="A70" s="1239"/>
      <c r="B70" s="1243"/>
      <c r="C70" s="1213"/>
      <c r="D70" s="815"/>
      <c r="E70" s="832"/>
      <c r="F70" s="833"/>
    </row>
    <row r="71" spans="1:255" ht="15" hidden="1">
      <c r="A71" s="1239"/>
      <c r="B71" s="1243"/>
      <c r="C71" s="1213"/>
      <c r="D71" s="815"/>
      <c r="E71" s="832"/>
      <c r="F71" s="833"/>
    </row>
    <row r="72" spans="1:255" s="776" customFormat="1" ht="15" hidden="1">
      <c r="A72" s="1239"/>
      <c r="B72" s="1243"/>
      <c r="C72" s="1213"/>
      <c r="D72" s="815"/>
      <c r="E72" s="832"/>
      <c r="F72" s="833"/>
    </row>
    <row r="73" spans="1:255" s="776" customFormat="1" ht="15.75" hidden="1">
      <c r="A73" s="1239"/>
      <c r="B73" s="1244"/>
      <c r="C73" s="1233"/>
      <c r="D73" s="816"/>
      <c r="E73" s="838"/>
      <c r="F73" s="834"/>
      <c r="G73" s="814"/>
      <c r="H73" s="814"/>
      <c r="I73" s="814"/>
      <c r="J73" s="814"/>
      <c r="K73" s="814"/>
      <c r="L73" s="814"/>
      <c r="M73" s="814"/>
      <c r="N73" s="814"/>
      <c r="O73" s="814"/>
      <c r="P73" s="814"/>
      <c r="Q73" s="814"/>
      <c r="R73" s="814"/>
      <c r="S73" s="814"/>
      <c r="T73" s="814"/>
      <c r="U73" s="814"/>
      <c r="V73" s="814"/>
      <c r="W73" s="814"/>
      <c r="X73" s="814"/>
      <c r="Y73" s="814"/>
      <c r="Z73" s="814"/>
      <c r="AA73" s="814"/>
      <c r="AB73" s="814"/>
      <c r="AC73" s="814"/>
      <c r="AD73" s="814"/>
      <c r="AE73" s="814"/>
      <c r="AF73" s="814"/>
      <c r="AG73" s="814"/>
      <c r="AH73" s="814"/>
      <c r="AI73" s="814"/>
      <c r="AJ73" s="814"/>
      <c r="AK73" s="814"/>
      <c r="AL73" s="814"/>
      <c r="AM73" s="814"/>
      <c r="AN73" s="814"/>
      <c r="AO73" s="814"/>
      <c r="AP73" s="814"/>
      <c r="AQ73" s="814"/>
      <c r="AR73" s="814"/>
      <c r="AS73" s="814"/>
      <c r="AT73" s="814"/>
      <c r="AU73" s="814"/>
      <c r="AV73" s="814"/>
      <c r="AW73" s="814"/>
      <c r="AX73" s="814"/>
      <c r="AY73" s="814"/>
      <c r="AZ73" s="814"/>
      <c r="BA73" s="814"/>
      <c r="BB73" s="814"/>
      <c r="BC73" s="814"/>
      <c r="BD73" s="814"/>
      <c r="BE73" s="814"/>
      <c r="BF73" s="814"/>
      <c r="BG73" s="814"/>
      <c r="BH73" s="814"/>
      <c r="BI73" s="814"/>
      <c r="BJ73" s="814"/>
      <c r="BK73" s="814"/>
      <c r="BL73" s="814"/>
      <c r="BM73" s="814"/>
      <c r="BN73" s="814"/>
      <c r="BO73" s="814"/>
      <c r="BP73" s="814"/>
      <c r="BQ73" s="814"/>
      <c r="BR73" s="814"/>
      <c r="BS73" s="814"/>
      <c r="BT73" s="814"/>
      <c r="BU73" s="814"/>
      <c r="BV73" s="814"/>
      <c r="BW73" s="814"/>
      <c r="BX73" s="814"/>
      <c r="BY73" s="814"/>
      <c r="BZ73" s="814"/>
      <c r="CA73" s="814"/>
      <c r="CB73" s="814"/>
      <c r="CC73" s="814"/>
      <c r="CD73" s="814"/>
      <c r="CE73" s="814"/>
      <c r="CF73" s="814"/>
      <c r="CG73" s="814"/>
      <c r="CH73" s="814"/>
      <c r="CI73" s="814"/>
      <c r="CJ73" s="814"/>
      <c r="CK73" s="814"/>
      <c r="CL73" s="814"/>
      <c r="CM73" s="814"/>
      <c r="CN73" s="814"/>
      <c r="CO73" s="814"/>
      <c r="CP73" s="814"/>
      <c r="CQ73" s="814"/>
      <c r="CR73" s="814"/>
      <c r="CS73" s="814"/>
      <c r="CT73" s="814"/>
      <c r="CU73" s="814"/>
      <c r="CV73" s="814"/>
      <c r="CW73" s="814"/>
      <c r="CX73" s="814"/>
      <c r="CY73" s="814"/>
      <c r="CZ73" s="814"/>
      <c r="DA73" s="814"/>
      <c r="DB73" s="814"/>
      <c r="DC73" s="814"/>
      <c r="DD73" s="814"/>
      <c r="DE73" s="814"/>
      <c r="DF73" s="814"/>
      <c r="DG73" s="814"/>
      <c r="DH73" s="814"/>
      <c r="DI73" s="814"/>
      <c r="DJ73" s="814"/>
      <c r="DK73" s="814"/>
      <c r="DL73" s="814"/>
      <c r="DM73" s="814"/>
      <c r="DN73" s="814"/>
      <c r="DO73" s="814"/>
      <c r="DP73" s="814"/>
      <c r="DQ73" s="814"/>
      <c r="DR73" s="814"/>
      <c r="DS73" s="814"/>
      <c r="DT73" s="814"/>
      <c r="DU73" s="814"/>
      <c r="DV73" s="814"/>
      <c r="DW73" s="814"/>
      <c r="DX73" s="814"/>
      <c r="DY73" s="814"/>
      <c r="DZ73" s="814"/>
      <c r="EA73" s="814"/>
      <c r="EB73" s="814"/>
      <c r="EC73" s="814"/>
      <c r="ED73" s="814"/>
      <c r="EE73" s="814"/>
      <c r="EF73" s="814"/>
      <c r="EG73" s="814"/>
      <c r="EH73" s="814"/>
      <c r="EI73" s="814"/>
      <c r="EJ73" s="814"/>
      <c r="EK73" s="814"/>
      <c r="EL73" s="814"/>
      <c r="EM73" s="814"/>
      <c r="EN73" s="814"/>
      <c r="EO73" s="814"/>
      <c r="EP73" s="814"/>
      <c r="EQ73" s="814"/>
      <c r="ER73" s="814"/>
      <c r="ES73" s="814"/>
      <c r="ET73" s="814"/>
      <c r="EU73" s="814"/>
      <c r="EV73" s="814"/>
      <c r="EW73" s="814"/>
      <c r="EX73" s="814"/>
      <c r="EY73" s="814"/>
      <c r="EZ73" s="814"/>
      <c r="FA73" s="814"/>
      <c r="FB73" s="814"/>
      <c r="FC73" s="814"/>
      <c r="FD73" s="814"/>
      <c r="FE73" s="814"/>
      <c r="FF73" s="814"/>
      <c r="FG73" s="814"/>
      <c r="FH73" s="814"/>
      <c r="FI73" s="814"/>
      <c r="FJ73" s="814"/>
      <c r="FK73" s="814"/>
      <c r="FL73" s="814"/>
      <c r="FM73" s="814"/>
      <c r="FN73" s="814"/>
      <c r="FO73" s="814"/>
      <c r="FP73" s="814"/>
      <c r="FQ73" s="814"/>
      <c r="FR73" s="814"/>
      <c r="FS73" s="814"/>
      <c r="FT73" s="814"/>
      <c r="FU73" s="814"/>
      <c r="FV73" s="814"/>
      <c r="FW73" s="814"/>
      <c r="FX73" s="814"/>
      <c r="FY73" s="814"/>
      <c r="FZ73" s="814"/>
      <c r="GA73" s="814"/>
      <c r="GB73" s="814"/>
      <c r="GC73" s="814"/>
      <c r="GD73" s="814"/>
      <c r="GE73" s="814"/>
      <c r="GF73" s="814"/>
      <c r="GG73" s="814"/>
      <c r="GH73" s="814"/>
      <c r="GI73" s="814"/>
      <c r="GJ73" s="814"/>
      <c r="GK73" s="814"/>
      <c r="GL73" s="814"/>
      <c r="GM73" s="814"/>
      <c r="GN73" s="814"/>
      <c r="GO73" s="814"/>
      <c r="GP73" s="814"/>
      <c r="GQ73" s="814"/>
      <c r="GR73" s="814"/>
      <c r="GS73" s="814"/>
      <c r="GT73" s="814"/>
      <c r="GU73" s="814"/>
      <c r="GV73" s="814"/>
      <c r="GW73" s="814"/>
      <c r="GX73" s="814"/>
      <c r="GY73" s="814"/>
      <c r="GZ73" s="814"/>
      <c r="HA73" s="814"/>
      <c r="HB73" s="814"/>
      <c r="HC73" s="814"/>
      <c r="HD73" s="814"/>
      <c r="HE73" s="814"/>
      <c r="HF73" s="814"/>
      <c r="HG73" s="814"/>
      <c r="HH73" s="814"/>
      <c r="HI73" s="814"/>
      <c r="HJ73" s="814"/>
      <c r="HK73" s="814"/>
      <c r="HL73" s="814"/>
      <c r="HM73" s="814"/>
      <c r="HN73" s="814"/>
      <c r="HO73" s="814"/>
      <c r="HP73" s="814"/>
      <c r="HQ73" s="814"/>
      <c r="HR73" s="814"/>
      <c r="HS73" s="814"/>
      <c r="HT73" s="814"/>
      <c r="HU73" s="814"/>
      <c r="HV73" s="814"/>
      <c r="HW73" s="814"/>
      <c r="HX73" s="814"/>
      <c r="HY73" s="814"/>
      <c r="HZ73" s="814"/>
      <c r="IA73" s="814"/>
      <c r="IB73" s="814"/>
      <c r="IC73" s="814"/>
      <c r="ID73" s="814"/>
      <c r="IE73" s="814"/>
      <c r="IF73" s="814"/>
      <c r="IG73" s="814"/>
      <c r="IH73" s="814"/>
      <c r="II73" s="814"/>
      <c r="IJ73" s="814"/>
      <c r="IK73" s="814"/>
      <c r="IL73" s="814"/>
      <c r="IM73" s="814"/>
      <c r="IN73" s="814"/>
      <c r="IO73" s="814"/>
      <c r="IP73" s="814"/>
      <c r="IQ73" s="814"/>
      <c r="IR73" s="814"/>
      <c r="IS73" s="814"/>
      <c r="IT73" s="814"/>
      <c r="IU73" s="814"/>
    </row>
    <row r="74" spans="1:255" s="776" customFormat="1" ht="15" hidden="1">
      <c r="A74" s="1239"/>
      <c r="B74" s="1243"/>
      <c r="C74" s="1214"/>
      <c r="D74" s="815"/>
      <c r="E74" s="832"/>
      <c r="F74" s="833"/>
    </row>
    <row r="75" spans="1:255" s="776" customFormat="1" ht="15" hidden="1">
      <c r="A75" s="1239"/>
      <c r="B75" s="1243"/>
      <c r="C75" s="1214"/>
      <c r="D75" s="815"/>
      <c r="E75" s="832"/>
      <c r="F75" s="833"/>
    </row>
    <row r="76" spans="1:255" s="776" customFormat="1" ht="15" hidden="1">
      <c r="A76" s="1239"/>
      <c r="B76" s="1243"/>
      <c r="C76" s="1214"/>
      <c r="D76" s="815"/>
      <c r="E76" s="832"/>
      <c r="F76" s="833"/>
    </row>
    <row r="77" spans="1:255" s="776" customFormat="1" ht="15" hidden="1">
      <c r="A77" s="1239"/>
      <c r="B77" s="1243"/>
      <c r="C77" s="1214"/>
      <c r="D77" s="815"/>
      <c r="E77" s="832"/>
      <c r="F77" s="833"/>
    </row>
    <row r="78" spans="1:255" ht="15" hidden="1" customHeight="1">
      <c r="A78" s="1239">
        <v>22</v>
      </c>
      <c r="B78" s="1243" t="s">
        <v>158</v>
      </c>
      <c r="C78" s="1880" t="s">
        <v>160</v>
      </c>
      <c r="D78" s="776"/>
      <c r="E78" s="832"/>
      <c r="F78" s="833"/>
    </row>
    <row r="79" spans="1:255" ht="15" hidden="1">
      <c r="A79" s="1239"/>
      <c r="B79" s="1243"/>
      <c r="C79" s="1215"/>
      <c r="D79" s="815"/>
      <c r="E79" s="832"/>
      <c r="F79" s="833"/>
    </row>
    <row r="80" spans="1:255" ht="15" hidden="1" customHeight="1">
      <c r="A80" s="1239">
        <v>23</v>
      </c>
      <c r="B80" s="1243" t="s">
        <v>158</v>
      </c>
      <c r="C80" s="1881" t="s">
        <v>161</v>
      </c>
      <c r="D80" s="815"/>
      <c r="E80" s="832"/>
      <c r="F80" s="833"/>
    </row>
    <row r="81" spans="1:6" ht="15" hidden="1">
      <c r="A81" s="1239"/>
      <c r="B81" s="1243"/>
      <c r="C81" s="1216"/>
      <c r="D81" s="815"/>
      <c r="E81" s="832"/>
      <c r="F81" s="833"/>
    </row>
    <row r="82" spans="1:6" ht="15" hidden="1" customHeight="1">
      <c r="A82" s="1239">
        <v>24</v>
      </c>
      <c r="B82" s="1243" t="s">
        <v>158</v>
      </c>
      <c r="C82" s="1881" t="s">
        <v>162</v>
      </c>
      <c r="D82" s="815"/>
      <c r="E82" s="832"/>
      <c r="F82" s="833"/>
    </row>
    <row r="83" spans="1:6" ht="15" hidden="1">
      <c r="A83" s="1239"/>
      <c r="B83" s="1243"/>
      <c r="C83" s="1216"/>
      <c r="D83" s="815"/>
      <c r="E83" s="832"/>
      <c r="F83" s="833"/>
    </row>
    <row r="84" spans="1:6" ht="15" hidden="1" customHeight="1">
      <c r="A84" s="1241" t="s">
        <v>192</v>
      </c>
      <c r="B84" s="1243" t="s">
        <v>158</v>
      </c>
      <c r="C84" s="1882" t="s">
        <v>70</v>
      </c>
      <c r="D84" s="815"/>
      <c r="E84" s="832"/>
      <c r="F84" s="833"/>
    </row>
    <row r="85" spans="1:6" ht="15" hidden="1">
      <c r="A85" s="1241"/>
      <c r="B85" s="1243"/>
      <c r="C85" s="1217"/>
      <c r="D85" s="815"/>
      <c r="E85" s="832"/>
      <c r="F85" s="833"/>
    </row>
    <row r="86" spans="1:6" ht="15" hidden="1">
      <c r="A86" s="1241"/>
      <c r="B86" s="1243"/>
      <c r="C86" s="1217"/>
      <c r="D86" s="815"/>
      <c r="E86" s="832"/>
      <c r="F86" s="833"/>
    </row>
    <row r="87" spans="1:6" ht="15" hidden="1">
      <c r="A87" s="1241"/>
      <c r="B87" s="1243"/>
      <c r="C87" s="1217"/>
      <c r="D87" s="815"/>
      <c r="E87" s="832"/>
      <c r="F87" s="833"/>
    </row>
    <row r="88" spans="1:6" ht="15" hidden="1">
      <c r="A88" s="1241"/>
      <c r="B88" s="1243"/>
      <c r="C88" s="1217"/>
      <c r="D88" s="815"/>
      <c r="E88" s="832"/>
      <c r="F88" s="833"/>
    </row>
    <row r="89" spans="1:6" ht="15" hidden="1">
      <c r="A89" s="1241"/>
      <c r="B89" s="1243"/>
      <c r="C89" s="1217"/>
      <c r="D89" s="815"/>
      <c r="E89" s="832"/>
      <c r="F89" s="833"/>
    </row>
    <row r="90" spans="1:6" ht="15" hidden="1" customHeight="1">
      <c r="A90" s="1241" t="s">
        <v>248</v>
      </c>
      <c r="B90" s="1243" t="s">
        <v>158</v>
      </c>
      <c r="C90" s="1883" t="s">
        <v>78</v>
      </c>
      <c r="D90" s="776"/>
      <c r="E90" s="832"/>
      <c r="F90" s="833"/>
    </row>
    <row r="91" spans="1:6" ht="15" hidden="1">
      <c r="A91" s="1241"/>
      <c r="B91" s="1243"/>
      <c r="C91" s="1226"/>
      <c r="D91" s="815"/>
      <c r="E91" s="832"/>
      <c r="F91" s="833"/>
    </row>
    <row r="92" spans="1:6" ht="15" hidden="1">
      <c r="A92" s="1241"/>
      <c r="B92" s="1243"/>
      <c r="C92" s="1226"/>
      <c r="D92" s="815"/>
      <c r="E92" s="832"/>
      <c r="F92" s="833"/>
    </row>
    <row r="93" spans="1:6" ht="15" hidden="1">
      <c r="A93" s="1241"/>
      <c r="B93" s="1243"/>
      <c r="C93" s="1226"/>
      <c r="D93" s="815"/>
      <c r="E93" s="832"/>
      <c r="F93" s="833"/>
    </row>
    <row r="94" spans="1:6" ht="15" hidden="1">
      <c r="A94" s="1241"/>
      <c r="B94" s="1243"/>
      <c r="C94" s="1226"/>
      <c r="D94" s="815"/>
      <c r="E94" s="832"/>
      <c r="F94" s="833"/>
    </row>
    <row r="95" spans="1:6" ht="15" hidden="1">
      <c r="A95" s="1241"/>
      <c r="B95" s="1243"/>
      <c r="C95" s="1226"/>
      <c r="D95" s="815"/>
      <c r="E95" s="832"/>
      <c r="F95" s="833"/>
    </row>
    <row r="96" spans="1:6" ht="15" hidden="1">
      <c r="A96" s="1241"/>
      <c r="B96" s="1243"/>
      <c r="C96" s="1226"/>
      <c r="D96" s="815"/>
      <c r="E96" s="832"/>
      <c r="F96" s="833"/>
    </row>
    <row r="97" spans="1:6" ht="15" hidden="1" customHeight="1">
      <c r="A97" s="1239" t="s">
        <v>193</v>
      </c>
      <c r="B97" s="1243" t="s">
        <v>158</v>
      </c>
      <c r="C97" s="1884" t="s">
        <v>92</v>
      </c>
      <c r="D97" s="815"/>
      <c r="E97" s="832"/>
      <c r="F97" s="833"/>
    </row>
    <row r="98" spans="1:6" ht="15" hidden="1">
      <c r="A98" s="1239"/>
      <c r="B98" s="1243"/>
      <c r="C98" s="1227"/>
      <c r="D98" s="815"/>
      <c r="E98" s="832"/>
      <c r="F98" s="833"/>
    </row>
    <row r="99" spans="1:6" ht="15" hidden="1">
      <c r="A99" s="1239"/>
      <c r="B99" s="1243"/>
      <c r="C99" s="1227"/>
      <c r="D99" s="815"/>
      <c r="E99" s="832"/>
      <c r="F99" s="833"/>
    </row>
    <row r="100" spans="1:6" ht="15" hidden="1" customHeight="1">
      <c r="A100" s="1239" t="s">
        <v>194</v>
      </c>
      <c r="B100" s="1243" t="s">
        <v>158</v>
      </c>
      <c r="C100" s="1885" t="s">
        <v>145</v>
      </c>
      <c r="D100" s="776"/>
      <c r="E100" s="832"/>
      <c r="F100" s="833"/>
    </row>
    <row r="101" spans="1:6" ht="15" hidden="1">
      <c r="A101" s="1239"/>
      <c r="B101" s="1243"/>
      <c r="C101" s="1228"/>
      <c r="D101" s="815"/>
      <c r="E101" s="832"/>
      <c r="F101" s="833"/>
    </row>
    <row r="102" spans="1:6" ht="15" hidden="1">
      <c r="A102" s="1239"/>
      <c r="B102" s="1243"/>
      <c r="C102" s="1228"/>
      <c r="D102" s="815"/>
      <c r="E102" s="832"/>
      <c r="F102" s="833"/>
    </row>
    <row r="103" spans="1:6" ht="15" hidden="1">
      <c r="A103" s="1239"/>
      <c r="B103" s="1243"/>
      <c r="C103" s="1228"/>
      <c r="D103" s="815"/>
      <c r="E103" s="832"/>
      <c r="F103" s="833"/>
    </row>
    <row r="104" spans="1:6" ht="15" hidden="1" customHeight="1">
      <c r="A104" s="1239" t="s">
        <v>195</v>
      </c>
      <c r="B104" s="1243" t="s">
        <v>158</v>
      </c>
      <c r="C104" s="1886" t="s">
        <v>99</v>
      </c>
      <c r="D104" s="776"/>
      <c r="E104" s="832"/>
      <c r="F104" s="833"/>
    </row>
    <row r="105" spans="1:6" ht="15" hidden="1">
      <c r="A105" s="1239"/>
      <c r="B105" s="1243"/>
      <c r="C105" s="1229"/>
      <c r="D105" s="815"/>
      <c r="E105" s="832"/>
      <c r="F105" s="833"/>
    </row>
    <row r="106" spans="1:6" ht="15" hidden="1">
      <c r="A106" s="1239"/>
      <c r="B106" s="1243"/>
      <c r="C106" s="1229"/>
      <c r="D106" s="815"/>
      <c r="E106" s="832"/>
      <c r="F106" s="833"/>
    </row>
    <row r="107" spans="1:6" ht="15" hidden="1" customHeight="1">
      <c r="A107" s="1239">
        <v>42</v>
      </c>
      <c r="B107" s="1243" t="s">
        <v>158</v>
      </c>
      <c r="C107" s="1887" t="s">
        <v>106</v>
      </c>
      <c r="D107" s="815"/>
      <c r="E107" s="832"/>
      <c r="F107" s="833"/>
    </row>
    <row r="108" spans="1:6" ht="15" hidden="1">
      <c r="A108" s="1239"/>
      <c r="B108" s="1243"/>
      <c r="C108" s="1218"/>
      <c r="D108" s="815"/>
      <c r="E108" s="832"/>
      <c r="F108" s="833"/>
    </row>
    <row r="109" spans="1:6" ht="15" hidden="1" customHeight="1">
      <c r="A109" s="1239" t="s">
        <v>198</v>
      </c>
      <c r="B109" s="1243" t="s">
        <v>158</v>
      </c>
      <c r="C109" s="1888" t="s">
        <v>24</v>
      </c>
      <c r="D109" s="815"/>
      <c r="E109" s="832"/>
      <c r="F109" s="833"/>
    </row>
    <row r="110" spans="1:6" ht="15" hidden="1">
      <c r="A110" s="1239"/>
      <c r="B110" s="1243"/>
      <c r="C110" s="1219"/>
      <c r="D110" s="815"/>
      <c r="E110" s="832"/>
      <c r="F110" s="833"/>
    </row>
    <row r="111" spans="1:6" ht="15" hidden="1">
      <c r="A111" s="1239"/>
      <c r="B111" s="1243"/>
      <c r="C111" s="1219"/>
      <c r="D111" s="815"/>
      <c r="E111" s="832"/>
      <c r="F111" s="833"/>
    </row>
    <row r="112" spans="1:6" ht="15" hidden="1" customHeight="1">
      <c r="A112" s="1239">
        <v>45</v>
      </c>
      <c r="B112" s="1243" t="s">
        <v>158</v>
      </c>
      <c r="C112" s="1888" t="s">
        <v>197</v>
      </c>
      <c r="D112" s="815"/>
      <c r="E112" s="832"/>
      <c r="F112" s="833"/>
    </row>
    <row r="113" spans="1:6" ht="15" hidden="1">
      <c r="A113" s="1239"/>
      <c r="B113" s="1243"/>
      <c r="C113" s="1219"/>
      <c r="D113" s="815"/>
      <c r="E113" s="832"/>
      <c r="F113" s="833"/>
    </row>
    <row r="114" spans="1:6" ht="15" hidden="1" customHeight="1">
      <c r="A114" s="1239">
        <v>46</v>
      </c>
      <c r="B114" s="843" t="s">
        <v>395</v>
      </c>
      <c r="C114" s="1889" t="s">
        <v>172</v>
      </c>
      <c r="D114" s="815"/>
      <c r="E114" s="832"/>
      <c r="F114" s="833"/>
    </row>
    <row r="115" spans="1:6" ht="15" hidden="1">
      <c r="A115" s="1239"/>
      <c r="B115" s="843"/>
      <c r="C115" s="1220"/>
      <c r="D115" s="815"/>
      <c r="E115" s="832"/>
      <c r="F115" s="833"/>
    </row>
    <row r="116" spans="1:6" ht="15" hidden="1" customHeight="1">
      <c r="A116" s="1239" t="s">
        <v>199</v>
      </c>
      <c r="B116" s="844" t="s">
        <v>396</v>
      </c>
      <c r="C116" s="1890" t="s">
        <v>116</v>
      </c>
      <c r="D116" s="815"/>
      <c r="E116" s="832"/>
      <c r="F116" s="833"/>
    </row>
    <row r="117" spans="1:6" ht="15" hidden="1">
      <c r="A117" s="1239"/>
      <c r="B117" s="844"/>
      <c r="C117" s="1221"/>
      <c r="D117" s="815"/>
      <c r="E117" s="832"/>
      <c r="F117" s="833"/>
    </row>
    <row r="118" spans="1:6" ht="15" hidden="1">
      <c r="A118" s="1239"/>
      <c r="B118" s="844"/>
      <c r="C118" s="1221"/>
      <c r="D118" s="815"/>
      <c r="E118" s="832"/>
      <c r="F118" s="833"/>
    </row>
    <row r="119" spans="1:6" ht="15" hidden="1" customHeight="1">
      <c r="A119" s="1239" t="s">
        <v>200</v>
      </c>
      <c r="B119" s="845" t="s">
        <v>397</v>
      </c>
      <c r="C119" s="1891" t="s">
        <v>122</v>
      </c>
      <c r="D119" s="815"/>
      <c r="E119" s="832"/>
      <c r="F119" s="833"/>
    </row>
    <row r="120" spans="1:6" ht="15" hidden="1">
      <c r="A120" s="1239"/>
      <c r="B120" s="845"/>
      <c r="C120" s="1222"/>
      <c r="D120" s="815"/>
      <c r="E120" s="832"/>
      <c r="F120" s="833"/>
    </row>
    <row r="121" spans="1:6" ht="15" hidden="1">
      <c r="A121" s="1239"/>
      <c r="B121" s="845"/>
      <c r="C121" s="1222"/>
      <c r="D121" s="815"/>
      <c r="E121" s="832"/>
      <c r="F121" s="833"/>
    </row>
    <row r="122" spans="1:6" ht="15" hidden="1">
      <c r="A122" s="1239"/>
      <c r="B122" s="845"/>
      <c r="C122" s="1222"/>
      <c r="D122" s="815"/>
      <c r="E122" s="832"/>
      <c r="F122" s="833"/>
    </row>
    <row r="123" spans="1:6" ht="15" hidden="1">
      <c r="A123" s="1239"/>
      <c r="B123" s="845"/>
      <c r="C123" s="1222"/>
      <c r="D123" s="815"/>
      <c r="E123" s="832"/>
      <c r="F123" s="833"/>
    </row>
    <row r="124" spans="1:6" ht="15" hidden="1" customHeight="1">
      <c r="A124" s="1239" t="s">
        <v>201</v>
      </c>
      <c r="B124" s="846" t="s">
        <v>398</v>
      </c>
      <c r="C124" s="1892" t="s">
        <v>125</v>
      </c>
      <c r="D124" s="815"/>
      <c r="E124" s="832"/>
      <c r="F124" s="833"/>
    </row>
    <row r="125" spans="1:6" ht="15" hidden="1">
      <c r="A125" s="1239"/>
      <c r="B125" s="846"/>
      <c r="C125" s="1223"/>
      <c r="D125" s="815"/>
      <c r="E125" s="832"/>
      <c r="F125" s="833"/>
    </row>
    <row r="126" spans="1:6" ht="15" hidden="1">
      <c r="A126" s="1239"/>
      <c r="B126" s="846"/>
      <c r="C126" s="1223"/>
      <c r="D126" s="815"/>
      <c r="E126" s="832"/>
      <c r="F126" s="833"/>
    </row>
    <row r="127" spans="1:6" ht="15" hidden="1">
      <c r="A127" s="1239"/>
      <c r="B127" s="846"/>
      <c r="C127" s="1223"/>
      <c r="D127" s="815"/>
      <c r="E127" s="832"/>
      <c r="F127" s="833"/>
    </row>
    <row r="128" spans="1:6" ht="15" hidden="1" customHeight="1">
      <c r="A128" s="1239">
        <v>54</v>
      </c>
      <c r="B128" s="847" t="s">
        <v>399</v>
      </c>
      <c r="C128" s="1893" t="s">
        <v>129</v>
      </c>
      <c r="D128" s="776"/>
      <c r="E128" s="832"/>
      <c r="F128" s="833"/>
    </row>
    <row r="129" spans="1:6" ht="15" hidden="1">
      <c r="A129" s="1239"/>
      <c r="B129" s="847"/>
      <c r="C129" s="1224"/>
      <c r="D129" s="776"/>
      <c r="E129" s="832"/>
      <c r="F129" s="833"/>
    </row>
    <row r="130" spans="1:6" ht="15" hidden="1">
      <c r="A130" s="1239"/>
      <c r="B130" s="847"/>
      <c r="C130" s="1224"/>
      <c r="D130" s="776"/>
      <c r="E130" s="832"/>
      <c r="F130" s="833"/>
    </row>
    <row r="131" spans="1:6" ht="15" hidden="1" customHeight="1">
      <c r="A131" s="1239">
        <v>55</v>
      </c>
      <c r="B131" s="847" t="s">
        <v>399</v>
      </c>
      <c r="C131" s="1894" t="s">
        <v>131</v>
      </c>
      <c r="D131" s="776"/>
      <c r="E131" s="832"/>
      <c r="F131" s="833"/>
    </row>
    <row r="132" spans="1:6" ht="15" hidden="1">
      <c r="A132" s="1239"/>
      <c r="B132" s="847"/>
      <c r="C132" s="1225"/>
      <c r="D132" s="776"/>
      <c r="E132" s="832"/>
      <c r="F132" s="833"/>
    </row>
    <row r="133" spans="1:6" ht="15" hidden="1" customHeight="1">
      <c r="A133" s="1239" t="s">
        <v>202</v>
      </c>
      <c r="B133" s="847" t="s">
        <v>399</v>
      </c>
      <c r="C133" s="1895" t="s">
        <v>132</v>
      </c>
      <c r="D133" s="776"/>
      <c r="E133" s="832"/>
      <c r="F133" s="833"/>
    </row>
    <row r="134" spans="1:6" ht="15" hidden="1">
      <c r="A134" s="1239"/>
      <c r="B134" s="847"/>
      <c r="C134" s="1206"/>
      <c r="D134" s="776"/>
      <c r="E134" s="832"/>
      <c r="F134" s="833"/>
    </row>
    <row r="135" spans="1:6" ht="15" hidden="1">
      <c r="A135" s="1239"/>
      <c r="B135" s="847"/>
      <c r="C135" s="1206"/>
      <c r="D135" s="776"/>
      <c r="E135" s="832"/>
      <c r="F135" s="833"/>
    </row>
    <row r="136" spans="1:6" ht="15" hidden="1">
      <c r="A136" s="1239"/>
      <c r="B136" s="847"/>
      <c r="C136" s="1206"/>
      <c r="D136" s="776"/>
      <c r="E136" s="832"/>
      <c r="F136" s="833"/>
    </row>
    <row r="137" spans="1:6" ht="15" hidden="1" customHeight="1">
      <c r="A137" s="1239">
        <v>59</v>
      </c>
      <c r="B137" s="847" t="s">
        <v>399</v>
      </c>
      <c r="C137" s="1896" t="s">
        <v>133</v>
      </c>
      <c r="D137" s="776"/>
      <c r="E137" s="832"/>
      <c r="F137" s="833"/>
    </row>
    <row r="138" spans="1:6" ht="15" hidden="1">
      <c r="A138" s="1239"/>
      <c r="B138" s="847"/>
      <c r="C138" s="1207"/>
      <c r="D138" s="776"/>
      <c r="E138" s="832"/>
      <c r="F138" s="833"/>
    </row>
    <row r="139" spans="1:6" ht="15" hidden="1" customHeight="1">
      <c r="A139" s="1239" t="s">
        <v>203</v>
      </c>
      <c r="B139" s="847" t="s">
        <v>399</v>
      </c>
      <c r="C139" s="1897" t="s">
        <v>135</v>
      </c>
      <c r="D139" s="776"/>
      <c r="E139" s="832"/>
      <c r="F139" s="833"/>
    </row>
    <row r="140" spans="1:6" ht="15" hidden="1">
      <c r="A140" s="1239"/>
      <c r="B140" s="847"/>
      <c r="C140" s="1204"/>
      <c r="D140" s="776"/>
      <c r="E140" s="832"/>
      <c r="F140" s="833"/>
    </row>
    <row r="141" spans="1:6" ht="15" hidden="1">
      <c r="A141" s="1239"/>
      <c r="B141" s="847"/>
      <c r="C141" s="1204"/>
      <c r="D141" s="776"/>
      <c r="E141" s="832"/>
      <c r="F141" s="833"/>
    </row>
    <row r="142" spans="1:6" ht="15" hidden="1">
      <c r="A142" s="1239"/>
      <c r="B142" s="847"/>
      <c r="C142" s="1204"/>
      <c r="D142" s="776"/>
      <c r="E142" s="832"/>
      <c r="F142" s="833"/>
    </row>
    <row r="143" spans="1:6" ht="15" hidden="1">
      <c r="A143" s="1239"/>
      <c r="B143" s="847"/>
      <c r="C143" s="1204"/>
      <c r="D143" s="776"/>
      <c r="E143" s="832"/>
      <c r="F143" s="833"/>
    </row>
    <row r="144" spans="1:6" ht="15" hidden="1" customHeight="1">
      <c r="A144" s="1239" t="s">
        <v>226</v>
      </c>
      <c r="B144" s="836" t="s">
        <v>400</v>
      </c>
      <c r="C144" s="1898" t="s">
        <v>205</v>
      </c>
      <c r="D144" s="776"/>
      <c r="E144" s="832"/>
      <c r="F144" s="833"/>
    </row>
    <row r="145" spans="1:6" ht="15" hidden="1">
      <c r="A145" s="1239"/>
      <c r="B145" s="836"/>
      <c r="C145" s="1205"/>
      <c r="D145" s="776"/>
      <c r="E145" s="832"/>
      <c r="F145" s="833"/>
    </row>
    <row r="146" spans="1:6" ht="15" hidden="1">
      <c r="A146" s="1239"/>
      <c r="B146" s="836"/>
      <c r="C146" s="1205"/>
      <c r="D146" s="776"/>
      <c r="E146" s="832"/>
      <c r="F146" s="833"/>
    </row>
    <row r="147" spans="1:6" ht="15" hidden="1">
      <c r="A147" s="1241"/>
      <c r="B147" s="1245"/>
      <c r="C147" s="1232"/>
      <c r="D147" s="776"/>
      <c r="E147" s="832"/>
      <c r="F147" s="833"/>
    </row>
    <row r="148" spans="1:6" ht="15" hidden="1" customHeight="1">
      <c r="A148" s="1241" t="s">
        <v>227</v>
      </c>
      <c r="B148" s="837" t="s">
        <v>401</v>
      </c>
      <c r="C148" s="1881" t="s">
        <v>207</v>
      </c>
      <c r="D148" s="776"/>
      <c r="E148" s="832"/>
      <c r="F148" s="833"/>
    </row>
    <row r="149" spans="1:6" ht="15" hidden="1">
      <c r="A149" s="1239" t="s">
        <v>230</v>
      </c>
      <c r="B149" s="1245"/>
      <c r="C149" s="1232"/>
      <c r="D149" s="776"/>
      <c r="E149" s="832"/>
      <c r="F149" s="833"/>
    </row>
    <row r="150" spans="1:6" ht="15" hidden="1" customHeight="1">
      <c r="A150" s="1241"/>
      <c r="B150" s="1245"/>
      <c r="C150" s="1881" t="s">
        <v>211</v>
      </c>
      <c r="D150" s="776"/>
      <c r="E150" s="832"/>
      <c r="F150" s="833"/>
    </row>
    <row r="151" spans="1:6" ht="15" hidden="1">
      <c r="A151" s="1241"/>
      <c r="B151" s="1245"/>
      <c r="C151" s="1232"/>
      <c r="D151" s="776"/>
      <c r="E151" s="832"/>
      <c r="F151" s="833"/>
    </row>
    <row r="152" spans="1:6" ht="15" hidden="1" customHeight="1">
      <c r="A152" s="1241"/>
      <c r="B152" s="1245"/>
      <c r="C152" s="1881" t="s">
        <v>213</v>
      </c>
      <c r="D152" s="776"/>
      <c r="E152" s="832"/>
      <c r="F152" s="833"/>
    </row>
    <row r="153" spans="1:6" ht="15" hidden="1">
      <c r="A153" s="1241"/>
      <c r="B153" s="1245"/>
      <c r="C153" s="1234"/>
      <c r="D153" s="776"/>
      <c r="E153" s="832"/>
      <c r="F153" s="833"/>
    </row>
    <row r="154" spans="1:6" ht="15" hidden="1">
      <c r="A154" s="1241"/>
      <c r="B154" s="1245"/>
      <c r="C154" s="1234"/>
      <c r="D154" s="776"/>
      <c r="E154" s="832"/>
      <c r="F154" s="833"/>
    </row>
    <row r="155" spans="1:6" ht="15" hidden="1" customHeight="1">
      <c r="A155" s="1241"/>
      <c r="B155" s="1245"/>
      <c r="C155" s="1881" t="s">
        <v>217</v>
      </c>
      <c r="D155" s="776"/>
      <c r="E155" s="832"/>
      <c r="F155" s="833"/>
    </row>
    <row r="156" spans="1:6" ht="15" hidden="1">
      <c r="A156" s="1241"/>
      <c r="B156" s="1245"/>
      <c r="C156" s="1234"/>
      <c r="D156" s="776"/>
      <c r="E156" s="832"/>
      <c r="F156" s="833"/>
    </row>
    <row r="157" spans="1:6" ht="15" hidden="1" customHeight="1">
      <c r="A157" s="1241"/>
      <c r="B157" s="1245"/>
      <c r="C157" s="1881" t="s">
        <v>219</v>
      </c>
      <c r="D157" s="776"/>
      <c r="E157" s="832"/>
      <c r="F157" s="833"/>
    </row>
    <row r="158" spans="1:6" ht="15" hidden="1">
      <c r="A158" s="1241"/>
      <c r="B158" s="1245"/>
      <c r="C158" s="1234"/>
      <c r="D158" s="776"/>
      <c r="E158" s="832"/>
      <c r="F158" s="833"/>
    </row>
    <row r="159" spans="1:6" ht="15" hidden="1">
      <c r="A159" s="1241"/>
      <c r="B159" s="1245"/>
      <c r="C159" s="1234"/>
      <c r="D159" s="776"/>
      <c r="E159" s="832"/>
      <c r="F159" s="833"/>
    </row>
    <row r="160" spans="1:6" ht="15" hidden="1">
      <c r="A160" s="1241"/>
      <c r="B160" s="1245"/>
      <c r="C160" s="1234"/>
      <c r="D160" s="776"/>
      <c r="E160" s="832"/>
      <c r="F160" s="833"/>
    </row>
    <row r="161" spans="1:6" ht="14.25" hidden="1">
      <c r="A161" s="1246"/>
      <c r="B161" s="837"/>
      <c r="C161" s="1230" t="s">
        <v>236</v>
      </c>
      <c r="D161" s="776"/>
      <c r="E161" s="832"/>
      <c r="F161" s="776"/>
    </row>
    <row r="162" spans="1:6" ht="15.75" hidden="1" thickBot="1">
      <c r="A162" s="1247"/>
      <c r="B162" s="1248"/>
      <c r="C162" s="1235"/>
      <c r="D162" s="831"/>
      <c r="E162" s="835"/>
    </row>
    <row r="163" spans="1:6" ht="15" hidden="1">
      <c r="C163" s="1236"/>
    </row>
  </sheetData>
  <dataConsolidate/>
  <mergeCells count="2">
    <mergeCell ref="A1:C1"/>
    <mergeCell ref="A42:C42"/>
  </mergeCells>
  <phoneticPr fontId="21" type="noConversion"/>
  <printOptions horizontalCentered="1"/>
  <pageMargins left="0.43307086614173229" right="0.23622047244094491" top="0.98425196850393704" bottom="0.98425196850393704" header="0.51181102362204722" footer="0.51181102362204722"/>
  <pageSetup paperSize="9" scale="77" orientation="landscape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9" tint="-0.249977111117893"/>
  </sheetPr>
  <dimension ref="A1:AG43"/>
  <sheetViews>
    <sheetView zoomScale="85" zoomScaleNormal="85" zoomScaleSheetLayoutView="100" workbookViewId="0">
      <selection activeCell="G28" sqref="G28"/>
    </sheetView>
  </sheetViews>
  <sheetFormatPr defaultColWidth="9.140625" defaultRowHeight="12.75"/>
  <cols>
    <col min="1" max="1" width="5.42578125" style="699" customWidth="1"/>
    <col min="2" max="3" width="11.28515625" style="699" customWidth="1"/>
    <col min="4" max="4" width="11.28515625" style="699" hidden="1" customWidth="1"/>
    <col min="5" max="7" width="11.28515625" style="699" customWidth="1"/>
    <col min="8" max="8" width="11.28515625" style="699" hidden="1" customWidth="1"/>
    <col min="9" max="11" width="11.28515625" style="699" customWidth="1"/>
    <col min="12" max="12" width="11.28515625" style="699" hidden="1" customWidth="1"/>
    <col min="13" max="15" width="11.28515625" style="699" customWidth="1"/>
    <col min="16" max="16" width="11.28515625" style="699" hidden="1" customWidth="1"/>
    <col min="17" max="17" width="11.28515625" style="699" customWidth="1"/>
    <col min="18" max="16384" width="9.140625" style="699"/>
  </cols>
  <sheetData>
    <row r="1" spans="1:33" s="687" customFormat="1" ht="18.75" customHeight="1">
      <c r="B1" s="2082" t="s">
        <v>405</v>
      </c>
      <c r="C1" s="2081"/>
      <c r="D1" s="2081"/>
      <c r="E1" s="2081"/>
      <c r="F1" s="2081"/>
      <c r="J1" s="800" t="s">
        <v>171</v>
      </c>
      <c r="N1" s="2075" t="s">
        <v>27</v>
      </c>
      <c r="O1" s="2075"/>
      <c r="P1" s="2075"/>
      <c r="Q1" s="2075"/>
      <c r="R1" s="1042"/>
      <c r="S1" s="1042"/>
      <c r="T1" s="1042"/>
      <c r="U1" s="1042"/>
      <c r="V1" s="1042"/>
      <c r="W1" s="1042"/>
      <c r="X1" s="1042"/>
      <c r="Y1" s="1042"/>
      <c r="Z1" s="1042"/>
      <c r="AA1" s="1042"/>
      <c r="AB1" s="1042"/>
      <c r="AC1" s="1042"/>
      <c r="AD1" s="1042"/>
      <c r="AE1" s="1042"/>
      <c r="AF1" s="1042"/>
      <c r="AG1" s="1042"/>
    </row>
    <row r="2" spans="1:33" s="687" customFormat="1" ht="10.5" customHeight="1">
      <c r="B2" s="2076" t="s">
        <v>1</v>
      </c>
      <c r="C2" s="2088"/>
      <c r="D2" s="2088"/>
      <c r="E2" s="2088"/>
      <c r="F2" s="2088"/>
      <c r="I2" s="687" t="s">
        <v>28</v>
      </c>
      <c r="N2" s="2076" t="s">
        <v>2</v>
      </c>
      <c r="O2" s="2077"/>
      <c r="P2" s="2077"/>
      <c r="Q2" s="2077"/>
      <c r="R2" s="1042"/>
      <c r="S2" s="1042"/>
      <c r="T2" s="1042"/>
      <c r="U2" s="1042"/>
      <c r="V2" s="1042"/>
      <c r="W2" s="1042"/>
      <c r="X2" s="1042"/>
      <c r="Y2" s="1042"/>
      <c r="Z2" s="1042"/>
      <c r="AA2" s="1042"/>
      <c r="AB2" s="1042"/>
      <c r="AC2" s="1042"/>
      <c r="AD2" s="1042"/>
      <c r="AE2" s="1042"/>
      <c r="AF2" s="1042"/>
      <c r="AG2" s="1042"/>
    </row>
    <row r="3" spans="1:33" s="687" customFormat="1" ht="13.5" customHeight="1">
      <c r="N3" s="687" t="s">
        <v>3</v>
      </c>
      <c r="R3" s="1042"/>
      <c r="S3" s="1042"/>
      <c r="T3" s="1042"/>
      <c r="U3" s="1042"/>
      <c r="V3" s="1042"/>
      <c r="W3" s="1042"/>
      <c r="X3" s="1042"/>
      <c r="Y3" s="1042"/>
      <c r="Z3" s="1042"/>
      <c r="AA3" s="1042"/>
      <c r="AB3" s="1042"/>
      <c r="AC3" s="1042"/>
      <c r="AD3" s="1042"/>
      <c r="AE3" s="1042"/>
      <c r="AF3" s="1042"/>
      <c r="AG3" s="1042"/>
    </row>
    <row r="4" spans="1:33" s="687" customFormat="1" ht="15" customHeight="1">
      <c r="B4" s="2080" t="s">
        <v>4</v>
      </c>
      <c r="C4" s="2081"/>
      <c r="D4" s="691"/>
      <c r="E4" s="1042"/>
      <c r="F4" s="1042"/>
      <c r="G4" s="1042"/>
      <c r="H4" s="1042"/>
      <c r="I4" s="873" t="s">
        <v>5</v>
      </c>
      <c r="J4" s="690"/>
      <c r="K4" s="690"/>
      <c r="L4" s="690"/>
      <c r="O4" s="692" t="s">
        <v>698</v>
      </c>
      <c r="R4" s="1042"/>
      <c r="S4" s="1042"/>
      <c r="T4" s="1042"/>
      <c r="U4" s="1042"/>
      <c r="V4" s="1042"/>
      <c r="W4" s="1042"/>
      <c r="X4" s="1042"/>
      <c r="Y4" s="1042"/>
      <c r="Z4" s="1042"/>
      <c r="AA4" s="1042"/>
      <c r="AB4" s="1042"/>
      <c r="AC4" s="1042"/>
      <c r="AD4" s="1042"/>
      <c r="AE4" s="1042"/>
      <c r="AF4" s="1042"/>
      <c r="AG4" s="1042"/>
    </row>
    <row r="5" spans="1:33" s="687" customFormat="1" ht="9.75" customHeight="1">
      <c r="B5" s="2078" t="s">
        <v>7</v>
      </c>
      <c r="C5" s="2079"/>
      <c r="D5" s="690"/>
      <c r="E5" s="690"/>
      <c r="R5" s="1042"/>
      <c r="S5" s="1042"/>
      <c r="T5" s="1042"/>
      <c r="U5" s="1042"/>
      <c r="V5" s="1042"/>
      <c r="W5" s="1042"/>
      <c r="X5" s="1042"/>
      <c r="Y5" s="1042"/>
      <c r="Z5" s="1042"/>
      <c r="AA5" s="1042"/>
      <c r="AB5" s="1042"/>
      <c r="AC5" s="1042"/>
      <c r="AD5" s="1042"/>
      <c r="AE5" s="1042"/>
      <c r="AF5" s="1042"/>
      <c r="AG5" s="1042"/>
    </row>
    <row r="6" spans="1:33" s="687" customFormat="1" ht="12" customHeight="1">
      <c r="A6" s="2089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42"/>
      <c r="S6" s="1042"/>
      <c r="T6" s="1042"/>
      <c r="U6" s="1042"/>
      <c r="V6" s="1042"/>
      <c r="W6" s="1042"/>
      <c r="X6" s="1042"/>
      <c r="Y6" s="1042"/>
      <c r="Z6" s="1042"/>
      <c r="AA6" s="1042"/>
      <c r="AB6" s="1042"/>
      <c r="AC6" s="1042"/>
      <c r="AD6" s="1042"/>
      <c r="AE6" s="1042"/>
      <c r="AF6" s="1042"/>
      <c r="AG6" s="1042"/>
    </row>
    <row r="7" spans="1:33" s="687" customFormat="1" ht="15.75">
      <c r="A7" s="2090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42"/>
      <c r="S7" s="1042"/>
      <c r="T7" s="1042"/>
      <c r="U7" s="1042"/>
      <c r="V7" s="1042"/>
      <c r="W7" s="1042"/>
      <c r="X7" s="1042"/>
      <c r="Y7" s="1042"/>
      <c r="Z7" s="1042"/>
      <c r="AA7" s="1042"/>
      <c r="AB7" s="1042"/>
      <c r="AC7" s="1042"/>
      <c r="AD7" s="1042"/>
      <c r="AE7" s="1042"/>
      <c r="AF7" s="1042"/>
      <c r="AG7" s="1042"/>
    </row>
    <row r="8" spans="1:33" s="687" customFormat="1" ht="9" customHeight="1">
      <c r="A8" s="1271">
        <v>1629</v>
      </c>
      <c r="B8" s="1271"/>
      <c r="R8" s="1042"/>
      <c r="S8" s="1042"/>
      <c r="T8" s="1042"/>
      <c r="U8" s="1042"/>
      <c r="V8" s="1042"/>
      <c r="W8" s="1042"/>
      <c r="X8" s="1042"/>
      <c r="Y8" s="1042"/>
      <c r="Z8" s="1042"/>
      <c r="AA8" s="1042"/>
      <c r="AB8" s="1042"/>
      <c r="AC8" s="1042"/>
      <c r="AD8" s="1042"/>
      <c r="AE8" s="1042"/>
      <c r="AF8" s="1042"/>
      <c r="AG8" s="1042"/>
    </row>
    <row r="9" spans="1:33" s="687" customFormat="1">
      <c r="A9" s="2085" t="s">
        <v>9</v>
      </c>
      <c r="B9" s="2091" t="s">
        <v>10</v>
      </c>
      <c r="C9" s="2092"/>
      <c r="D9" s="2092"/>
      <c r="E9" s="2092"/>
      <c r="F9" s="2092"/>
      <c r="G9" s="2092"/>
      <c r="H9" s="2092"/>
      <c r="I9" s="2093"/>
      <c r="J9" s="2091" t="s">
        <v>11</v>
      </c>
      <c r="K9" s="2092"/>
      <c r="L9" s="2092"/>
      <c r="M9" s="2092"/>
      <c r="N9" s="2092"/>
      <c r="O9" s="2092"/>
      <c r="P9" s="2092"/>
      <c r="Q9" s="2093"/>
      <c r="R9" s="1042"/>
      <c r="S9" s="1042"/>
      <c r="T9" s="1042"/>
      <c r="U9" s="1042"/>
      <c r="V9" s="1042"/>
      <c r="W9" s="1042"/>
      <c r="X9" s="1042"/>
      <c r="Y9" s="1042"/>
      <c r="Z9" s="1042"/>
      <c r="AA9" s="1042"/>
      <c r="AB9" s="1042"/>
      <c r="AC9" s="1042"/>
      <c r="AD9" s="1042"/>
      <c r="AE9" s="1042"/>
      <c r="AF9" s="1042"/>
      <c r="AG9" s="1042"/>
    </row>
    <row r="10" spans="1:33" s="687" customFormat="1">
      <c r="A10" s="2086"/>
      <c r="B10" s="2083" t="s">
        <v>141</v>
      </c>
      <c r="C10" s="2084"/>
      <c r="D10" s="2084"/>
      <c r="E10" s="2094"/>
      <c r="F10" s="2083"/>
      <c r="G10" s="2095"/>
      <c r="H10" s="2095"/>
      <c r="I10" s="2096"/>
      <c r="J10" s="2083" t="s">
        <v>141</v>
      </c>
      <c r="K10" s="2084"/>
      <c r="L10" s="2084"/>
      <c r="M10" s="2094"/>
      <c r="N10" s="2083"/>
      <c r="O10" s="2084"/>
      <c r="P10" s="2084"/>
      <c r="Q10" s="2094"/>
      <c r="R10" s="1042"/>
      <c r="S10" s="1042"/>
      <c r="T10" s="1042"/>
      <c r="U10" s="1042"/>
      <c r="V10" s="1042"/>
      <c r="W10" s="1042"/>
      <c r="X10" s="1042"/>
      <c r="Y10" s="1042"/>
      <c r="Z10" s="1042"/>
      <c r="AA10" s="1042"/>
      <c r="AB10" s="1042"/>
      <c r="AC10" s="1042"/>
      <c r="AD10" s="1042"/>
      <c r="AE10" s="1042"/>
      <c r="AF10" s="1042"/>
      <c r="AG10" s="1042"/>
    </row>
    <row r="11" spans="1:33" s="687" customFormat="1">
      <c r="A11" s="2086"/>
      <c r="B11" s="2083" t="s">
        <v>14</v>
      </c>
      <c r="C11" s="2084"/>
      <c r="D11" s="691"/>
      <c r="E11" s="689">
        <v>3600</v>
      </c>
      <c r="F11" s="2083" t="s">
        <v>14</v>
      </c>
      <c r="G11" s="2084"/>
      <c r="H11" s="688"/>
      <c r="I11" s="689"/>
      <c r="J11" s="2083" t="s">
        <v>14</v>
      </c>
      <c r="K11" s="2084"/>
      <c r="L11" s="688"/>
      <c r="M11" s="689">
        <f>E11</f>
        <v>3600</v>
      </c>
      <c r="N11" s="2083" t="s">
        <v>14</v>
      </c>
      <c r="O11" s="2084"/>
      <c r="P11" s="688"/>
      <c r="Q11" s="689"/>
      <c r="R11" s="1042"/>
      <c r="S11" s="1042"/>
      <c r="T11" s="1042"/>
      <c r="U11" s="1042"/>
      <c r="V11" s="1042"/>
      <c r="W11" s="1042"/>
      <c r="X11" s="1042"/>
      <c r="Y11" s="1042"/>
      <c r="Z11" s="1042"/>
      <c r="AA11" s="1042"/>
      <c r="AB11" s="1042"/>
      <c r="AC11" s="1042"/>
      <c r="AD11" s="1042"/>
      <c r="AE11" s="1042"/>
      <c r="AF11" s="1042"/>
      <c r="AG11" s="1042"/>
    </row>
    <row r="12" spans="1:33" s="694" customFormat="1" ht="35.25" customHeight="1">
      <c r="A12" s="2087"/>
      <c r="B12" s="693" t="s">
        <v>16</v>
      </c>
      <c r="C12" s="693" t="s">
        <v>17</v>
      </c>
      <c r="D12" s="693"/>
      <c r="E12" s="693" t="s">
        <v>18</v>
      </c>
      <c r="F12" s="693" t="s">
        <v>16</v>
      </c>
      <c r="G12" s="693" t="s">
        <v>17</v>
      </c>
      <c r="H12" s="693"/>
      <c r="I12" s="693" t="s">
        <v>18</v>
      </c>
      <c r="J12" s="693" t="s">
        <v>16</v>
      </c>
      <c r="K12" s="693" t="s">
        <v>17</v>
      </c>
      <c r="L12" s="693"/>
      <c r="M12" s="693" t="s">
        <v>18</v>
      </c>
      <c r="N12" s="693" t="s">
        <v>16</v>
      </c>
      <c r="O12" s="693" t="s">
        <v>17</v>
      </c>
      <c r="P12" s="693"/>
      <c r="Q12" s="693" t="s">
        <v>18</v>
      </c>
    </row>
    <row r="13" spans="1:33" s="696" customFormat="1" ht="11.25">
      <c r="A13" s="695">
        <v>1</v>
      </c>
      <c r="B13" s="695">
        <v>2</v>
      </c>
      <c r="C13" s="695">
        <v>3</v>
      </c>
      <c r="D13" s="695"/>
      <c r="E13" s="695">
        <v>4</v>
      </c>
      <c r="F13" s="695">
        <v>5</v>
      </c>
      <c r="G13" s="695">
        <v>6</v>
      </c>
      <c r="H13" s="695"/>
      <c r="I13" s="695">
        <v>7</v>
      </c>
      <c r="J13" s="695">
        <v>8</v>
      </c>
      <c r="K13" s="695">
        <v>9</v>
      </c>
      <c r="L13" s="695"/>
      <c r="M13" s="695">
        <v>10</v>
      </c>
      <c r="N13" s="695">
        <v>11</v>
      </c>
      <c r="O13" s="695">
        <v>12</v>
      </c>
      <c r="P13" s="695"/>
      <c r="Q13" s="695">
        <v>13</v>
      </c>
    </row>
    <row r="14" spans="1:33" s="694" customFormat="1" ht="14.25">
      <c r="A14" s="697">
        <v>0</v>
      </c>
      <c r="B14" s="2031"/>
      <c r="C14" s="1518"/>
      <c r="D14" s="1518"/>
      <c r="E14" s="1784">
        <v>757</v>
      </c>
      <c r="F14" s="1521"/>
      <c r="G14" s="1518"/>
      <c r="H14" s="1518"/>
      <c r="I14" s="1518"/>
      <c r="J14" s="1522"/>
      <c r="K14" s="1518"/>
      <c r="L14" s="1518"/>
      <c r="M14" s="1784">
        <v>272</v>
      </c>
      <c r="N14" s="1521"/>
      <c r="O14" s="1117"/>
      <c r="P14" s="1117"/>
      <c r="Q14" s="1117"/>
    </row>
    <row r="15" spans="1:33" s="1466" customFormat="1" ht="14.25">
      <c r="A15" s="1464">
        <v>1</v>
      </c>
      <c r="B15" s="2031"/>
      <c r="C15" s="1518"/>
      <c r="D15" s="1518"/>
      <c r="E15" s="1784">
        <v>745</v>
      </c>
      <c r="F15" s="1546"/>
      <c r="G15" s="1518"/>
      <c r="H15" s="1547"/>
      <c r="I15" s="1547"/>
      <c r="J15" s="1543"/>
      <c r="K15" s="1542"/>
      <c r="L15" s="1547"/>
      <c r="M15" s="1784">
        <v>279</v>
      </c>
      <c r="N15" s="1521"/>
      <c r="O15" s="1465"/>
      <c r="P15" s="1465"/>
      <c r="Q15" s="1465"/>
    </row>
    <row r="16" spans="1:33" s="694" customFormat="1" ht="14.25">
      <c r="A16" s="697">
        <v>2</v>
      </c>
      <c r="B16" s="2031"/>
      <c r="C16" s="1518"/>
      <c r="D16" s="1518"/>
      <c r="E16" s="1784">
        <v>762</v>
      </c>
      <c r="F16" s="1546"/>
      <c r="G16" s="1518"/>
      <c r="H16" s="1547"/>
      <c r="I16" s="1547"/>
      <c r="J16" s="1543"/>
      <c r="K16" s="1542"/>
      <c r="L16" s="1547"/>
      <c r="M16" s="1784">
        <v>279</v>
      </c>
      <c r="N16" s="1521"/>
      <c r="O16" s="1117"/>
      <c r="P16" s="1117"/>
      <c r="Q16" s="1117"/>
    </row>
    <row r="17" spans="1:17" s="694" customFormat="1" ht="14.25">
      <c r="A17" s="697">
        <v>3</v>
      </c>
      <c r="B17" s="2031"/>
      <c r="C17" s="1518"/>
      <c r="D17" s="1518"/>
      <c r="E17" s="1784">
        <v>719</v>
      </c>
      <c r="F17" s="1546"/>
      <c r="G17" s="1518"/>
      <c r="H17" s="1547"/>
      <c r="I17" s="1547"/>
      <c r="J17" s="1543"/>
      <c r="K17" s="1542"/>
      <c r="L17" s="1547"/>
      <c r="M17" s="1784">
        <v>261</v>
      </c>
      <c r="N17" s="1521"/>
      <c r="O17" s="1117"/>
      <c r="P17" s="1117"/>
      <c r="Q17" s="1117"/>
    </row>
    <row r="18" spans="1:17" s="694" customFormat="1" ht="14.25">
      <c r="A18" s="697">
        <v>4</v>
      </c>
      <c r="B18" s="2031"/>
      <c r="C18" s="1518"/>
      <c r="D18" s="1518"/>
      <c r="E18" s="1784">
        <v>739</v>
      </c>
      <c r="F18" s="1546"/>
      <c r="G18" s="1518"/>
      <c r="H18" s="1547"/>
      <c r="I18" s="1547"/>
      <c r="J18" s="1543"/>
      <c r="K18" s="1542"/>
      <c r="L18" s="1547"/>
      <c r="M18" s="1784">
        <v>261</v>
      </c>
      <c r="N18" s="1521"/>
      <c r="O18" s="1117"/>
      <c r="P18" s="1117"/>
      <c r="Q18" s="1117"/>
    </row>
    <row r="19" spans="1:17" s="694" customFormat="1" ht="14.25">
      <c r="A19" s="697">
        <v>5</v>
      </c>
      <c r="B19" s="2031"/>
      <c r="C19" s="1518"/>
      <c r="D19" s="1518"/>
      <c r="E19" s="1784">
        <v>781</v>
      </c>
      <c r="F19" s="1546"/>
      <c r="G19" s="1518"/>
      <c r="H19" s="1547"/>
      <c r="I19" s="1547"/>
      <c r="J19" s="1543"/>
      <c r="K19" s="1542"/>
      <c r="L19" s="1547"/>
      <c r="M19" s="1784">
        <v>258</v>
      </c>
      <c r="N19" s="1521"/>
      <c r="O19" s="1117"/>
      <c r="P19" s="1117"/>
      <c r="Q19" s="1117"/>
    </row>
    <row r="20" spans="1:17" s="694" customFormat="1" ht="14.25">
      <c r="A20" s="697">
        <v>6</v>
      </c>
      <c r="B20" s="2031"/>
      <c r="C20" s="1518"/>
      <c r="D20" s="1518"/>
      <c r="E20" s="1784">
        <v>807</v>
      </c>
      <c r="F20" s="1546"/>
      <c r="G20" s="1518"/>
      <c r="H20" s="1547"/>
      <c r="I20" s="1547"/>
      <c r="J20" s="1543"/>
      <c r="K20" s="1542"/>
      <c r="L20" s="1547"/>
      <c r="M20" s="1784">
        <v>250</v>
      </c>
      <c r="N20" s="1521"/>
      <c r="O20" s="1117"/>
      <c r="P20" s="1117"/>
      <c r="Q20" s="1117"/>
    </row>
    <row r="21" spans="1:17" s="694" customFormat="1" ht="14.25">
      <c r="A21" s="697">
        <v>7</v>
      </c>
      <c r="B21" s="2031"/>
      <c r="C21" s="1518"/>
      <c r="D21" s="1518"/>
      <c r="E21" s="1784">
        <v>878</v>
      </c>
      <c r="F21" s="1546"/>
      <c r="G21" s="1518"/>
      <c r="H21" s="1547"/>
      <c r="I21" s="1547"/>
      <c r="J21" s="1543"/>
      <c r="K21" s="1542"/>
      <c r="L21" s="1547"/>
      <c r="M21" s="1784">
        <v>246</v>
      </c>
      <c r="N21" s="1521"/>
      <c r="O21" s="1117"/>
      <c r="P21" s="1117"/>
      <c r="Q21" s="1117"/>
    </row>
    <row r="22" spans="1:17" s="694" customFormat="1" ht="14.25">
      <c r="A22" s="697">
        <v>8</v>
      </c>
      <c r="B22" s="2031"/>
      <c r="C22" s="1518"/>
      <c r="D22" s="1518"/>
      <c r="E22" s="1784">
        <v>917</v>
      </c>
      <c r="F22" s="1546"/>
      <c r="G22" s="1518"/>
      <c r="H22" s="1547"/>
      <c r="I22" s="1547"/>
      <c r="J22" s="1543"/>
      <c r="K22" s="1542"/>
      <c r="L22" s="1547"/>
      <c r="M22" s="1784">
        <v>251</v>
      </c>
      <c r="N22" s="1521"/>
      <c r="O22" s="1117"/>
      <c r="P22" s="1117"/>
      <c r="Q22" s="1117"/>
    </row>
    <row r="23" spans="1:17" s="694" customFormat="1" ht="14.25">
      <c r="A23" s="697">
        <v>9</v>
      </c>
      <c r="B23" s="2031"/>
      <c r="C23" s="1518"/>
      <c r="D23" s="1518"/>
      <c r="E23" s="1784">
        <v>1100</v>
      </c>
      <c r="F23" s="1546"/>
      <c r="G23" s="1518"/>
      <c r="H23" s="1547"/>
      <c r="I23" s="1547"/>
      <c r="J23" s="1543"/>
      <c r="K23" s="1542"/>
      <c r="L23" s="1547"/>
      <c r="M23" s="1784">
        <v>397</v>
      </c>
      <c r="N23" s="1521"/>
      <c r="O23" s="1117"/>
      <c r="P23" s="1117"/>
      <c r="Q23" s="1117"/>
    </row>
    <row r="24" spans="1:17" s="694" customFormat="1" ht="14.25">
      <c r="A24" s="697">
        <v>10</v>
      </c>
      <c r="B24" s="2031"/>
      <c r="C24" s="1518"/>
      <c r="D24" s="1518"/>
      <c r="E24" s="1784">
        <v>1084</v>
      </c>
      <c r="F24" s="1546"/>
      <c r="G24" s="1518"/>
      <c r="H24" s="1547"/>
      <c r="I24" s="1547"/>
      <c r="J24" s="1543"/>
      <c r="K24" s="1542"/>
      <c r="L24" s="1547"/>
      <c r="M24" s="1784">
        <v>350</v>
      </c>
      <c r="N24" s="1521"/>
      <c r="O24" s="1117"/>
      <c r="P24" s="1117"/>
      <c r="Q24" s="1117"/>
    </row>
    <row r="25" spans="1:17" s="694" customFormat="1" ht="14.25">
      <c r="A25" s="697">
        <v>11</v>
      </c>
      <c r="B25" s="2031"/>
      <c r="C25" s="1518"/>
      <c r="D25" s="1518"/>
      <c r="E25" s="1784">
        <v>1095</v>
      </c>
      <c r="F25" s="1546"/>
      <c r="G25" s="1518"/>
      <c r="H25" s="1547"/>
      <c r="I25" s="1547"/>
      <c r="J25" s="1543"/>
      <c r="K25" s="1542"/>
      <c r="L25" s="1547"/>
      <c r="M25" s="1784">
        <v>388</v>
      </c>
      <c r="N25" s="1521"/>
      <c r="O25" s="1117"/>
      <c r="P25" s="1117"/>
      <c r="Q25" s="1117"/>
    </row>
    <row r="26" spans="1:17" s="694" customFormat="1" ht="14.25">
      <c r="A26" s="697">
        <v>12</v>
      </c>
      <c r="B26" s="2031"/>
      <c r="C26" s="1518"/>
      <c r="D26" s="1518"/>
      <c r="E26" s="1784">
        <v>970</v>
      </c>
      <c r="F26" s="1546"/>
      <c r="G26" s="1518"/>
      <c r="H26" s="1547"/>
      <c r="I26" s="1547"/>
      <c r="J26" s="1543"/>
      <c r="K26" s="1542"/>
      <c r="L26" s="1547"/>
      <c r="M26" s="1784">
        <v>322</v>
      </c>
      <c r="N26" s="1521"/>
      <c r="O26" s="1117"/>
      <c r="P26" s="1117"/>
      <c r="Q26" s="1117"/>
    </row>
    <row r="27" spans="1:17" s="694" customFormat="1" ht="14.25">
      <c r="A27" s="697">
        <v>13</v>
      </c>
      <c r="B27" s="2031"/>
      <c r="C27" s="1518"/>
      <c r="D27" s="1518"/>
      <c r="E27" s="1784">
        <v>1008</v>
      </c>
      <c r="F27" s="1546"/>
      <c r="G27" s="1518"/>
      <c r="H27" s="1547"/>
      <c r="I27" s="1547"/>
      <c r="J27" s="1543"/>
      <c r="K27" s="1542"/>
      <c r="L27" s="1547"/>
      <c r="M27" s="1784">
        <v>331</v>
      </c>
      <c r="N27" s="1521"/>
      <c r="O27" s="1117"/>
      <c r="P27" s="1117"/>
      <c r="Q27" s="1117"/>
    </row>
    <row r="28" spans="1:17" s="694" customFormat="1" ht="14.25">
      <c r="A28" s="697">
        <v>14</v>
      </c>
      <c r="B28" s="2031"/>
      <c r="C28" s="1518"/>
      <c r="D28" s="1518"/>
      <c r="E28" s="1784">
        <v>1037</v>
      </c>
      <c r="F28" s="1546"/>
      <c r="G28" s="1518"/>
      <c r="H28" s="1547"/>
      <c r="I28" s="1547"/>
      <c r="J28" s="1543"/>
      <c r="K28" s="1542"/>
      <c r="L28" s="1547"/>
      <c r="M28" s="1784">
        <v>371</v>
      </c>
      <c r="N28" s="1521"/>
      <c r="O28" s="1117"/>
      <c r="P28" s="1117"/>
      <c r="Q28" s="1117"/>
    </row>
    <row r="29" spans="1:17" s="694" customFormat="1" ht="14.25">
      <c r="A29" s="697">
        <v>15</v>
      </c>
      <c r="B29" s="2031"/>
      <c r="C29" s="1518"/>
      <c r="D29" s="1518"/>
      <c r="E29" s="1784">
        <v>1043</v>
      </c>
      <c r="F29" s="1546"/>
      <c r="G29" s="1518"/>
      <c r="H29" s="1547"/>
      <c r="I29" s="1547"/>
      <c r="J29" s="1543"/>
      <c r="K29" s="1542"/>
      <c r="L29" s="1547"/>
      <c r="M29" s="1784">
        <v>321</v>
      </c>
      <c r="N29" s="1521"/>
      <c r="O29" s="1117"/>
      <c r="P29" s="1117"/>
      <c r="Q29" s="1117"/>
    </row>
    <row r="30" spans="1:17" s="694" customFormat="1" ht="14.25">
      <c r="A30" s="697">
        <v>16</v>
      </c>
      <c r="B30" s="2031"/>
      <c r="C30" s="1518"/>
      <c r="D30" s="1518"/>
      <c r="E30" s="1784">
        <v>1050</v>
      </c>
      <c r="F30" s="1546"/>
      <c r="G30" s="1518"/>
      <c r="H30" s="1547"/>
      <c r="I30" s="1547"/>
      <c r="J30" s="1543"/>
      <c r="K30" s="1542"/>
      <c r="L30" s="1547"/>
      <c r="M30" s="1784">
        <v>349</v>
      </c>
      <c r="N30" s="1521"/>
      <c r="O30" s="1117"/>
      <c r="P30" s="1117"/>
      <c r="Q30" s="1117"/>
    </row>
    <row r="31" spans="1:17" s="698" customFormat="1" ht="14.25">
      <c r="A31" s="697">
        <v>17</v>
      </c>
      <c r="B31" s="2031"/>
      <c r="C31" s="1518"/>
      <c r="D31" s="1518"/>
      <c r="E31" s="1784">
        <v>842</v>
      </c>
      <c r="F31" s="1546"/>
      <c r="G31" s="1518"/>
      <c r="H31" s="1547"/>
      <c r="I31" s="1547"/>
      <c r="J31" s="1543"/>
      <c r="K31" s="1542"/>
      <c r="L31" s="1547"/>
      <c r="M31" s="1784">
        <v>236</v>
      </c>
      <c r="N31" s="1521"/>
      <c r="O31" s="1117"/>
      <c r="P31" s="1117"/>
      <c r="Q31" s="1117"/>
    </row>
    <row r="32" spans="1:17" s="698" customFormat="1" ht="14.25">
      <c r="A32" s="697">
        <v>18</v>
      </c>
      <c r="B32" s="2031"/>
      <c r="C32" s="1518"/>
      <c r="D32" s="1518"/>
      <c r="E32" s="1784">
        <v>908</v>
      </c>
      <c r="F32" s="1546"/>
      <c r="G32" s="1518"/>
      <c r="H32" s="1547"/>
      <c r="I32" s="1547"/>
      <c r="J32" s="1543"/>
      <c r="K32" s="1542"/>
      <c r="L32" s="1547"/>
      <c r="M32" s="1784">
        <v>258</v>
      </c>
      <c r="N32" s="1521"/>
      <c r="O32" s="1117"/>
      <c r="P32" s="1117"/>
      <c r="Q32" s="1117"/>
    </row>
    <row r="33" spans="1:33" s="698" customFormat="1" ht="14.25">
      <c r="A33" s="697">
        <v>19</v>
      </c>
      <c r="B33" s="2031"/>
      <c r="C33" s="1518"/>
      <c r="D33" s="1518"/>
      <c r="E33" s="1784">
        <v>877</v>
      </c>
      <c r="F33" s="1546"/>
      <c r="G33" s="1518"/>
      <c r="H33" s="1547"/>
      <c r="I33" s="1547"/>
      <c r="J33" s="1543"/>
      <c r="K33" s="1542"/>
      <c r="L33" s="1547"/>
      <c r="M33" s="1784">
        <v>266</v>
      </c>
      <c r="N33" s="1521"/>
      <c r="O33" s="1117"/>
      <c r="P33" s="1117"/>
      <c r="Q33" s="1117"/>
    </row>
    <row r="34" spans="1:33" s="698" customFormat="1" ht="14.25">
      <c r="A34" s="697">
        <v>20</v>
      </c>
      <c r="B34" s="2031"/>
      <c r="C34" s="1518"/>
      <c r="D34" s="1518"/>
      <c r="E34" s="1784">
        <v>861</v>
      </c>
      <c r="F34" s="1546"/>
      <c r="G34" s="1518"/>
      <c r="H34" s="1547"/>
      <c r="I34" s="1547"/>
      <c r="J34" s="1543"/>
      <c r="K34" s="1542"/>
      <c r="L34" s="1547"/>
      <c r="M34" s="1784">
        <v>254</v>
      </c>
      <c r="N34" s="1521"/>
      <c r="O34" s="1117"/>
      <c r="P34" s="1117"/>
      <c r="Q34" s="1117"/>
    </row>
    <row r="35" spans="1:33" s="698" customFormat="1" ht="14.25">
      <c r="A35" s="697">
        <v>21</v>
      </c>
      <c r="B35" s="2031"/>
      <c r="C35" s="1518"/>
      <c r="D35" s="1518"/>
      <c r="E35" s="1784">
        <v>878</v>
      </c>
      <c r="F35" s="1546"/>
      <c r="G35" s="1518"/>
      <c r="H35" s="1547"/>
      <c r="I35" s="1547"/>
      <c r="J35" s="1543"/>
      <c r="K35" s="1542"/>
      <c r="L35" s="1547"/>
      <c r="M35" s="1784">
        <v>271</v>
      </c>
      <c r="N35" s="1521"/>
      <c r="O35" s="1117"/>
      <c r="P35" s="1117"/>
      <c r="Q35" s="1117"/>
    </row>
    <row r="36" spans="1:33" s="698" customFormat="1" ht="14.25">
      <c r="A36" s="697">
        <v>22</v>
      </c>
      <c r="B36" s="2031"/>
      <c r="C36" s="1518"/>
      <c r="D36" s="1518"/>
      <c r="E36" s="1784">
        <v>854</v>
      </c>
      <c r="F36" s="1546"/>
      <c r="G36" s="1518"/>
      <c r="H36" s="1547"/>
      <c r="I36" s="1547"/>
      <c r="J36" s="1543"/>
      <c r="K36" s="1542"/>
      <c r="L36" s="1547"/>
      <c r="M36" s="1784">
        <v>285</v>
      </c>
      <c r="N36" s="1521"/>
      <c r="O36" s="1117"/>
      <c r="P36" s="1117"/>
      <c r="Q36" s="1117"/>
    </row>
    <row r="37" spans="1:33" s="698" customFormat="1" ht="14.25">
      <c r="A37" s="697">
        <v>23</v>
      </c>
      <c r="B37" s="2031"/>
      <c r="C37" s="1518"/>
      <c r="D37" s="1518"/>
      <c r="E37" s="1784">
        <v>806</v>
      </c>
      <c r="F37" s="1546"/>
      <c r="G37" s="1547"/>
      <c r="H37" s="1547"/>
      <c r="I37" s="1547"/>
      <c r="J37" s="1543"/>
      <c r="K37" s="1542"/>
      <c r="L37" s="1547"/>
      <c r="M37" s="1784">
        <v>280</v>
      </c>
      <c r="N37" s="1521"/>
      <c r="O37" s="1117"/>
      <c r="P37" s="1117"/>
      <c r="Q37" s="1117"/>
    </row>
    <row r="38" spans="1:33" s="698" customFormat="1">
      <c r="A38" s="697" t="s">
        <v>19</v>
      </c>
      <c r="B38" s="1520"/>
      <c r="C38" s="1520"/>
      <c r="D38" s="1520"/>
      <c r="E38" s="1548">
        <f>SUM(E14:E37)</f>
        <v>21518</v>
      </c>
      <c r="F38" s="1549"/>
      <c r="G38" s="1549"/>
      <c r="H38" s="1549"/>
      <c r="I38" s="1548">
        <f>SUM(I14:I37)</f>
        <v>0</v>
      </c>
      <c r="J38" s="1549"/>
      <c r="K38" s="1549"/>
      <c r="L38" s="1549"/>
      <c r="M38" s="1548">
        <f>SUM(M14:M37)</f>
        <v>7036</v>
      </c>
      <c r="N38" s="1520"/>
      <c r="O38" s="1191"/>
      <c r="P38" s="1191"/>
      <c r="Q38" s="1192">
        <f>SUM(Q14:Q37)</f>
        <v>0</v>
      </c>
    </row>
    <row r="39" spans="1:33" s="687" customFormat="1" ht="12.75" customHeight="1">
      <c r="A39" s="687" t="s">
        <v>20</v>
      </c>
      <c r="R39" s="1042"/>
      <c r="S39" s="1042"/>
      <c r="T39" s="1042"/>
      <c r="U39" s="1042"/>
      <c r="V39" s="1042"/>
      <c r="W39" s="1042"/>
      <c r="X39" s="1042"/>
      <c r="Y39" s="1042"/>
      <c r="Z39" s="1042"/>
      <c r="AA39" s="1042"/>
      <c r="AB39" s="1042"/>
      <c r="AC39" s="1042"/>
      <c r="AD39" s="1042"/>
      <c r="AE39" s="1042"/>
      <c r="AF39" s="1042"/>
      <c r="AG39" s="1042"/>
    </row>
    <row r="40" spans="1:33" s="687" customFormat="1" ht="12.75" customHeight="1">
      <c r="A40" s="687" t="s">
        <v>21</v>
      </c>
      <c r="R40" s="1042"/>
      <c r="S40" s="1042"/>
      <c r="T40" s="1042"/>
      <c r="U40" s="1042"/>
      <c r="V40" s="1042"/>
      <c r="W40" s="1042"/>
      <c r="X40" s="1042"/>
      <c r="Y40" s="1042"/>
      <c r="Z40" s="1042"/>
      <c r="AA40" s="1042"/>
      <c r="AB40" s="1042"/>
      <c r="AC40" s="1042"/>
      <c r="AD40" s="1042"/>
      <c r="AE40" s="1042"/>
      <c r="AF40" s="1042"/>
      <c r="AG40" s="1042"/>
    </row>
    <row r="41" spans="1:33">
      <c r="A41" s="687" t="s">
        <v>565</v>
      </c>
      <c r="K41" s="687"/>
      <c r="L41" s="687"/>
      <c r="M41" s="687"/>
      <c r="N41" s="687"/>
      <c r="O41" s="687"/>
      <c r="P41" s="687"/>
      <c r="Q41" s="687"/>
      <c r="R41" s="1043"/>
      <c r="S41" s="1043"/>
      <c r="T41" s="1043"/>
      <c r="U41" s="1043"/>
      <c r="V41" s="1043"/>
      <c r="W41" s="1043"/>
      <c r="X41" s="1043"/>
      <c r="Y41" s="1043"/>
      <c r="Z41" s="1043"/>
      <c r="AA41" s="1043"/>
      <c r="AB41" s="1043"/>
      <c r="AC41" s="1043"/>
      <c r="AD41" s="1043"/>
      <c r="AE41" s="1043"/>
      <c r="AF41" s="1043"/>
      <c r="AG41" s="1043"/>
    </row>
    <row r="42" spans="1:33">
      <c r="A42" s="687" t="s">
        <v>23</v>
      </c>
      <c r="R42" s="1043"/>
      <c r="S42" s="1043"/>
      <c r="T42" s="1043"/>
      <c r="U42" s="1043"/>
      <c r="V42" s="1043"/>
      <c r="W42" s="1043"/>
      <c r="X42" s="1043"/>
      <c r="Y42" s="1043"/>
      <c r="Z42" s="1043"/>
      <c r="AA42" s="1043"/>
      <c r="AB42" s="1043"/>
      <c r="AC42" s="1043"/>
      <c r="AD42" s="1043"/>
      <c r="AE42" s="1043"/>
      <c r="AF42" s="1043"/>
      <c r="AG42" s="1043"/>
    </row>
    <row r="43" spans="1:33">
      <c r="R43" s="1043"/>
      <c r="S43" s="1043"/>
      <c r="T43" s="1043"/>
      <c r="U43" s="1043"/>
      <c r="V43" s="1043"/>
      <c r="W43" s="1043"/>
      <c r="X43" s="1043"/>
      <c r="Y43" s="1043"/>
      <c r="Z43" s="1043"/>
      <c r="AA43" s="1043"/>
      <c r="AB43" s="1043"/>
      <c r="AC43" s="1043"/>
      <c r="AD43" s="1043"/>
      <c r="AE43" s="1043"/>
      <c r="AF43" s="1043"/>
      <c r="AG43" s="1043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9" tint="-0.249977111117893"/>
  </sheetPr>
  <dimension ref="A1:AG43"/>
  <sheetViews>
    <sheetView zoomScale="85" zoomScaleNormal="85" workbookViewId="0">
      <selection activeCell="U33" sqref="U33"/>
    </sheetView>
  </sheetViews>
  <sheetFormatPr defaultColWidth="9.140625" defaultRowHeight="12.75"/>
  <cols>
    <col min="1" max="1" width="5.42578125" style="41" customWidth="1"/>
    <col min="2" max="3" width="11.28515625" style="41" customWidth="1"/>
    <col min="4" max="4" width="11.28515625" style="41" hidden="1" customWidth="1"/>
    <col min="5" max="7" width="11.28515625" style="41" customWidth="1"/>
    <col min="8" max="8" width="11.28515625" style="41" hidden="1" customWidth="1"/>
    <col min="9" max="11" width="11.28515625" style="41" customWidth="1"/>
    <col min="12" max="12" width="11.28515625" style="41" hidden="1" customWidth="1"/>
    <col min="13" max="15" width="11.28515625" style="41" customWidth="1"/>
    <col min="16" max="16" width="11.28515625" style="41" hidden="1" customWidth="1"/>
    <col min="17" max="17" width="11.28515625" style="41" customWidth="1"/>
    <col min="18" max="16384" width="9.140625" style="41"/>
  </cols>
  <sheetData>
    <row r="1" spans="1:33" s="28" customFormat="1" ht="18.75" customHeight="1">
      <c r="B1" s="2109" t="s">
        <v>405</v>
      </c>
      <c r="C1" s="2081"/>
      <c r="D1" s="2081"/>
      <c r="E1" s="2081"/>
      <c r="F1" s="2081"/>
      <c r="J1" s="800" t="s">
        <v>171</v>
      </c>
      <c r="N1" s="2103" t="s">
        <v>27</v>
      </c>
      <c r="O1" s="2103"/>
      <c r="P1" s="2103"/>
      <c r="Q1" s="2103"/>
      <c r="R1" s="1040"/>
      <c r="S1" s="1040"/>
      <c r="T1" s="1040"/>
      <c r="U1" s="1040"/>
      <c r="V1" s="1040"/>
      <c r="W1" s="1040"/>
      <c r="X1" s="1040"/>
      <c r="Y1" s="1040"/>
      <c r="Z1" s="1040"/>
      <c r="AA1" s="1040"/>
      <c r="AB1" s="1040"/>
      <c r="AC1" s="1040"/>
      <c r="AD1" s="1040"/>
      <c r="AE1" s="1040"/>
      <c r="AF1" s="1040"/>
      <c r="AG1" s="1040"/>
    </row>
    <row r="2" spans="1:33" s="28" customFormat="1" ht="10.5" customHeight="1">
      <c r="B2" s="2104" t="s">
        <v>1</v>
      </c>
      <c r="C2" s="2088"/>
      <c r="D2" s="2088"/>
      <c r="E2" s="2088"/>
      <c r="F2" s="2088"/>
      <c r="I2" s="28" t="s">
        <v>28</v>
      </c>
      <c r="N2" s="2104" t="s">
        <v>2</v>
      </c>
      <c r="O2" s="2105"/>
      <c r="P2" s="2105"/>
      <c r="Q2" s="2105"/>
      <c r="R2" s="1040"/>
      <c r="S2" s="1040"/>
      <c r="T2" s="1040"/>
      <c r="U2" s="1040"/>
      <c r="V2" s="1040"/>
      <c r="W2" s="1040"/>
      <c r="X2" s="1040"/>
      <c r="Y2" s="1040"/>
      <c r="Z2" s="1040"/>
      <c r="AA2" s="1040"/>
      <c r="AB2" s="1040"/>
      <c r="AC2" s="1040"/>
      <c r="AD2" s="1040"/>
      <c r="AE2" s="1040"/>
      <c r="AF2" s="1040"/>
      <c r="AG2" s="1040"/>
    </row>
    <row r="3" spans="1:33" s="28" customFormat="1" ht="13.5" customHeight="1">
      <c r="N3" s="28" t="s">
        <v>3</v>
      </c>
      <c r="R3" s="1040"/>
      <c r="S3" s="1040"/>
      <c r="T3" s="1040"/>
      <c r="U3" s="1040"/>
      <c r="V3" s="1040"/>
      <c r="W3" s="1040"/>
      <c r="X3" s="1040"/>
      <c r="Y3" s="1040"/>
      <c r="Z3" s="1040"/>
      <c r="AA3" s="1040"/>
      <c r="AB3" s="1040"/>
      <c r="AC3" s="1040"/>
      <c r="AD3" s="1040"/>
      <c r="AE3" s="1040"/>
      <c r="AF3" s="1040"/>
      <c r="AG3" s="1040"/>
    </row>
    <row r="4" spans="1:33" s="28" customFormat="1" ht="15" customHeight="1">
      <c r="B4" s="2108" t="s">
        <v>4</v>
      </c>
      <c r="C4" s="2081"/>
      <c r="D4" s="30"/>
      <c r="E4" s="1040"/>
      <c r="F4" s="1040"/>
      <c r="G4" s="1040"/>
      <c r="H4" s="1040"/>
      <c r="I4" s="867" t="s">
        <v>5</v>
      </c>
      <c r="J4" s="29"/>
      <c r="K4" s="29"/>
      <c r="L4" s="29"/>
      <c r="O4" s="31" t="s">
        <v>173</v>
      </c>
      <c r="R4" s="1040"/>
      <c r="S4" s="1040"/>
      <c r="T4" s="1040"/>
      <c r="U4" s="1040"/>
      <c r="V4" s="1040"/>
      <c r="W4" s="1040"/>
      <c r="X4" s="1040"/>
      <c r="Y4" s="1040"/>
      <c r="Z4" s="1040"/>
      <c r="AA4" s="1040"/>
      <c r="AB4" s="1040"/>
      <c r="AC4" s="1040"/>
      <c r="AD4" s="1040"/>
      <c r="AE4" s="1040"/>
      <c r="AF4" s="1040"/>
      <c r="AG4" s="1040"/>
    </row>
    <row r="5" spans="1:33" s="28" customFormat="1" ht="9.75" customHeight="1">
      <c r="B5" s="2113" t="s">
        <v>7</v>
      </c>
      <c r="C5" s="2079"/>
      <c r="D5" s="29"/>
      <c r="E5" s="29"/>
      <c r="R5" s="1040"/>
      <c r="S5" s="1040"/>
      <c r="T5" s="1040"/>
      <c r="U5" s="1040"/>
      <c r="V5" s="1040"/>
      <c r="W5" s="1040"/>
      <c r="X5" s="1040"/>
      <c r="Y5" s="1040"/>
      <c r="Z5" s="1040"/>
      <c r="AA5" s="1040"/>
      <c r="AB5" s="1040"/>
      <c r="AC5" s="1040"/>
      <c r="AD5" s="1040"/>
      <c r="AE5" s="1040"/>
      <c r="AF5" s="1040"/>
      <c r="AG5" s="1040"/>
    </row>
    <row r="6" spans="1:33" s="28" customFormat="1" ht="12" customHeight="1">
      <c r="A6" s="2106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40"/>
      <c r="S6" s="1040"/>
      <c r="T6" s="1040"/>
      <c r="U6" s="1040"/>
      <c r="V6" s="1040"/>
      <c r="W6" s="1040"/>
      <c r="X6" s="1040"/>
      <c r="Y6" s="1040"/>
      <c r="Z6" s="1040"/>
      <c r="AA6" s="1040"/>
      <c r="AB6" s="1040"/>
      <c r="AC6" s="1040"/>
      <c r="AD6" s="1040"/>
      <c r="AE6" s="1040"/>
      <c r="AF6" s="1040"/>
      <c r="AG6" s="1040"/>
    </row>
    <row r="7" spans="1:33" s="28" customFormat="1" ht="15.75">
      <c r="A7" s="2107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40"/>
      <c r="S7" s="1040"/>
      <c r="T7" s="1040"/>
      <c r="U7" s="1040"/>
      <c r="V7" s="1040"/>
      <c r="W7" s="1040"/>
      <c r="X7" s="1040"/>
      <c r="Y7" s="1040"/>
      <c r="Z7" s="1040"/>
      <c r="AA7" s="1040"/>
      <c r="AB7" s="1040"/>
      <c r="AC7" s="1040"/>
      <c r="AD7" s="1040"/>
      <c r="AE7" s="1040"/>
      <c r="AF7" s="1040"/>
      <c r="AG7" s="1040"/>
    </row>
    <row r="8" spans="1:33" s="28" customFormat="1" ht="9" customHeight="1">
      <c r="A8" s="1270">
        <v>1630</v>
      </c>
      <c r="B8" s="1270">
        <v>1628</v>
      </c>
      <c r="R8" s="1040"/>
      <c r="S8" s="1040"/>
      <c r="T8" s="1040"/>
      <c r="U8" s="1040"/>
      <c r="V8" s="1040"/>
      <c r="W8" s="1040"/>
      <c r="X8" s="1040"/>
      <c r="Y8" s="1040"/>
      <c r="Z8" s="1040"/>
      <c r="AA8" s="1040"/>
      <c r="AB8" s="1040"/>
      <c r="AC8" s="1040"/>
      <c r="AD8" s="1040"/>
      <c r="AE8" s="1040"/>
      <c r="AF8" s="1040"/>
      <c r="AG8" s="1040"/>
    </row>
    <row r="9" spans="1:33" s="28" customFormat="1">
      <c r="A9" s="2110" t="s">
        <v>9</v>
      </c>
      <c r="B9" s="2100" t="s">
        <v>10</v>
      </c>
      <c r="C9" s="2101"/>
      <c r="D9" s="2101"/>
      <c r="E9" s="2101"/>
      <c r="F9" s="2101"/>
      <c r="G9" s="2101"/>
      <c r="H9" s="2101"/>
      <c r="I9" s="2102"/>
      <c r="J9" s="2100" t="s">
        <v>11</v>
      </c>
      <c r="K9" s="2101"/>
      <c r="L9" s="2101"/>
      <c r="M9" s="2101"/>
      <c r="N9" s="2101"/>
      <c r="O9" s="2101"/>
      <c r="P9" s="2101"/>
      <c r="Q9" s="2102"/>
      <c r="R9" s="1040"/>
      <c r="S9" s="1040"/>
      <c r="T9" s="1040"/>
      <c r="U9" s="1040"/>
      <c r="V9" s="1040"/>
      <c r="W9" s="1040"/>
      <c r="X9" s="1040"/>
      <c r="Y9" s="1040"/>
      <c r="Z9" s="1040"/>
      <c r="AA9" s="1040"/>
      <c r="AB9" s="1040"/>
      <c r="AC9" s="1040"/>
      <c r="AD9" s="1040"/>
      <c r="AE9" s="1040"/>
      <c r="AF9" s="1040"/>
      <c r="AG9" s="1040"/>
    </row>
    <row r="10" spans="1:33" s="28" customFormat="1">
      <c r="A10" s="2111"/>
      <c r="B10" s="2097" t="s">
        <v>29</v>
      </c>
      <c r="C10" s="2098"/>
      <c r="D10" s="2098"/>
      <c r="E10" s="2099"/>
      <c r="F10" s="2097" t="s">
        <v>30</v>
      </c>
      <c r="G10" s="2095"/>
      <c r="H10" s="2095"/>
      <c r="I10" s="2096"/>
      <c r="J10" s="2097" t="s">
        <v>29</v>
      </c>
      <c r="K10" s="2098"/>
      <c r="L10" s="2098"/>
      <c r="M10" s="2099"/>
      <c r="N10" s="2097" t="s">
        <v>30</v>
      </c>
      <c r="O10" s="2098"/>
      <c r="P10" s="2098"/>
      <c r="Q10" s="2099"/>
      <c r="R10" s="1040"/>
      <c r="S10" s="1040"/>
      <c r="T10" s="1040"/>
      <c r="U10" s="1040"/>
      <c r="V10" s="1040"/>
      <c r="W10" s="1040"/>
      <c r="X10" s="1040"/>
      <c r="Y10" s="1040"/>
      <c r="Z10" s="1040"/>
      <c r="AA10" s="1040"/>
      <c r="AB10" s="1040"/>
      <c r="AC10" s="1040"/>
      <c r="AD10" s="1040"/>
      <c r="AE10" s="1040"/>
      <c r="AF10" s="1040"/>
      <c r="AG10" s="1040"/>
    </row>
    <row r="11" spans="1:33" s="28" customFormat="1">
      <c r="A11" s="2111"/>
      <c r="B11" s="2097" t="s">
        <v>14</v>
      </c>
      <c r="C11" s="2098"/>
      <c r="E11" s="33">
        <v>3600</v>
      </c>
      <c r="F11" s="2097" t="s">
        <v>14</v>
      </c>
      <c r="G11" s="2098"/>
      <c r="H11" s="32"/>
      <c r="I11" s="33">
        <v>2400</v>
      </c>
      <c r="J11" s="2097" t="s">
        <v>14</v>
      </c>
      <c r="K11" s="2098"/>
      <c r="L11" s="32"/>
      <c r="M11" s="33">
        <f>E11</f>
        <v>3600</v>
      </c>
      <c r="N11" s="2097" t="s">
        <v>14</v>
      </c>
      <c r="O11" s="2098"/>
      <c r="P11" s="32"/>
      <c r="Q11" s="33">
        <f>I11</f>
        <v>2400</v>
      </c>
      <c r="R11" s="1040"/>
      <c r="S11" s="1040"/>
      <c r="T11" s="1040"/>
      <c r="U11" s="1040"/>
      <c r="V11" s="1040"/>
      <c r="W11" s="1040"/>
      <c r="X11" s="1040"/>
      <c r="Y11" s="1040"/>
      <c r="Z11" s="1040"/>
      <c r="AA11" s="1040"/>
      <c r="AB11" s="1040"/>
      <c r="AC11" s="1040"/>
      <c r="AD11" s="1040"/>
      <c r="AE11" s="1040"/>
      <c r="AF11" s="1040"/>
      <c r="AG11" s="1040"/>
    </row>
    <row r="12" spans="1:33" s="35" customFormat="1" ht="35.25" customHeight="1">
      <c r="A12" s="2112"/>
      <c r="B12" s="34" t="s">
        <v>16</v>
      </c>
      <c r="C12" s="34" t="s">
        <v>17</v>
      </c>
      <c r="D12" s="34"/>
      <c r="E12" s="34" t="s">
        <v>18</v>
      </c>
      <c r="F12" s="34" t="s">
        <v>16</v>
      </c>
      <c r="G12" s="34" t="s">
        <v>17</v>
      </c>
      <c r="H12" s="34"/>
      <c r="I12" s="34" t="s">
        <v>18</v>
      </c>
      <c r="J12" s="34" t="s">
        <v>16</v>
      </c>
      <c r="K12" s="34" t="s">
        <v>17</v>
      </c>
      <c r="L12" s="34"/>
      <c r="M12" s="34" t="s">
        <v>18</v>
      </c>
      <c r="N12" s="34" t="s">
        <v>16</v>
      </c>
      <c r="O12" s="34" t="s">
        <v>17</v>
      </c>
      <c r="P12" s="34"/>
      <c r="Q12" s="34" t="s">
        <v>18</v>
      </c>
    </row>
    <row r="13" spans="1:33" s="37" customFormat="1" ht="11.25">
      <c r="A13" s="36">
        <v>1</v>
      </c>
      <c r="B13" s="36">
        <v>2</v>
      </c>
      <c r="C13" s="36">
        <v>3</v>
      </c>
      <c r="D13" s="36"/>
      <c r="E13" s="36">
        <v>4</v>
      </c>
      <c r="F13" s="36">
        <v>5</v>
      </c>
      <c r="G13" s="36">
        <v>6</v>
      </c>
      <c r="H13" s="36"/>
      <c r="I13" s="36">
        <v>7</v>
      </c>
      <c r="J13" s="36">
        <v>8</v>
      </c>
      <c r="K13" s="36">
        <v>9</v>
      </c>
      <c r="L13" s="36"/>
      <c r="M13" s="36">
        <v>10</v>
      </c>
      <c r="N13" s="36">
        <v>11</v>
      </c>
      <c r="O13" s="36">
        <v>12</v>
      </c>
      <c r="P13" s="36"/>
      <c r="Q13" s="36">
        <v>13</v>
      </c>
    </row>
    <row r="14" spans="1:33" s="35" customFormat="1" ht="14.25">
      <c r="A14" s="38">
        <v>0</v>
      </c>
      <c r="B14" s="1116"/>
      <c r="C14" s="1519"/>
      <c r="D14" s="1519"/>
      <c r="E14" s="1784">
        <v>460</v>
      </c>
      <c r="F14" s="1517"/>
      <c r="G14" s="1519"/>
      <c r="H14" s="1519"/>
      <c r="I14" s="1784">
        <v>285</v>
      </c>
      <c r="J14" s="1522"/>
      <c r="K14" s="1519"/>
      <c r="L14" s="1519"/>
      <c r="M14" s="1784">
        <v>183</v>
      </c>
      <c r="N14" s="1517"/>
      <c r="O14" s="1519"/>
      <c r="P14" s="1519"/>
      <c r="Q14" s="1784">
        <v>82</v>
      </c>
    </row>
    <row r="15" spans="1:33" s="1463" customFormat="1" ht="14.25">
      <c r="A15" s="1462">
        <v>1</v>
      </c>
      <c r="B15" s="1116"/>
      <c r="C15" s="1519"/>
      <c r="D15" s="1519"/>
      <c r="E15" s="1784">
        <v>528</v>
      </c>
      <c r="F15" s="1536"/>
      <c r="G15" s="1519"/>
      <c r="H15" s="1542"/>
      <c r="I15" s="1784">
        <v>290</v>
      </c>
      <c r="J15" s="1543"/>
      <c r="K15" s="1542"/>
      <c r="L15" s="1542"/>
      <c r="M15" s="1784">
        <v>244</v>
      </c>
      <c r="N15" s="1536"/>
      <c r="O15" s="1542"/>
      <c r="P15" s="1542"/>
      <c r="Q15" s="1784">
        <v>83</v>
      </c>
    </row>
    <row r="16" spans="1:33" s="35" customFormat="1" ht="14.25">
      <c r="A16" s="38">
        <v>2</v>
      </c>
      <c r="B16" s="1116"/>
      <c r="C16" s="1519"/>
      <c r="D16" s="1519"/>
      <c r="E16" s="1784">
        <v>518</v>
      </c>
      <c r="F16" s="1536"/>
      <c r="G16" s="1519"/>
      <c r="H16" s="1542"/>
      <c r="I16" s="1784">
        <v>287</v>
      </c>
      <c r="J16" s="1543"/>
      <c r="K16" s="1542"/>
      <c r="L16" s="1542"/>
      <c r="M16" s="1784">
        <v>242</v>
      </c>
      <c r="N16" s="1536"/>
      <c r="O16" s="1542"/>
      <c r="P16" s="1542"/>
      <c r="Q16" s="1784">
        <v>83</v>
      </c>
    </row>
    <row r="17" spans="1:17" s="35" customFormat="1" ht="14.25">
      <c r="A17" s="38">
        <v>3</v>
      </c>
      <c r="B17" s="1116"/>
      <c r="C17" s="1519"/>
      <c r="D17" s="1519"/>
      <c r="E17" s="1784">
        <v>524</v>
      </c>
      <c r="F17" s="1536"/>
      <c r="G17" s="1519"/>
      <c r="H17" s="1542"/>
      <c r="I17" s="1784">
        <v>281</v>
      </c>
      <c r="J17" s="1543"/>
      <c r="K17" s="1542"/>
      <c r="L17" s="1542"/>
      <c r="M17" s="1784">
        <v>238</v>
      </c>
      <c r="N17" s="1536"/>
      <c r="O17" s="1542"/>
      <c r="P17" s="1542"/>
      <c r="Q17" s="1784">
        <v>79</v>
      </c>
    </row>
    <row r="18" spans="1:17" s="35" customFormat="1" ht="14.25">
      <c r="A18" s="38">
        <v>4</v>
      </c>
      <c r="B18" s="1116"/>
      <c r="C18" s="1519"/>
      <c r="D18" s="1519"/>
      <c r="E18" s="1784">
        <v>464</v>
      </c>
      <c r="F18" s="1536"/>
      <c r="G18" s="1519"/>
      <c r="H18" s="1542"/>
      <c r="I18" s="1784">
        <v>288</v>
      </c>
      <c r="J18" s="1543"/>
      <c r="K18" s="1542"/>
      <c r="L18" s="1542"/>
      <c r="M18" s="1784">
        <v>184</v>
      </c>
      <c r="N18" s="1536"/>
      <c r="O18" s="1542"/>
      <c r="P18" s="1542"/>
      <c r="Q18" s="1784">
        <v>80</v>
      </c>
    </row>
    <row r="19" spans="1:17" s="35" customFormat="1" ht="14.25">
      <c r="A19" s="38">
        <v>5</v>
      </c>
      <c r="B19" s="1116"/>
      <c r="C19" s="1519"/>
      <c r="D19" s="1519"/>
      <c r="E19" s="1784">
        <v>429</v>
      </c>
      <c r="F19" s="1536"/>
      <c r="G19" s="1519"/>
      <c r="H19" s="1542"/>
      <c r="I19" s="1784">
        <v>314</v>
      </c>
      <c r="J19" s="1543"/>
      <c r="K19" s="1542"/>
      <c r="L19" s="1542"/>
      <c r="M19" s="1784">
        <v>149</v>
      </c>
      <c r="N19" s="1536"/>
      <c r="O19" s="1542"/>
      <c r="P19" s="1542"/>
      <c r="Q19" s="1784">
        <v>81</v>
      </c>
    </row>
    <row r="20" spans="1:17" s="35" customFormat="1" ht="14.25">
      <c r="A20" s="38">
        <v>6</v>
      </c>
      <c r="B20" s="1116"/>
      <c r="C20" s="1519"/>
      <c r="D20" s="1519"/>
      <c r="E20" s="1784">
        <v>431</v>
      </c>
      <c r="F20" s="1536"/>
      <c r="G20" s="1519"/>
      <c r="H20" s="1542"/>
      <c r="I20" s="1784">
        <v>332</v>
      </c>
      <c r="J20" s="1543"/>
      <c r="K20" s="1542"/>
      <c r="L20" s="1542"/>
      <c r="M20" s="1784">
        <v>141</v>
      </c>
      <c r="N20" s="1536"/>
      <c r="O20" s="1542"/>
      <c r="P20" s="1542"/>
      <c r="Q20" s="1784">
        <v>80</v>
      </c>
    </row>
    <row r="21" spans="1:17" s="35" customFormat="1" ht="14.25">
      <c r="A21" s="38">
        <v>7</v>
      </c>
      <c r="B21" s="1116"/>
      <c r="C21" s="1519"/>
      <c r="D21" s="1519"/>
      <c r="E21" s="1784">
        <v>475</v>
      </c>
      <c r="F21" s="1536"/>
      <c r="G21" s="1519"/>
      <c r="H21" s="1542"/>
      <c r="I21" s="1784">
        <v>336</v>
      </c>
      <c r="J21" s="1543"/>
      <c r="K21" s="1542"/>
      <c r="L21" s="1542"/>
      <c r="M21" s="1784">
        <v>141</v>
      </c>
      <c r="N21" s="1536"/>
      <c r="O21" s="1542"/>
      <c r="P21" s="1542"/>
      <c r="Q21" s="1784">
        <v>83</v>
      </c>
    </row>
    <row r="22" spans="1:17" s="35" customFormat="1" ht="14.25">
      <c r="A22" s="38">
        <v>8</v>
      </c>
      <c r="B22" s="1116"/>
      <c r="C22" s="1519"/>
      <c r="D22" s="1519"/>
      <c r="E22" s="1784">
        <v>794</v>
      </c>
      <c r="F22" s="1536"/>
      <c r="G22" s="1519"/>
      <c r="H22" s="1542"/>
      <c r="I22" s="1784">
        <v>342</v>
      </c>
      <c r="J22" s="1543"/>
      <c r="K22" s="1542"/>
      <c r="L22" s="1542"/>
      <c r="M22" s="1784">
        <v>412</v>
      </c>
      <c r="N22" s="1536"/>
      <c r="O22" s="1542"/>
      <c r="P22" s="1542"/>
      <c r="Q22" s="1784">
        <v>82</v>
      </c>
    </row>
    <row r="23" spans="1:17" s="35" customFormat="1" ht="14.25">
      <c r="A23" s="38">
        <v>9</v>
      </c>
      <c r="B23" s="1116"/>
      <c r="C23" s="1519"/>
      <c r="D23" s="1519"/>
      <c r="E23" s="1784">
        <v>871</v>
      </c>
      <c r="F23" s="1536"/>
      <c r="G23" s="1519"/>
      <c r="H23" s="1542"/>
      <c r="I23" s="1784">
        <v>357</v>
      </c>
      <c r="J23" s="1543"/>
      <c r="K23" s="1542"/>
      <c r="L23" s="1542"/>
      <c r="M23" s="1784">
        <v>497</v>
      </c>
      <c r="N23" s="1536"/>
      <c r="O23" s="1542"/>
      <c r="P23" s="1542"/>
      <c r="Q23" s="1784">
        <v>91</v>
      </c>
    </row>
    <row r="24" spans="1:17" s="35" customFormat="1" ht="14.25">
      <c r="A24" s="38">
        <v>10</v>
      </c>
      <c r="B24" s="1116"/>
      <c r="C24" s="1519"/>
      <c r="D24" s="1519"/>
      <c r="E24" s="1784">
        <v>795</v>
      </c>
      <c r="F24" s="1536"/>
      <c r="G24" s="1519"/>
      <c r="H24" s="1542"/>
      <c r="I24" s="1784">
        <v>374</v>
      </c>
      <c r="J24" s="1543"/>
      <c r="K24" s="1542"/>
      <c r="L24" s="1542"/>
      <c r="M24" s="1784">
        <v>377</v>
      </c>
      <c r="N24" s="1536"/>
      <c r="O24" s="1542"/>
      <c r="P24" s="1542"/>
      <c r="Q24" s="1784">
        <v>90</v>
      </c>
    </row>
    <row r="25" spans="1:17" s="35" customFormat="1" ht="14.25">
      <c r="A25" s="38">
        <v>11</v>
      </c>
      <c r="B25" s="1116"/>
      <c r="C25" s="1519"/>
      <c r="D25" s="1519"/>
      <c r="E25" s="1784">
        <v>906</v>
      </c>
      <c r="F25" s="1536"/>
      <c r="G25" s="1519"/>
      <c r="H25" s="1542"/>
      <c r="I25" s="1784">
        <v>374</v>
      </c>
      <c r="J25" s="1543"/>
      <c r="K25" s="1542"/>
      <c r="L25" s="1542"/>
      <c r="M25" s="1784">
        <v>525</v>
      </c>
      <c r="N25" s="1536"/>
      <c r="O25" s="1542"/>
      <c r="P25" s="1542"/>
      <c r="Q25" s="1784">
        <v>95</v>
      </c>
    </row>
    <row r="26" spans="1:17" s="35" customFormat="1" ht="14.25">
      <c r="A26" s="38">
        <v>12</v>
      </c>
      <c r="B26" s="1116"/>
      <c r="C26" s="1519"/>
      <c r="D26" s="1519"/>
      <c r="E26" s="1784">
        <v>794</v>
      </c>
      <c r="F26" s="1536"/>
      <c r="G26" s="1519"/>
      <c r="H26" s="1542"/>
      <c r="I26" s="1784">
        <v>353</v>
      </c>
      <c r="J26" s="1543"/>
      <c r="K26" s="1542"/>
      <c r="L26" s="1542"/>
      <c r="M26" s="1784">
        <v>411</v>
      </c>
      <c r="N26" s="1536"/>
      <c r="O26" s="1542"/>
      <c r="P26" s="1542"/>
      <c r="Q26" s="1784">
        <v>81</v>
      </c>
    </row>
    <row r="27" spans="1:17" s="35" customFormat="1" ht="14.25">
      <c r="A27" s="38">
        <v>13</v>
      </c>
      <c r="B27" s="1116"/>
      <c r="C27" s="1519"/>
      <c r="D27" s="1519"/>
      <c r="E27" s="1784">
        <v>701</v>
      </c>
      <c r="F27" s="1536"/>
      <c r="G27" s="1519"/>
      <c r="H27" s="1542"/>
      <c r="I27" s="1784">
        <v>352</v>
      </c>
      <c r="J27" s="1543"/>
      <c r="K27" s="1542"/>
      <c r="L27" s="1542"/>
      <c r="M27" s="1784">
        <v>316</v>
      </c>
      <c r="N27" s="1536"/>
      <c r="O27" s="1542"/>
      <c r="P27" s="1542"/>
      <c r="Q27" s="1784">
        <v>79</v>
      </c>
    </row>
    <row r="28" spans="1:17" s="35" customFormat="1" ht="14.25">
      <c r="A28" s="38">
        <v>14</v>
      </c>
      <c r="B28" s="1116"/>
      <c r="C28" s="1519"/>
      <c r="D28" s="1519"/>
      <c r="E28" s="1784">
        <v>908</v>
      </c>
      <c r="F28" s="1536"/>
      <c r="G28" s="1519"/>
      <c r="H28" s="1542"/>
      <c r="I28" s="1784">
        <v>358</v>
      </c>
      <c r="J28" s="1543"/>
      <c r="K28" s="1542"/>
      <c r="L28" s="1542"/>
      <c r="M28" s="1784">
        <v>521</v>
      </c>
      <c r="N28" s="1536"/>
      <c r="O28" s="1542"/>
      <c r="P28" s="1542"/>
      <c r="Q28" s="1784">
        <v>75</v>
      </c>
    </row>
    <row r="29" spans="1:17" s="35" customFormat="1" ht="14.25">
      <c r="A29" s="38">
        <v>15</v>
      </c>
      <c r="B29" s="1116"/>
      <c r="C29" s="1519"/>
      <c r="D29" s="1519"/>
      <c r="E29" s="1784">
        <v>908</v>
      </c>
      <c r="F29" s="1536"/>
      <c r="G29" s="1519"/>
      <c r="H29" s="1542"/>
      <c r="I29" s="1784">
        <v>344</v>
      </c>
      <c r="J29" s="1543"/>
      <c r="K29" s="1542"/>
      <c r="L29" s="1542"/>
      <c r="M29" s="1784">
        <v>538</v>
      </c>
      <c r="N29" s="1536"/>
      <c r="O29" s="1542"/>
      <c r="P29" s="1542"/>
      <c r="Q29" s="1784">
        <v>76</v>
      </c>
    </row>
    <row r="30" spans="1:17" s="35" customFormat="1" ht="14.25">
      <c r="A30" s="38">
        <v>16</v>
      </c>
      <c r="B30" s="1116"/>
      <c r="C30" s="1519"/>
      <c r="D30" s="1519"/>
      <c r="E30" s="1784">
        <v>700</v>
      </c>
      <c r="F30" s="1536"/>
      <c r="G30" s="1519"/>
      <c r="H30" s="1542"/>
      <c r="I30" s="1784">
        <v>385</v>
      </c>
      <c r="J30" s="1543"/>
      <c r="K30" s="1542"/>
      <c r="L30" s="1542"/>
      <c r="M30" s="1784">
        <v>332</v>
      </c>
      <c r="N30" s="1536"/>
      <c r="O30" s="1542"/>
      <c r="P30" s="1542"/>
      <c r="Q30" s="1784">
        <v>85</v>
      </c>
    </row>
    <row r="31" spans="1:17" s="39" customFormat="1" ht="14.25">
      <c r="A31" s="38">
        <v>17</v>
      </c>
      <c r="B31" s="1116"/>
      <c r="C31" s="1519"/>
      <c r="D31" s="1519"/>
      <c r="E31" s="1784">
        <v>790</v>
      </c>
      <c r="F31" s="1536"/>
      <c r="G31" s="1519"/>
      <c r="H31" s="1542"/>
      <c r="I31" s="1784">
        <v>394</v>
      </c>
      <c r="J31" s="1543"/>
      <c r="K31" s="1542"/>
      <c r="L31" s="1542"/>
      <c r="M31" s="1784">
        <v>436</v>
      </c>
      <c r="N31" s="1536"/>
      <c r="O31" s="1542"/>
      <c r="P31" s="1542"/>
      <c r="Q31" s="1784">
        <v>97</v>
      </c>
    </row>
    <row r="32" spans="1:17" s="39" customFormat="1" ht="14.25">
      <c r="A32" s="38">
        <v>18</v>
      </c>
      <c r="B32" s="1116"/>
      <c r="C32" s="1519"/>
      <c r="D32" s="1519"/>
      <c r="E32" s="1784">
        <v>698</v>
      </c>
      <c r="F32" s="1536"/>
      <c r="G32" s="1519"/>
      <c r="H32" s="1542"/>
      <c r="I32" s="1784">
        <v>390</v>
      </c>
      <c r="J32" s="1543"/>
      <c r="K32" s="1542"/>
      <c r="L32" s="1542"/>
      <c r="M32" s="1784">
        <v>373</v>
      </c>
      <c r="N32" s="1536"/>
      <c r="O32" s="1542"/>
      <c r="P32" s="1542"/>
      <c r="Q32" s="1784">
        <v>91</v>
      </c>
    </row>
    <row r="33" spans="1:33" s="39" customFormat="1" ht="14.25">
      <c r="A33" s="38">
        <v>19</v>
      </c>
      <c r="B33" s="1116"/>
      <c r="C33" s="1519"/>
      <c r="D33" s="1519"/>
      <c r="E33" s="1784">
        <v>514</v>
      </c>
      <c r="F33" s="1536"/>
      <c r="G33" s="1519"/>
      <c r="H33" s="1542"/>
      <c r="I33" s="1784">
        <v>374</v>
      </c>
      <c r="J33" s="1543"/>
      <c r="K33" s="1542"/>
      <c r="L33" s="1542"/>
      <c r="M33" s="1784">
        <v>208</v>
      </c>
      <c r="N33" s="1536"/>
      <c r="O33" s="1542"/>
      <c r="P33" s="1542"/>
      <c r="Q33" s="1784">
        <v>82</v>
      </c>
    </row>
    <row r="34" spans="1:33" s="39" customFormat="1" ht="14.25">
      <c r="A34" s="38">
        <v>20</v>
      </c>
      <c r="B34" s="1116"/>
      <c r="C34" s="1519"/>
      <c r="D34" s="1519"/>
      <c r="E34" s="1784">
        <v>523</v>
      </c>
      <c r="F34" s="1536"/>
      <c r="G34" s="1519"/>
      <c r="H34" s="1542"/>
      <c r="I34" s="1784">
        <v>375</v>
      </c>
      <c r="J34" s="1543"/>
      <c r="K34" s="1542"/>
      <c r="L34" s="1542"/>
      <c r="M34" s="1784">
        <v>232</v>
      </c>
      <c r="N34" s="1536"/>
      <c r="O34" s="1542"/>
      <c r="P34" s="1542"/>
      <c r="Q34" s="1784">
        <v>81</v>
      </c>
    </row>
    <row r="35" spans="1:33" s="39" customFormat="1" ht="14.25">
      <c r="A35" s="38">
        <v>21</v>
      </c>
      <c r="B35" s="1116"/>
      <c r="C35" s="1519"/>
      <c r="D35" s="1519"/>
      <c r="E35" s="1784">
        <v>517</v>
      </c>
      <c r="F35" s="1536"/>
      <c r="G35" s="1519"/>
      <c r="H35" s="1542"/>
      <c r="I35" s="1784">
        <v>363</v>
      </c>
      <c r="J35" s="1543"/>
      <c r="K35" s="1542"/>
      <c r="L35" s="1542"/>
      <c r="M35" s="1784">
        <v>235</v>
      </c>
      <c r="N35" s="1536"/>
      <c r="O35" s="1542"/>
      <c r="P35" s="1542"/>
      <c r="Q35" s="1784">
        <v>83</v>
      </c>
    </row>
    <row r="36" spans="1:33" s="39" customFormat="1" ht="14.25">
      <c r="A36" s="38">
        <v>22</v>
      </c>
      <c r="B36" s="1116"/>
      <c r="C36" s="1519"/>
      <c r="D36" s="1519"/>
      <c r="E36" s="1784">
        <v>490</v>
      </c>
      <c r="F36" s="1536"/>
      <c r="G36" s="1519"/>
      <c r="H36" s="1542"/>
      <c r="I36" s="1784">
        <v>346</v>
      </c>
      <c r="J36" s="1543"/>
      <c r="K36" s="1542"/>
      <c r="L36" s="1542"/>
      <c r="M36" s="1784">
        <v>241</v>
      </c>
      <c r="N36" s="1536"/>
      <c r="O36" s="1542"/>
      <c r="P36" s="1542"/>
      <c r="Q36" s="1784">
        <v>86</v>
      </c>
    </row>
    <row r="37" spans="1:33" s="39" customFormat="1" ht="14.25">
      <c r="A37" s="38">
        <v>23</v>
      </c>
      <c r="B37" s="1116"/>
      <c r="C37" s="1519"/>
      <c r="D37" s="1519"/>
      <c r="E37" s="1784">
        <v>465</v>
      </c>
      <c r="F37" s="1536"/>
      <c r="G37" s="1542"/>
      <c r="H37" s="1542"/>
      <c r="I37" s="1784">
        <v>320</v>
      </c>
      <c r="J37" s="1543"/>
      <c r="K37" s="1542"/>
      <c r="L37" s="1542"/>
      <c r="M37" s="1784">
        <v>222</v>
      </c>
      <c r="N37" s="1536"/>
      <c r="O37" s="1542"/>
      <c r="P37" s="1542"/>
      <c r="Q37" s="1784">
        <v>84</v>
      </c>
    </row>
    <row r="38" spans="1:33" s="39" customFormat="1">
      <c r="A38" s="38" t="s">
        <v>19</v>
      </c>
      <c r="B38" s="1190"/>
      <c r="C38" s="1523"/>
      <c r="D38" s="1523"/>
      <c r="E38" s="1544">
        <f>SUM(E14:E37)</f>
        <v>15203</v>
      </c>
      <c r="F38" s="1545"/>
      <c r="G38" s="1545"/>
      <c r="H38" s="1545"/>
      <c r="I38" s="1544">
        <f>SUM(I14:I37)</f>
        <v>8214</v>
      </c>
      <c r="J38" s="1545"/>
      <c r="K38" s="1545"/>
      <c r="L38" s="1545"/>
      <c r="M38" s="1544">
        <f>SUM(M14:M37)</f>
        <v>7398</v>
      </c>
      <c r="N38" s="1545"/>
      <c r="O38" s="1545"/>
      <c r="P38" s="1545"/>
      <c r="Q38" s="1544">
        <f>SUM(Q14:Q37)</f>
        <v>2009</v>
      </c>
    </row>
    <row r="39" spans="1:33" s="28" customFormat="1" ht="12.75" customHeight="1">
      <c r="A39" s="28" t="s">
        <v>20</v>
      </c>
      <c r="R39" s="1040"/>
      <c r="S39" s="1040"/>
      <c r="T39" s="1040"/>
      <c r="U39" s="1040"/>
      <c r="V39" s="1040"/>
      <c r="W39" s="1040"/>
      <c r="X39" s="1040"/>
      <c r="Y39" s="1040"/>
      <c r="Z39" s="1040"/>
      <c r="AA39" s="1040"/>
      <c r="AB39" s="1040"/>
      <c r="AC39" s="1040"/>
      <c r="AD39" s="1040"/>
      <c r="AE39" s="1040"/>
      <c r="AF39" s="1040"/>
      <c r="AG39" s="1040"/>
    </row>
    <row r="40" spans="1:33" s="28" customFormat="1" ht="12.75" customHeight="1">
      <c r="A40" s="28" t="s">
        <v>21</v>
      </c>
      <c r="R40" s="1040"/>
      <c r="S40" s="1040"/>
      <c r="T40" s="1040"/>
      <c r="U40" s="1040"/>
      <c r="V40" s="1040"/>
      <c r="W40" s="1040"/>
      <c r="X40" s="1040"/>
      <c r="Y40" s="1040"/>
      <c r="Z40" s="1040"/>
      <c r="AA40" s="1040"/>
      <c r="AB40" s="1040"/>
      <c r="AC40" s="1040"/>
      <c r="AD40" s="1040"/>
      <c r="AE40" s="1040"/>
      <c r="AF40" s="1040"/>
      <c r="AG40" s="1040"/>
    </row>
    <row r="41" spans="1:33">
      <c r="A41" s="28" t="s">
        <v>565</v>
      </c>
      <c r="K41" s="28"/>
      <c r="L41" s="28"/>
      <c r="M41" s="28"/>
      <c r="N41" s="28"/>
      <c r="O41" s="28"/>
      <c r="P41" s="28"/>
      <c r="Q41" s="28"/>
      <c r="R41" s="1041"/>
      <c r="S41" s="1041"/>
      <c r="T41" s="1041"/>
      <c r="U41" s="1041"/>
      <c r="V41" s="1041"/>
      <c r="W41" s="1041"/>
      <c r="X41" s="1041"/>
      <c r="Y41" s="1041"/>
      <c r="Z41" s="1041"/>
      <c r="AA41" s="1041"/>
      <c r="AB41" s="1041"/>
      <c r="AC41" s="1041"/>
      <c r="AD41" s="1041"/>
      <c r="AE41" s="1041"/>
      <c r="AF41" s="1041"/>
      <c r="AG41" s="1041"/>
    </row>
    <row r="42" spans="1:33">
      <c r="A42" s="28" t="s">
        <v>23</v>
      </c>
      <c r="R42" s="1041"/>
      <c r="S42" s="1041"/>
      <c r="T42" s="1041"/>
      <c r="U42" s="1041"/>
      <c r="V42" s="1041"/>
      <c r="W42" s="1041"/>
      <c r="X42" s="1041"/>
      <c r="Y42" s="1041"/>
      <c r="Z42" s="1041"/>
      <c r="AA42" s="1041"/>
      <c r="AB42" s="1041"/>
      <c r="AC42" s="1041"/>
      <c r="AD42" s="1041"/>
      <c r="AE42" s="1041"/>
      <c r="AF42" s="1041"/>
      <c r="AG42" s="1041"/>
    </row>
    <row r="43" spans="1:33">
      <c r="R43" s="1041"/>
      <c r="S43" s="1041"/>
      <c r="T43" s="1041"/>
      <c r="U43" s="1041"/>
      <c r="V43" s="1041"/>
      <c r="W43" s="1041"/>
      <c r="X43" s="1041"/>
      <c r="Y43" s="1041"/>
      <c r="Z43" s="1041"/>
      <c r="AA43" s="1041"/>
      <c r="AB43" s="1041"/>
      <c r="AC43" s="1041"/>
      <c r="AD43" s="1041"/>
      <c r="AE43" s="1041"/>
      <c r="AF43" s="1041"/>
      <c r="AG43" s="1041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3">
    <tabColor theme="9" tint="-0.249977111117893"/>
  </sheetPr>
  <dimension ref="A1:AG43"/>
  <sheetViews>
    <sheetView zoomScale="85" zoomScaleNormal="85" workbookViewId="0">
      <selection activeCell="S21" sqref="S21"/>
    </sheetView>
  </sheetViews>
  <sheetFormatPr defaultColWidth="9.140625"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3" t="s">
        <v>405</v>
      </c>
      <c r="C1" s="2081"/>
      <c r="D1" s="2081"/>
      <c r="E1" s="2081"/>
      <c r="F1" s="2081"/>
      <c r="J1" s="800" t="s">
        <v>171</v>
      </c>
      <c r="N1" s="2127" t="s">
        <v>566</v>
      </c>
      <c r="O1" s="2127"/>
      <c r="P1" s="2127"/>
      <c r="Q1" s="2127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24" t="s">
        <v>1</v>
      </c>
      <c r="C2" s="2088"/>
      <c r="D2" s="2088"/>
      <c r="E2" s="2088"/>
      <c r="F2" s="2088"/>
      <c r="N2" s="2124" t="s">
        <v>2</v>
      </c>
      <c r="O2" s="2128"/>
      <c r="P2" s="2128"/>
      <c r="Q2" s="2128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129" t="s">
        <v>182</v>
      </c>
      <c r="O3" s="2129"/>
      <c r="P3" s="2129"/>
      <c r="Q3" s="2129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31" t="s">
        <v>4</v>
      </c>
      <c r="C4" s="2081"/>
      <c r="D4" s="703"/>
      <c r="E4" s="1007"/>
      <c r="F4" s="1007"/>
      <c r="G4" s="1007"/>
      <c r="H4" s="1007"/>
      <c r="I4" s="866" t="s">
        <v>5</v>
      </c>
      <c r="J4" s="702"/>
      <c r="K4" s="702"/>
      <c r="L4" s="702"/>
      <c r="O4" s="704" t="s">
        <v>144</v>
      </c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30" t="s">
        <v>7</v>
      </c>
      <c r="C5" s="2079"/>
      <c r="D5" s="702"/>
      <c r="E5" s="70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2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2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265">
        <v>374</v>
      </c>
      <c r="B8" s="1265"/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14" t="s">
        <v>9</v>
      </c>
      <c r="B9" s="2120" t="s">
        <v>10</v>
      </c>
      <c r="C9" s="2121"/>
      <c r="D9" s="2121"/>
      <c r="E9" s="2121"/>
      <c r="F9" s="2121"/>
      <c r="G9" s="2121"/>
      <c r="H9" s="2121"/>
      <c r="I9" s="2122"/>
      <c r="J9" s="2120" t="s">
        <v>11</v>
      </c>
      <c r="K9" s="2121"/>
      <c r="L9" s="2121"/>
      <c r="M9" s="2121"/>
      <c r="N9" s="2121"/>
      <c r="O9" s="2121"/>
      <c r="P9" s="2121"/>
      <c r="Q9" s="2122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15"/>
      <c r="B10" s="2117" t="s">
        <v>605</v>
      </c>
      <c r="C10" s="2118"/>
      <c r="D10" s="2118"/>
      <c r="E10" s="2119"/>
      <c r="F10" s="2117"/>
      <c r="G10" s="2095"/>
      <c r="H10" s="2095"/>
      <c r="I10" s="2096"/>
      <c r="J10" s="2117" t="s">
        <v>605</v>
      </c>
      <c r="K10" s="2118"/>
      <c r="L10" s="2118"/>
      <c r="M10" s="2119"/>
      <c r="N10" s="2117"/>
      <c r="O10" s="2118"/>
      <c r="P10" s="2118"/>
      <c r="Q10" s="2119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15"/>
      <c r="B11" s="2117" t="s">
        <v>14</v>
      </c>
      <c r="C11" s="2118"/>
      <c r="E11" s="706">
        <v>1000</v>
      </c>
      <c r="F11" s="2117" t="s">
        <v>14</v>
      </c>
      <c r="G11" s="2118"/>
      <c r="H11" s="705"/>
      <c r="I11" s="706">
        <v>0</v>
      </c>
      <c r="J11" s="2117" t="s">
        <v>14</v>
      </c>
      <c r="K11" s="2118"/>
      <c r="L11" s="705"/>
      <c r="M11" s="706">
        <f>E11</f>
        <v>1000</v>
      </c>
      <c r="N11" s="2117" t="s">
        <v>14</v>
      </c>
      <c r="O11" s="2118"/>
      <c r="P11" s="705"/>
      <c r="Q11" s="706">
        <f>I11</f>
        <v>0</v>
      </c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1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4.25">
      <c r="A14" s="711">
        <v>0</v>
      </c>
      <c r="B14" s="1105"/>
      <c r="C14" s="1524"/>
      <c r="D14" s="1524"/>
      <c r="E14" s="1784">
        <v>561.6</v>
      </c>
      <c r="F14" s="1524"/>
      <c r="G14" s="1524"/>
      <c r="H14" s="1524"/>
      <c r="I14" s="1524"/>
      <c r="J14" s="1517"/>
      <c r="K14" s="1524"/>
      <c r="L14" s="1524"/>
      <c r="M14" s="1784">
        <v>29.000000000000004</v>
      </c>
      <c r="N14" s="1524"/>
      <c r="O14" s="1111"/>
      <c r="P14" s="1111"/>
      <c r="Q14" s="1111"/>
    </row>
    <row r="15" spans="1:33" s="1421" customFormat="1" ht="14.25">
      <c r="A15" s="1419">
        <v>1</v>
      </c>
      <c r="B15" s="1105"/>
      <c r="C15" s="1524"/>
      <c r="D15" s="1524"/>
      <c r="E15" s="1784">
        <v>528.40000000000009</v>
      </c>
      <c r="F15" s="1541"/>
      <c r="G15" s="1524"/>
      <c r="H15" s="1541"/>
      <c r="I15" s="1541"/>
      <c r="J15" s="1536"/>
      <c r="K15" s="1541"/>
      <c r="L15" s="1541"/>
      <c r="M15" s="1784">
        <v>27</v>
      </c>
      <c r="N15" s="1524"/>
      <c r="O15" s="1420"/>
      <c r="P15" s="1420"/>
      <c r="Q15" s="1420"/>
    </row>
    <row r="16" spans="1:33" s="708" customFormat="1" ht="14.25">
      <c r="A16" s="711">
        <v>2</v>
      </c>
      <c r="B16" s="1105"/>
      <c r="C16" s="1524"/>
      <c r="D16" s="1524"/>
      <c r="E16" s="1784">
        <v>527.6</v>
      </c>
      <c r="F16" s="1541"/>
      <c r="G16" s="1524"/>
      <c r="H16" s="1541"/>
      <c r="I16" s="1541"/>
      <c r="J16" s="1536"/>
      <c r="K16" s="1541"/>
      <c r="L16" s="1541"/>
      <c r="M16" s="1784">
        <v>26.799999999999997</v>
      </c>
      <c r="N16" s="1524"/>
      <c r="O16" s="1111"/>
      <c r="P16" s="1111"/>
      <c r="Q16" s="1111"/>
    </row>
    <row r="17" spans="1:17" s="708" customFormat="1" ht="14.25">
      <c r="A17" s="711">
        <v>3</v>
      </c>
      <c r="B17" s="1105"/>
      <c r="C17" s="1524"/>
      <c r="D17" s="1524"/>
      <c r="E17" s="1784">
        <v>518.6</v>
      </c>
      <c r="F17" s="1541"/>
      <c r="G17" s="1524"/>
      <c r="H17" s="1541"/>
      <c r="I17" s="1541"/>
      <c r="J17" s="1536"/>
      <c r="K17" s="1541"/>
      <c r="L17" s="1541"/>
      <c r="M17" s="1784">
        <v>24.8</v>
      </c>
      <c r="N17" s="1524"/>
      <c r="O17" s="1111"/>
      <c r="P17" s="1111"/>
      <c r="Q17" s="1111"/>
    </row>
    <row r="18" spans="1:17" s="708" customFormat="1" ht="14.25">
      <c r="A18" s="711">
        <v>4</v>
      </c>
      <c r="B18" s="1105"/>
      <c r="C18" s="1524"/>
      <c r="D18" s="1524"/>
      <c r="E18" s="1784">
        <v>528.79999999999995</v>
      </c>
      <c r="F18" s="1541"/>
      <c r="G18" s="1524"/>
      <c r="H18" s="1541"/>
      <c r="I18" s="1541"/>
      <c r="J18" s="1536"/>
      <c r="K18" s="1541"/>
      <c r="L18" s="1541"/>
      <c r="M18" s="1784">
        <v>23.8</v>
      </c>
      <c r="N18" s="1524"/>
      <c r="O18" s="1111"/>
      <c r="P18" s="1111"/>
      <c r="Q18" s="1111"/>
    </row>
    <row r="19" spans="1:17" s="708" customFormat="1" ht="14.25">
      <c r="A19" s="711">
        <v>5</v>
      </c>
      <c r="B19" s="1105"/>
      <c r="C19" s="1524"/>
      <c r="D19" s="1524"/>
      <c r="E19" s="1784">
        <v>537.79999999999995</v>
      </c>
      <c r="F19" s="1541"/>
      <c r="G19" s="1524"/>
      <c r="H19" s="1541"/>
      <c r="I19" s="1541"/>
      <c r="J19" s="1536"/>
      <c r="K19" s="1541"/>
      <c r="L19" s="1541"/>
      <c r="M19" s="1784">
        <v>24.200000000000003</v>
      </c>
      <c r="N19" s="1524"/>
      <c r="O19" s="1111"/>
      <c r="P19" s="1111"/>
      <c r="Q19" s="1111"/>
    </row>
    <row r="20" spans="1:17" s="708" customFormat="1" ht="14.25">
      <c r="A20" s="711">
        <v>6</v>
      </c>
      <c r="B20" s="1105"/>
      <c r="C20" s="1524"/>
      <c r="D20" s="1524"/>
      <c r="E20" s="1784">
        <v>575.79999999999995</v>
      </c>
      <c r="F20" s="1541"/>
      <c r="G20" s="1524"/>
      <c r="H20" s="1541"/>
      <c r="I20" s="1541"/>
      <c r="J20" s="1536"/>
      <c r="K20" s="1541"/>
      <c r="L20" s="1541"/>
      <c r="M20" s="1784">
        <v>22.799999999999997</v>
      </c>
      <c r="N20" s="1524"/>
      <c r="O20" s="1111"/>
      <c r="P20" s="1111"/>
      <c r="Q20" s="1111"/>
    </row>
    <row r="21" spans="1:17" s="708" customFormat="1" ht="14.25">
      <c r="A21" s="711">
        <v>7</v>
      </c>
      <c r="B21" s="1105"/>
      <c r="C21" s="1524"/>
      <c r="D21" s="1524"/>
      <c r="E21" s="1784">
        <v>568.20000000000005</v>
      </c>
      <c r="F21" s="1541"/>
      <c r="G21" s="1524"/>
      <c r="H21" s="1541"/>
      <c r="I21" s="1541"/>
      <c r="J21" s="1536"/>
      <c r="K21" s="1541"/>
      <c r="L21" s="1541"/>
      <c r="M21" s="1784">
        <v>22.4</v>
      </c>
      <c r="N21" s="1524"/>
      <c r="O21" s="1111"/>
      <c r="P21" s="1111"/>
      <c r="Q21" s="1111"/>
    </row>
    <row r="22" spans="1:17" s="708" customFormat="1" ht="14.25">
      <c r="A22" s="711">
        <v>8</v>
      </c>
      <c r="B22" s="1105"/>
      <c r="C22" s="1524"/>
      <c r="D22" s="1524"/>
      <c r="E22" s="1784">
        <v>550.20000000000005</v>
      </c>
      <c r="F22" s="1541"/>
      <c r="G22" s="1524"/>
      <c r="H22" s="1541"/>
      <c r="I22" s="1541"/>
      <c r="J22" s="1536"/>
      <c r="K22" s="1541"/>
      <c r="L22" s="1541"/>
      <c r="M22" s="1784">
        <v>19.8</v>
      </c>
      <c r="N22" s="1524"/>
      <c r="O22" s="1111"/>
      <c r="P22" s="1111"/>
      <c r="Q22" s="1111"/>
    </row>
    <row r="23" spans="1:17" s="708" customFormat="1" ht="14.25">
      <c r="A23" s="711">
        <v>9</v>
      </c>
      <c r="B23" s="1105"/>
      <c r="C23" s="1524"/>
      <c r="D23" s="1524"/>
      <c r="E23" s="1784">
        <v>542</v>
      </c>
      <c r="F23" s="1541"/>
      <c r="G23" s="1524"/>
      <c r="H23" s="1541"/>
      <c r="I23" s="1541"/>
      <c r="J23" s="1536"/>
      <c r="K23" s="1541"/>
      <c r="L23" s="1541"/>
      <c r="M23" s="1784">
        <v>26.200000000000003</v>
      </c>
      <c r="N23" s="1524"/>
      <c r="O23" s="1111"/>
      <c r="P23" s="1111"/>
      <c r="Q23" s="1111"/>
    </row>
    <row r="24" spans="1:17" s="708" customFormat="1" ht="14.25">
      <c r="A24" s="711">
        <v>10</v>
      </c>
      <c r="B24" s="1105"/>
      <c r="C24" s="1524"/>
      <c r="D24" s="1524"/>
      <c r="E24" s="1784">
        <v>527</v>
      </c>
      <c r="F24" s="1541"/>
      <c r="G24" s="1524"/>
      <c r="H24" s="1541"/>
      <c r="I24" s="1541"/>
      <c r="J24" s="1536"/>
      <c r="K24" s="1541"/>
      <c r="L24" s="1541"/>
      <c r="M24" s="1784">
        <v>30.4</v>
      </c>
      <c r="N24" s="1524"/>
      <c r="O24" s="1111"/>
      <c r="P24" s="1111"/>
      <c r="Q24" s="1111"/>
    </row>
    <row r="25" spans="1:17" s="708" customFormat="1" ht="14.25">
      <c r="A25" s="711">
        <v>11</v>
      </c>
      <c r="B25" s="1105"/>
      <c r="C25" s="1524"/>
      <c r="D25" s="1524"/>
      <c r="E25" s="1784">
        <v>538.40000000000009</v>
      </c>
      <c r="F25" s="1541"/>
      <c r="G25" s="1524"/>
      <c r="H25" s="1541"/>
      <c r="I25" s="1541"/>
      <c r="J25" s="1536"/>
      <c r="K25" s="1541"/>
      <c r="L25" s="1541"/>
      <c r="M25" s="1784">
        <v>31.200000000000003</v>
      </c>
      <c r="N25" s="1524"/>
      <c r="O25" s="1111"/>
      <c r="P25" s="1111"/>
      <c r="Q25" s="1111"/>
    </row>
    <row r="26" spans="1:17" s="708" customFormat="1" ht="14.25">
      <c r="A26" s="711">
        <v>12</v>
      </c>
      <c r="B26" s="1105"/>
      <c r="C26" s="1524"/>
      <c r="D26" s="1524"/>
      <c r="E26" s="1784">
        <v>534</v>
      </c>
      <c r="F26" s="1541"/>
      <c r="G26" s="1524"/>
      <c r="H26" s="1541"/>
      <c r="I26" s="1541"/>
      <c r="J26" s="1536"/>
      <c r="K26" s="1541"/>
      <c r="L26" s="1541"/>
      <c r="M26" s="1784">
        <v>35.400000000000006</v>
      </c>
      <c r="N26" s="1524"/>
      <c r="O26" s="1111"/>
      <c r="P26" s="1111"/>
      <c r="Q26" s="1111"/>
    </row>
    <row r="27" spans="1:17" s="708" customFormat="1" ht="14.25">
      <c r="A27" s="711">
        <v>13</v>
      </c>
      <c r="B27" s="1105"/>
      <c r="C27" s="1524"/>
      <c r="D27" s="1524"/>
      <c r="E27" s="1784">
        <v>516.79999999999995</v>
      </c>
      <c r="F27" s="1541"/>
      <c r="G27" s="1524"/>
      <c r="H27" s="1541"/>
      <c r="I27" s="1541"/>
      <c r="J27" s="1536"/>
      <c r="K27" s="1541"/>
      <c r="L27" s="1541"/>
      <c r="M27" s="1784">
        <v>24.6</v>
      </c>
      <c r="N27" s="1524"/>
      <c r="O27" s="1111"/>
      <c r="P27" s="1111"/>
      <c r="Q27" s="1111"/>
    </row>
    <row r="28" spans="1:17" s="708" customFormat="1" ht="14.25">
      <c r="A28" s="711">
        <v>14</v>
      </c>
      <c r="B28" s="1105"/>
      <c r="C28" s="1524"/>
      <c r="D28" s="1524"/>
      <c r="E28" s="1784">
        <v>515.20000000000005</v>
      </c>
      <c r="F28" s="1541"/>
      <c r="G28" s="1524"/>
      <c r="H28" s="1541"/>
      <c r="I28" s="1541"/>
      <c r="J28" s="1536"/>
      <c r="K28" s="1541"/>
      <c r="L28" s="1541"/>
      <c r="M28" s="1784">
        <v>23.8</v>
      </c>
      <c r="N28" s="1524"/>
      <c r="O28" s="1111"/>
      <c r="P28" s="1111"/>
      <c r="Q28" s="1111"/>
    </row>
    <row r="29" spans="1:17" s="708" customFormat="1" ht="14.25">
      <c r="A29" s="711">
        <v>15</v>
      </c>
      <c r="B29" s="1105"/>
      <c r="C29" s="1524"/>
      <c r="D29" s="1524"/>
      <c r="E29" s="1784">
        <v>539.4</v>
      </c>
      <c r="F29" s="1541"/>
      <c r="G29" s="1524"/>
      <c r="H29" s="1541"/>
      <c r="I29" s="1541"/>
      <c r="J29" s="1536"/>
      <c r="K29" s="1541"/>
      <c r="L29" s="1541"/>
      <c r="M29" s="1784">
        <v>33.4</v>
      </c>
      <c r="N29" s="1524"/>
      <c r="O29" s="1111"/>
      <c r="P29" s="1111"/>
      <c r="Q29" s="1111"/>
    </row>
    <row r="30" spans="1:17" s="708" customFormat="1" ht="14.25">
      <c r="A30" s="711">
        <v>16</v>
      </c>
      <c r="B30" s="1105"/>
      <c r="C30" s="1524"/>
      <c r="D30" s="1524"/>
      <c r="E30" s="1784">
        <v>597.79999999999995</v>
      </c>
      <c r="F30" s="1541"/>
      <c r="G30" s="1524"/>
      <c r="H30" s="1541"/>
      <c r="I30" s="1541"/>
      <c r="J30" s="1536"/>
      <c r="K30" s="1541"/>
      <c r="L30" s="1541"/>
      <c r="M30" s="1784">
        <v>33.4</v>
      </c>
      <c r="N30" s="1524"/>
      <c r="O30" s="1111"/>
      <c r="P30" s="1111"/>
      <c r="Q30" s="1111"/>
    </row>
    <row r="31" spans="1:17" s="712" customFormat="1" ht="14.25">
      <c r="A31" s="711">
        <v>17</v>
      </c>
      <c r="B31" s="1105"/>
      <c r="C31" s="1524"/>
      <c r="D31" s="1524"/>
      <c r="E31" s="1784">
        <v>622.20000000000005</v>
      </c>
      <c r="F31" s="1541"/>
      <c r="G31" s="1524"/>
      <c r="H31" s="1541"/>
      <c r="I31" s="1541"/>
      <c r="J31" s="1536"/>
      <c r="K31" s="1541"/>
      <c r="L31" s="1541"/>
      <c r="M31" s="1784">
        <v>29.4</v>
      </c>
      <c r="N31" s="1524"/>
      <c r="O31" s="1111"/>
      <c r="P31" s="1111"/>
      <c r="Q31" s="1111"/>
    </row>
    <row r="32" spans="1:17" s="712" customFormat="1" ht="14.25">
      <c r="A32" s="711">
        <v>18</v>
      </c>
      <c r="B32" s="1105"/>
      <c r="C32" s="1524"/>
      <c r="D32" s="1524"/>
      <c r="E32" s="1784">
        <v>634.59999999999991</v>
      </c>
      <c r="F32" s="1541"/>
      <c r="G32" s="1524"/>
      <c r="H32" s="1541"/>
      <c r="I32" s="1541"/>
      <c r="J32" s="1536"/>
      <c r="K32" s="1541"/>
      <c r="L32" s="1541"/>
      <c r="M32" s="1784">
        <v>27.400000000000002</v>
      </c>
      <c r="N32" s="1524"/>
      <c r="O32" s="1111"/>
      <c r="P32" s="1111"/>
      <c r="Q32" s="1111"/>
    </row>
    <row r="33" spans="1:33" s="712" customFormat="1" ht="14.25">
      <c r="A33" s="711">
        <v>19</v>
      </c>
      <c r="B33" s="1105"/>
      <c r="C33" s="1524"/>
      <c r="D33" s="1524"/>
      <c r="E33" s="1784">
        <v>639.4</v>
      </c>
      <c r="F33" s="1541"/>
      <c r="G33" s="1524"/>
      <c r="H33" s="1541"/>
      <c r="I33" s="1541"/>
      <c r="J33" s="1536"/>
      <c r="K33" s="1541"/>
      <c r="L33" s="1541"/>
      <c r="M33" s="1784">
        <v>27.6</v>
      </c>
      <c r="N33" s="1524"/>
      <c r="O33" s="1111"/>
      <c r="P33" s="1111"/>
      <c r="Q33" s="1111"/>
    </row>
    <row r="34" spans="1:33" s="712" customFormat="1" ht="14.25">
      <c r="A34" s="711">
        <v>20</v>
      </c>
      <c r="B34" s="1105"/>
      <c r="C34" s="1524"/>
      <c r="D34" s="1524"/>
      <c r="E34" s="1784">
        <v>651.79999999999995</v>
      </c>
      <c r="F34" s="1541"/>
      <c r="G34" s="1524"/>
      <c r="H34" s="1541"/>
      <c r="I34" s="1541"/>
      <c r="J34" s="1536"/>
      <c r="K34" s="1541"/>
      <c r="L34" s="1541"/>
      <c r="M34" s="1784">
        <v>33.200000000000003</v>
      </c>
      <c r="N34" s="1524"/>
      <c r="O34" s="1111"/>
      <c r="P34" s="1111"/>
      <c r="Q34" s="1111"/>
    </row>
    <row r="35" spans="1:33" s="712" customFormat="1" ht="14.25">
      <c r="A35" s="711">
        <v>21</v>
      </c>
      <c r="B35" s="1105"/>
      <c r="C35" s="1524"/>
      <c r="D35" s="1524"/>
      <c r="E35" s="1784">
        <v>660.40000000000009</v>
      </c>
      <c r="F35" s="1541"/>
      <c r="G35" s="1524"/>
      <c r="H35" s="1541"/>
      <c r="I35" s="1541"/>
      <c r="J35" s="1536"/>
      <c r="K35" s="1541"/>
      <c r="L35" s="1541"/>
      <c r="M35" s="1784">
        <v>29.4</v>
      </c>
      <c r="N35" s="1524"/>
      <c r="O35" s="1111"/>
      <c r="P35" s="1111"/>
      <c r="Q35" s="1111"/>
    </row>
    <row r="36" spans="1:33" s="712" customFormat="1" ht="14.25">
      <c r="A36" s="711">
        <v>22</v>
      </c>
      <c r="B36" s="1105"/>
      <c r="C36" s="1524"/>
      <c r="D36" s="1524"/>
      <c r="E36" s="1784">
        <v>641.6</v>
      </c>
      <c r="F36" s="1541"/>
      <c r="G36" s="1524"/>
      <c r="H36" s="1541"/>
      <c r="I36" s="1541"/>
      <c r="J36" s="1536"/>
      <c r="K36" s="1541"/>
      <c r="L36" s="1541"/>
      <c r="M36" s="1784">
        <v>30.8</v>
      </c>
      <c r="N36" s="1524"/>
      <c r="O36" s="1111"/>
      <c r="P36" s="1111"/>
      <c r="Q36" s="1111"/>
    </row>
    <row r="37" spans="1:33" s="712" customFormat="1" ht="14.25">
      <c r="A37" s="711">
        <v>23</v>
      </c>
      <c r="B37" s="1105"/>
      <c r="C37" s="1524"/>
      <c r="D37" s="1524"/>
      <c r="E37" s="1784">
        <v>622.20000000000005</v>
      </c>
      <c r="F37" s="1541"/>
      <c r="G37" s="1541"/>
      <c r="H37" s="1541"/>
      <c r="I37" s="1541"/>
      <c r="J37" s="1536"/>
      <c r="K37" s="1541"/>
      <c r="L37" s="1541"/>
      <c r="M37" s="1784">
        <v>29.599999999999998</v>
      </c>
      <c r="N37" s="1524"/>
      <c r="O37" s="1111"/>
      <c r="P37" s="1111"/>
      <c r="Q37" s="1111"/>
    </row>
    <row r="38" spans="1:33" s="712" customFormat="1">
      <c r="A38" s="711" t="s">
        <v>19</v>
      </c>
      <c r="B38" s="1177"/>
      <c r="C38" s="1177"/>
      <c r="D38" s="1177"/>
      <c r="E38" s="2032">
        <f>SUM(E14:E37)</f>
        <v>13679.8</v>
      </c>
      <c r="F38" s="2033"/>
      <c r="G38" s="2033"/>
      <c r="H38" s="2033"/>
      <c r="I38" s="2032">
        <f>SUM(I14:I37)</f>
        <v>0</v>
      </c>
      <c r="J38" s="2033"/>
      <c r="K38" s="2033"/>
      <c r="L38" s="2033"/>
      <c r="M38" s="2032">
        <f>SUM(M14:M37)</f>
        <v>666.40000000000009</v>
      </c>
      <c r="N38" s="1177"/>
      <c r="O38" s="1177"/>
      <c r="P38" s="1177"/>
      <c r="Q38" s="1178">
        <f>SUM(Q14:Q37)</f>
        <v>0</v>
      </c>
    </row>
    <row r="39" spans="1:33" s="701" customFormat="1" ht="12.75" customHeight="1">
      <c r="A39" s="701" t="s">
        <v>20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21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565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23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0">
    <mergeCell ref="B1:F1"/>
    <mergeCell ref="B2:F2"/>
    <mergeCell ref="A6:Q6"/>
    <mergeCell ref="A7:Q7"/>
    <mergeCell ref="N1:Q1"/>
    <mergeCell ref="N2:Q2"/>
    <mergeCell ref="N3:Q3"/>
    <mergeCell ref="B5:C5"/>
    <mergeCell ref="B4:C4"/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theme="9" tint="-0.249977111117893"/>
  </sheetPr>
  <dimension ref="A1:AG43"/>
  <sheetViews>
    <sheetView zoomScale="85" zoomScaleNormal="85" zoomScaleSheetLayoutView="100" workbookViewId="0">
      <selection activeCell="M14" sqref="M14:M37"/>
    </sheetView>
  </sheetViews>
  <sheetFormatPr defaultColWidth="9.140625" defaultRowHeight="12.75"/>
  <cols>
    <col min="1" max="1" width="5.42578125" style="55" customWidth="1"/>
    <col min="2" max="3" width="11.28515625" style="55" customWidth="1"/>
    <col min="4" max="4" width="11.28515625" style="55" hidden="1" customWidth="1"/>
    <col min="5" max="7" width="11.28515625" style="55" customWidth="1"/>
    <col min="8" max="8" width="11.28515625" style="55" hidden="1" customWidth="1"/>
    <col min="9" max="11" width="11.28515625" style="55" customWidth="1"/>
    <col min="12" max="12" width="11.28515625" style="55" hidden="1" customWidth="1"/>
    <col min="13" max="15" width="11.28515625" style="55" customWidth="1"/>
    <col min="16" max="16" width="11.28515625" style="55" hidden="1" customWidth="1"/>
    <col min="17" max="17" width="11.28515625" style="55" customWidth="1"/>
    <col min="18" max="16384" width="9.140625" style="55"/>
  </cols>
  <sheetData>
    <row r="1" spans="1:33" s="42" customFormat="1" ht="18.75" customHeight="1">
      <c r="B1" s="2141" t="s">
        <v>405</v>
      </c>
      <c r="C1" s="2081"/>
      <c r="D1" s="2081"/>
      <c r="E1" s="2081"/>
      <c r="F1" s="2081"/>
      <c r="J1" s="800" t="s">
        <v>171</v>
      </c>
      <c r="N1" s="2145" t="s">
        <v>181</v>
      </c>
      <c r="O1" s="2145"/>
      <c r="P1" s="2145"/>
      <c r="Q1" s="2145"/>
      <c r="R1" s="1038"/>
      <c r="S1" s="1038"/>
      <c r="T1" s="1038"/>
      <c r="U1" s="1038"/>
      <c r="V1" s="1038"/>
      <c r="W1" s="1038"/>
      <c r="X1" s="1038"/>
      <c r="Y1" s="1038"/>
      <c r="Z1" s="1038"/>
      <c r="AA1" s="1038"/>
      <c r="AB1" s="1038"/>
      <c r="AC1" s="1038"/>
      <c r="AD1" s="1038"/>
      <c r="AE1" s="1038"/>
      <c r="AF1" s="1038"/>
      <c r="AG1" s="1038"/>
    </row>
    <row r="2" spans="1:33" s="42" customFormat="1" ht="10.5" customHeight="1">
      <c r="B2" s="2142" t="s">
        <v>1</v>
      </c>
      <c r="C2" s="2088"/>
      <c r="D2" s="2088"/>
      <c r="E2" s="2088"/>
      <c r="F2" s="2088"/>
      <c r="I2" s="42" t="s">
        <v>32</v>
      </c>
      <c r="N2" s="2142" t="s">
        <v>2</v>
      </c>
      <c r="O2" s="2146"/>
      <c r="P2" s="2146"/>
      <c r="Q2" s="2146"/>
      <c r="R2" s="1038"/>
      <c r="S2" s="1038"/>
      <c r="T2" s="1038"/>
      <c r="U2" s="1038"/>
      <c r="V2" s="1038"/>
      <c r="W2" s="1038"/>
      <c r="X2" s="1038"/>
      <c r="Y2" s="1038"/>
      <c r="Z2" s="1038"/>
      <c r="AA2" s="1038"/>
      <c r="AB2" s="1038"/>
      <c r="AC2" s="1038"/>
      <c r="AD2" s="1038"/>
      <c r="AE2" s="1038"/>
      <c r="AF2" s="1038"/>
      <c r="AG2" s="1038"/>
    </row>
    <row r="3" spans="1:33" s="42" customFormat="1" ht="13.5" customHeight="1">
      <c r="N3" s="2147" t="s">
        <v>183</v>
      </c>
      <c r="O3" s="2147"/>
      <c r="P3" s="2147"/>
      <c r="Q3" s="2147"/>
      <c r="R3" s="1038"/>
      <c r="S3" s="1038"/>
      <c r="T3" s="1038"/>
      <c r="U3" s="1038"/>
      <c r="V3" s="1038"/>
      <c r="W3" s="1038"/>
      <c r="X3" s="1038"/>
      <c r="Y3" s="1038"/>
      <c r="Z3" s="1038"/>
      <c r="AA3" s="1038"/>
      <c r="AB3" s="1038"/>
      <c r="AC3" s="1038"/>
      <c r="AD3" s="1038"/>
      <c r="AE3" s="1038"/>
      <c r="AF3" s="1038"/>
      <c r="AG3" s="1038"/>
    </row>
    <row r="4" spans="1:33" s="42" customFormat="1" ht="15" customHeight="1">
      <c r="B4" s="2149" t="s">
        <v>4</v>
      </c>
      <c r="C4" s="2081"/>
      <c r="D4" s="44"/>
      <c r="E4" s="1038"/>
      <c r="F4" s="1038"/>
      <c r="G4" s="1038"/>
      <c r="H4" s="1038"/>
      <c r="I4" s="865" t="s">
        <v>5</v>
      </c>
      <c r="J4" s="43"/>
      <c r="K4" s="43"/>
      <c r="L4" s="43"/>
      <c r="O4" s="45" t="s">
        <v>699</v>
      </c>
      <c r="R4" s="1038"/>
      <c r="S4" s="1038"/>
      <c r="T4" s="1038"/>
      <c r="U4" s="1038"/>
      <c r="V4" s="1038"/>
      <c r="W4" s="1038"/>
      <c r="X4" s="1038"/>
      <c r="Y4" s="1038"/>
      <c r="Z4" s="1038"/>
      <c r="AA4" s="1038"/>
      <c r="AB4" s="1038"/>
      <c r="AC4" s="1038"/>
      <c r="AD4" s="1038"/>
      <c r="AE4" s="1038"/>
      <c r="AF4" s="1038"/>
      <c r="AG4" s="1038"/>
    </row>
    <row r="5" spans="1:33" s="42" customFormat="1" ht="9.75" customHeight="1">
      <c r="B5" s="2148" t="s">
        <v>7</v>
      </c>
      <c r="C5" s="2079"/>
      <c r="D5" s="43"/>
      <c r="E5" s="43"/>
      <c r="R5" s="1038"/>
      <c r="S5" s="1038"/>
      <c r="T5" s="1038"/>
      <c r="U5" s="1038"/>
      <c r="V5" s="1038"/>
      <c r="W5" s="1038"/>
      <c r="X5" s="1038"/>
      <c r="Y5" s="1038"/>
      <c r="Z5" s="1038"/>
      <c r="AA5" s="1038"/>
      <c r="AB5" s="1038"/>
      <c r="AC5" s="1038"/>
      <c r="AD5" s="1038"/>
      <c r="AE5" s="1038"/>
      <c r="AF5" s="1038"/>
      <c r="AG5" s="1038"/>
    </row>
    <row r="6" spans="1:33" s="42" customFormat="1" ht="12" customHeight="1">
      <c r="A6" s="2143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38"/>
      <c r="S6" s="1038"/>
      <c r="T6" s="1038"/>
      <c r="U6" s="1038"/>
      <c r="V6" s="1038"/>
      <c r="W6" s="1038"/>
      <c r="X6" s="1038"/>
      <c r="Y6" s="1038"/>
      <c r="Z6" s="1038"/>
      <c r="AA6" s="1038"/>
      <c r="AB6" s="1038"/>
      <c r="AC6" s="1038"/>
      <c r="AD6" s="1038"/>
      <c r="AE6" s="1038"/>
      <c r="AF6" s="1038"/>
      <c r="AG6" s="1038"/>
    </row>
    <row r="7" spans="1:33" s="42" customFormat="1" ht="15.75">
      <c r="A7" s="2144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38"/>
      <c r="S7" s="1038"/>
      <c r="T7" s="1038"/>
      <c r="U7" s="1038"/>
      <c r="V7" s="1038"/>
      <c r="W7" s="1038"/>
      <c r="X7" s="1038"/>
      <c r="Y7" s="1038"/>
      <c r="Z7" s="1038"/>
      <c r="AA7" s="1038"/>
      <c r="AB7" s="1038"/>
      <c r="AC7" s="1038"/>
      <c r="AD7" s="1038"/>
      <c r="AE7" s="1038"/>
      <c r="AF7" s="1038"/>
      <c r="AG7" s="1038"/>
    </row>
    <row r="8" spans="1:33" s="42" customFormat="1" ht="9" customHeight="1">
      <c r="A8" s="1269">
        <v>363</v>
      </c>
      <c r="B8" s="1269"/>
      <c r="R8" s="1038"/>
      <c r="S8" s="1038"/>
      <c r="T8" s="1038"/>
      <c r="U8" s="1038"/>
      <c r="V8" s="1038"/>
      <c r="W8" s="1038"/>
      <c r="X8" s="1038"/>
      <c r="Y8" s="1038"/>
      <c r="Z8" s="1038"/>
      <c r="AA8" s="1038"/>
      <c r="AB8" s="1038"/>
      <c r="AC8" s="1038"/>
      <c r="AD8" s="1038"/>
      <c r="AE8" s="1038"/>
      <c r="AF8" s="1038"/>
      <c r="AG8" s="1038"/>
    </row>
    <row r="9" spans="1:33" s="42" customFormat="1">
      <c r="A9" s="2132" t="s">
        <v>9</v>
      </c>
      <c r="B9" s="2138" t="s">
        <v>10</v>
      </c>
      <c r="C9" s="2139"/>
      <c r="D9" s="2139"/>
      <c r="E9" s="2139"/>
      <c r="F9" s="2139"/>
      <c r="G9" s="2139"/>
      <c r="H9" s="2139"/>
      <c r="I9" s="2140"/>
      <c r="J9" s="2138" t="s">
        <v>11</v>
      </c>
      <c r="K9" s="2139"/>
      <c r="L9" s="2139"/>
      <c r="M9" s="2139"/>
      <c r="N9" s="2139"/>
      <c r="O9" s="2139"/>
      <c r="P9" s="2139"/>
      <c r="Q9" s="2140"/>
      <c r="R9" s="1038"/>
      <c r="S9" s="1038"/>
      <c r="T9" s="1038"/>
      <c r="U9" s="1038"/>
      <c r="V9" s="1038"/>
      <c r="W9" s="1038"/>
      <c r="X9" s="1038"/>
      <c r="Y9" s="1038"/>
      <c r="Z9" s="1038"/>
      <c r="AA9" s="1038"/>
      <c r="AB9" s="1038"/>
      <c r="AC9" s="1038"/>
      <c r="AD9" s="1038"/>
      <c r="AE9" s="1038"/>
      <c r="AF9" s="1038"/>
      <c r="AG9" s="1038"/>
    </row>
    <row r="10" spans="1:33" s="42" customFormat="1">
      <c r="A10" s="2133"/>
      <c r="B10" s="2135" t="s">
        <v>184</v>
      </c>
      <c r="C10" s="2136"/>
      <c r="D10" s="2136"/>
      <c r="E10" s="2137"/>
      <c r="F10" s="2135"/>
      <c r="G10" s="2095"/>
      <c r="H10" s="2095"/>
      <c r="I10" s="2096"/>
      <c r="J10" s="2135" t="s">
        <v>184</v>
      </c>
      <c r="K10" s="2136"/>
      <c r="L10" s="2136"/>
      <c r="M10" s="2137"/>
      <c r="N10" s="2135"/>
      <c r="O10" s="2136"/>
      <c r="P10" s="2136"/>
      <c r="Q10" s="2137"/>
      <c r="R10" s="1038"/>
      <c r="S10" s="1038"/>
      <c r="T10" s="1038"/>
      <c r="U10" s="1038"/>
      <c r="V10" s="1038"/>
      <c r="W10" s="1038"/>
      <c r="X10" s="1038"/>
      <c r="Y10" s="1038"/>
      <c r="Z10" s="1038"/>
      <c r="AA10" s="1038"/>
      <c r="AB10" s="1038"/>
      <c r="AC10" s="1038"/>
      <c r="AD10" s="1038"/>
      <c r="AE10" s="1038"/>
      <c r="AF10" s="1038"/>
      <c r="AG10" s="1038"/>
    </row>
    <row r="11" spans="1:33" s="42" customFormat="1">
      <c r="A11" s="2133"/>
      <c r="B11" s="2135" t="s">
        <v>14</v>
      </c>
      <c r="C11" s="2136"/>
      <c r="E11" s="47">
        <v>1500</v>
      </c>
      <c r="F11" s="2135" t="s">
        <v>14</v>
      </c>
      <c r="G11" s="2136"/>
      <c r="H11" s="46"/>
      <c r="I11" s="47">
        <v>0</v>
      </c>
      <c r="J11" s="2135" t="s">
        <v>14</v>
      </c>
      <c r="K11" s="2136"/>
      <c r="L11" s="46"/>
      <c r="M11" s="47">
        <f>E11</f>
        <v>1500</v>
      </c>
      <c r="N11" s="2135" t="s">
        <v>14</v>
      </c>
      <c r="O11" s="2136"/>
      <c r="P11" s="46"/>
      <c r="Q11" s="47">
        <f>I11</f>
        <v>0</v>
      </c>
      <c r="R11" s="1038"/>
      <c r="S11" s="1038"/>
      <c r="T11" s="1038"/>
      <c r="U11" s="1038"/>
      <c r="V11" s="1038"/>
      <c r="W11" s="1038"/>
      <c r="X11" s="1038"/>
      <c r="Y11" s="1038"/>
      <c r="Z11" s="1038"/>
      <c r="AA11" s="1038"/>
      <c r="AB11" s="1038"/>
      <c r="AC11" s="1038"/>
      <c r="AD11" s="1038"/>
      <c r="AE11" s="1038"/>
      <c r="AF11" s="1038"/>
      <c r="AG11" s="1038"/>
    </row>
    <row r="12" spans="1:33" s="49" customFormat="1" ht="35.25" customHeight="1">
      <c r="A12" s="2134"/>
      <c r="B12" s="48" t="s">
        <v>16</v>
      </c>
      <c r="C12" s="48" t="s">
        <v>17</v>
      </c>
      <c r="D12" s="48"/>
      <c r="E12" s="48" t="s">
        <v>18</v>
      </c>
      <c r="F12" s="48" t="s">
        <v>16</v>
      </c>
      <c r="G12" s="48" t="s">
        <v>17</v>
      </c>
      <c r="H12" s="48"/>
      <c r="I12" s="48" t="s">
        <v>18</v>
      </c>
      <c r="J12" s="48" t="s">
        <v>16</v>
      </c>
      <c r="K12" s="48" t="s">
        <v>17</v>
      </c>
      <c r="L12" s="48"/>
      <c r="M12" s="48" t="s">
        <v>18</v>
      </c>
      <c r="N12" s="48" t="s">
        <v>16</v>
      </c>
      <c r="O12" s="48" t="s">
        <v>17</v>
      </c>
      <c r="P12" s="48"/>
      <c r="Q12" s="48" t="s">
        <v>18</v>
      </c>
    </row>
    <row r="13" spans="1:33" s="51" customFormat="1" ht="11.25">
      <c r="A13" s="50">
        <v>1</v>
      </c>
      <c r="B13" s="50">
        <v>2</v>
      </c>
      <c r="C13" s="50">
        <v>3</v>
      </c>
      <c r="D13" s="50"/>
      <c r="E13" s="50">
        <v>4</v>
      </c>
      <c r="F13" s="50">
        <v>5</v>
      </c>
      <c r="G13" s="50">
        <v>6</v>
      </c>
      <c r="H13" s="50"/>
      <c r="I13" s="50">
        <v>7</v>
      </c>
      <c r="J13" s="50">
        <v>8</v>
      </c>
      <c r="K13" s="50">
        <v>9</v>
      </c>
      <c r="L13" s="50"/>
      <c r="M13" s="50">
        <v>10</v>
      </c>
      <c r="N13" s="50">
        <v>11</v>
      </c>
      <c r="O13" s="50">
        <v>12</v>
      </c>
      <c r="P13" s="50"/>
      <c r="Q13" s="50">
        <v>13</v>
      </c>
    </row>
    <row r="14" spans="1:33" s="49" customFormat="1" ht="14.25">
      <c r="A14" s="52">
        <v>0</v>
      </c>
      <c r="B14" s="1114"/>
      <c r="C14" s="1525"/>
      <c r="D14" s="1525"/>
      <c r="E14" s="1784">
        <v>641.54999999999995</v>
      </c>
      <c r="F14" s="1525"/>
      <c r="G14" s="1525"/>
      <c r="H14" s="1525"/>
      <c r="I14" s="1525"/>
      <c r="J14" s="1526"/>
      <c r="K14" s="1525"/>
      <c r="L14" s="1525"/>
      <c r="M14" s="1784">
        <v>51.150000000000006</v>
      </c>
      <c r="N14" s="1525"/>
      <c r="O14" s="1115"/>
      <c r="P14" s="1115"/>
      <c r="Q14" s="1115"/>
    </row>
    <row r="15" spans="1:33" s="1461" customFormat="1" ht="15">
      <c r="A15" s="1459">
        <v>1</v>
      </c>
      <c r="B15" s="1114"/>
      <c r="C15" s="1525"/>
      <c r="D15" s="1525"/>
      <c r="E15" s="1784">
        <v>619.95000000000005</v>
      </c>
      <c r="F15" s="1537"/>
      <c r="G15" s="1525"/>
      <c r="H15" s="1537"/>
      <c r="I15" s="1537"/>
      <c r="J15" s="1538"/>
      <c r="K15" s="1537"/>
      <c r="L15" s="1537"/>
      <c r="M15" s="1784">
        <v>51.6</v>
      </c>
      <c r="N15" s="1525"/>
      <c r="O15" s="1460"/>
      <c r="P15" s="1460"/>
      <c r="Q15" s="1460"/>
    </row>
    <row r="16" spans="1:33" s="49" customFormat="1" ht="15">
      <c r="A16" s="52">
        <v>2</v>
      </c>
      <c r="B16" s="1114"/>
      <c r="C16" s="1525"/>
      <c r="D16" s="1525"/>
      <c r="E16" s="1784">
        <v>621.45000000000005</v>
      </c>
      <c r="F16" s="1537"/>
      <c r="G16" s="1525"/>
      <c r="H16" s="1537"/>
      <c r="I16" s="1537"/>
      <c r="J16" s="1538"/>
      <c r="K16" s="1537"/>
      <c r="L16" s="1537"/>
      <c r="M16" s="1784">
        <v>52.95</v>
      </c>
      <c r="N16" s="1525"/>
      <c r="O16" s="1115"/>
      <c r="P16" s="1115"/>
      <c r="Q16" s="1115"/>
    </row>
    <row r="17" spans="1:17" s="49" customFormat="1" ht="15">
      <c r="A17" s="52">
        <v>3</v>
      </c>
      <c r="B17" s="1114"/>
      <c r="C17" s="1525"/>
      <c r="D17" s="1525"/>
      <c r="E17" s="1784">
        <v>600.90000000000009</v>
      </c>
      <c r="F17" s="1537"/>
      <c r="G17" s="1525"/>
      <c r="H17" s="1537"/>
      <c r="I17" s="1537"/>
      <c r="J17" s="1538"/>
      <c r="K17" s="1537"/>
      <c r="L17" s="1537"/>
      <c r="M17" s="1784">
        <v>49.35</v>
      </c>
      <c r="N17" s="1525"/>
      <c r="O17" s="1115"/>
      <c r="P17" s="1115"/>
      <c r="Q17" s="1115"/>
    </row>
    <row r="18" spans="1:17" s="49" customFormat="1" ht="15">
      <c r="A18" s="52">
        <v>4</v>
      </c>
      <c r="B18" s="1114"/>
      <c r="C18" s="1525"/>
      <c r="D18" s="1525"/>
      <c r="E18" s="1784">
        <v>614.70000000000005</v>
      </c>
      <c r="F18" s="1537"/>
      <c r="G18" s="1525"/>
      <c r="H18" s="1537"/>
      <c r="I18" s="1537"/>
      <c r="J18" s="1538"/>
      <c r="K18" s="1537"/>
      <c r="L18" s="1537"/>
      <c r="M18" s="1784">
        <v>51.75</v>
      </c>
      <c r="N18" s="1525"/>
      <c r="O18" s="1115"/>
      <c r="P18" s="1115"/>
      <c r="Q18" s="1115"/>
    </row>
    <row r="19" spans="1:17" s="49" customFormat="1" ht="15">
      <c r="A19" s="52">
        <v>5</v>
      </c>
      <c r="B19" s="1114"/>
      <c r="C19" s="1525"/>
      <c r="D19" s="1525"/>
      <c r="E19" s="1784">
        <v>635.25</v>
      </c>
      <c r="F19" s="1537"/>
      <c r="G19" s="1525"/>
      <c r="H19" s="1537"/>
      <c r="I19" s="1537"/>
      <c r="J19" s="1538"/>
      <c r="K19" s="1537"/>
      <c r="L19" s="1537"/>
      <c r="M19" s="1784">
        <v>44.7</v>
      </c>
      <c r="N19" s="1525"/>
      <c r="O19" s="1115"/>
      <c r="P19" s="1115"/>
      <c r="Q19" s="1115"/>
    </row>
    <row r="20" spans="1:17" s="49" customFormat="1" ht="15">
      <c r="A20" s="52">
        <v>6</v>
      </c>
      <c r="B20" s="1114"/>
      <c r="C20" s="1525"/>
      <c r="D20" s="1525"/>
      <c r="E20" s="1784">
        <v>729.59999999999991</v>
      </c>
      <c r="F20" s="1537"/>
      <c r="G20" s="1525"/>
      <c r="H20" s="1537"/>
      <c r="I20" s="1537"/>
      <c r="J20" s="1538"/>
      <c r="K20" s="1537"/>
      <c r="L20" s="1537"/>
      <c r="M20" s="1784">
        <v>53.849999999999994</v>
      </c>
      <c r="N20" s="1525"/>
      <c r="O20" s="1115"/>
      <c r="P20" s="1115"/>
      <c r="Q20" s="1115"/>
    </row>
    <row r="21" spans="1:17" s="49" customFormat="1" ht="15">
      <c r="A21" s="52">
        <v>7</v>
      </c>
      <c r="B21" s="1114"/>
      <c r="C21" s="1525"/>
      <c r="D21" s="1525"/>
      <c r="E21" s="1784">
        <v>762.9</v>
      </c>
      <c r="F21" s="1537"/>
      <c r="G21" s="1525"/>
      <c r="H21" s="1537"/>
      <c r="I21" s="1537"/>
      <c r="J21" s="1538"/>
      <c r="K21" s="1537"/>
      <c r="L21" s="1537"/>
      <c r="M21" s="1784">
        <v>58.5</v>
      </c>
      <c r="N21" s="1525"/>
      <c r="O21" s="1115"/>
      <c r="P21" s="1115"/>
      <c r="Q21" s="1115"/>
    </row>
    <row r="22" spans="1:17" s="49" customFormat="1" ht="15">
      <c r="A22" s="52">
        <v>8</v>
      </c>
      <c r="B22" s="1114"/>
      <c r="C22" s="1525"/>
      <c r="D22" s="1525"/>
      <c r="E22" s="1784">
        <v>810.6</v>
      </c>
      <c r="F22" s="1537"/>
      <c r="G22" s="1525"/>
      <c r="H22" s="1537"/>
      <c r="I22" s="1537"/>
      <c r="J22" s="1538"/>
      <c r="K22" s="1537"/>
      <c r="L22" s="1537"/>
      <c r="M22" s="1784">
        <v>82.649999999999991</v>
      </c>
      <c r="N22" s="1525"/>
      <c r="O22" s="1115"/>
      <c r="P22" s="1115"/>
      <c r="Q22" s="1115"/>
    </row>
    <row r="23" spans="1:17" s="49" customFormat="1" ht="15">
      <c r="A23" s="52">
        <v>9</v>
      </c>
      <c r="B23" s="1114"/>
      <c r="C23" s="1525"/>
      <c r="D23" s="1525"/>
      <c r="E23" s="1784">
        <v>802.34999999999991</v>
      </c>
      <c r="F23" s="1537"/>
      <c r="G23" s="1525"/>
      <c r="H23" s="1537"/>
      <c r="I23" s="1537"/>
      <c r="J23" s="1538"/>
      <c r="K23" s="1537"/>
      <c r="L23" s="1537"/>
      <c r="M23" s="1784">
        <v>95.25</v>
      </c>
      <c r="N23" s="1525"/>
      <c r="O23" s="1115"/>
      <c r="P23" s="1115"/>
      <c r="Q23" s="1115"/>
    </row>
    <row r="24" spans="1:17" s="49" customFormat="1" ht="15">
      <c r="A24" s="52">
        <v>10</v>
      </c>
      <c r="B24" s="1114"/>
      <c r="C24" s="1525"/>
      <c r="D24" s="1525"/>
      <c r="E24" s="1784">
        <v>789.44999999999993</v>
      </c>
      <c r="F24" s="1537"/>
      <c r="G24" s="1525"/>
      <c r="H24" s="1537"/>
      <c r="I24" s="1537"/>
      <c r="J24" s="1538"/>
      <c r="K24" s="1537"/>
      <c r="L24" s="1537"/>
      <c r="M24" s="1784">
        <v>92.85</v>
      </c>
      <c r="N24" s="1525"/>
      <c r="O24" s="1115"/>
      <c r="P24" s="1115"/>
      <c r="Q24" s="1115"/>
    </row>
    <row r="25" spans="1:17" s="49" customFormat="1" ht="15">
      <c r="A25" s="52">
        <v>11</v>
      </c>
      <c r="B25" s="1114"/>
      <c r="C25" s="1525"/>
      <c r="D25" s="1525"/>
      <c r="E25" s="1784">
        <v>770.25</v>
      </c>
      <c r="F25" s="1537"/>
      <c r="G25" s="1525"/>
      <c r="H25" s="1537"/>
      <c r="I25" s="1537"/>
      <c r="J25" s="1538"/>
      <c r="K25" s="1537"/>
      <c r="L25" s="1537"/>
      <c r="M25" s="1784">
        <v>88.95</v>
      </c>
      <c r="N25" s="1525"/>
      <c r="O25" s="1115"/>
      <c r="P25" s="1115"/>
      <c r="Q25" s="1115"/>
    </row>
    <row r="26" spans="1:17" s="49" customFormat="1" ht="15">
      <c r="A26" s="52">
        <v>12</v>
      </c>
      <c r="B26" s="1114"/>
      <c r="C26" s="1525"/>
      <c r="D26" s="1525"/>
      <c r="E26" s="1784">
        <v>760.95</v>
      </c>
      <c r="F26" s="1537"/>
      <c r="G26" s="1525"/>
      <c r="H26" s="1537"/>
      <c r="I26" s="1537"/>
      <c r="J26" s="1538"/>
      <c r="K26" s="1537"/>
      <c r="L26" s="1537"/>
      <c r="M26" s="1784">
        <v>82.95</v>
      </c>
      <c r="N26" s="1525"/>
      <c r="O26" s="1115"/>
      <c r="P26" s="1115"/>
      <c r="Q26" s="1115"/>
    </row>
    <row r="27" spans="1:17" s="49" customFormat="1" ht="15">
      <c r="A27" s="52">
        <v>13</v>
      </c>
      <c r="B27" s="1114"/>
      <c r="C27" s="1525"/>
      <c r="D27" s="1525"/>
      <c r="E27" s="1784">
        <v>752.09999999999991</v>
      </c>
      <c r="F27" s="1537"/>
      <c r="G27" s="1525"/>
      <c r="H27" s="1537"/>
      <c r="I27" s="1537"/>
      <c r="J27" s="1538"/>
      <c r="K27" s="1537"/>
      <c r="L27" s="1537"/>
      <c r="M27" s="1784">
        <v>80.25</v>
      </c>
      <c r="N27" s="1525"/>
      <c r="O27" s="1115"/>
      <c r="P27" s="1115"/>
      <c r="Q27" s="1115"/>
    </row>
    <row r="28" spans="1:17" s="49" customFormat="1" ht="15">
      <c r="A28" s="52">
        <v>14</v>
      </c>
      <c r="B28" s="1114"/>
      <c r="C28" s="1525"/>
      <c r="D28" s="1525"/>
      <c r="E28" s="1784">
        <v>761.4</v>
      </c>
      <c r="F28" s="1537"/>
      <c r="G28" s="1525"/>
      <c r="H28" s="1537"/>
      <c r="I28" s="1537"/>
      <c r="J28" s="1538"/>
      <c r="K28" s="1537"/>
      <c r="L28" s="1537"/>
      <c r="M28" s="1784">
        <v>80.849999999999994</v>
      </c>
      <c r="N28" s="1525"/>
      <c r="O28" s="1115"/>
      <c r="P28" s="1115"/>
      <c r="Q28" s="1115"/>
    </row>
    <row r="29" spans="1:17" s="49" customFormat="1" ht="15">
      <c r="A29" s="52">
        <v>15</v>
      </c>
      <c r="B29" s="1114"/>
      <c r="C29" s="1525"/>
      <c r="D29" s="1525"/>
      <c r="E29" s="1784">
        <v>770.55000000000007</v>
      </c>
      <c r="F29" s="1537"/>
      <c r="G29" s="1525"/>
      <c r="H29" s="1537"/>
      <c r="I29" s="1537"/>
      <c r="J29" s="1538"/>
      <c r="K29" s="1537"/>
      <c r="L29" s="1537"/>
      <c r="M29" s="1784">
        <v>79.800000000000011</v>
      </c>
      <c r="N29" s="1525"/>
      <c r="O29" s="1115"/>
      <c r="P29" s="1115"/>
      <c r="Q29" s="1115"/>
    </row>
    <row r="30" spans="1:17" s="49" customFormat="1" ht="15">
      <c r="A30" s="52">
        <v>16</v>
      </c>
      <c r="B30" s="1114"/>
      <c r="C30" s="1525"/>
      <c r="D30" s="1525"/>
      <c r="E30" s="1784">
        <v>793.65000000000009</v>
      </c>
      <c r="F30" s="1537"/>
      <c r="G30" s="1525"/>
      <c r="H30" s="1537"/>
      <c r="I30" s="1537"/>
      <c r="J30" s="1538"/>
      <c r="K30" s="1537"/>
      <c r="L30" s="1537"/>
      <c r="M30" s="1784">
        <v>80.099999999999994</v>
      </c>
      <c r="N30" s="1525"/>
      <c r="O30" s="1115"/>
      <c r="P30" s="1115"/>
      <c r="Q30" s="1115"/>
    </row>
    <row r="31" spans="1:17" s="54" customFormat="1" ht="15">
      <c r="A31" s="52">
        <v>17</v>
      </c>
      <c r="B31" s="1114"/>
      <c r="C31" s="1525"/>
      <c r="D31" s="1525"/>
      <c r="E31" s="1784">
        <v>772.35</v>
      </c>
      <c r="F31" s="1537"/>
      <c r="G31" s="1525"/>
      <c r="H31" s="1537"/>
      <c r="I31" s="1537"/>
      <c r="J31" s="1538"/>
      <c r="K31" s="1537"/>
      <c r="L31" s="1537"/>
      <c r="M31" s="1784">
        <v>57.6</v>
      </c>
      <c r="N31" s="1525"/>
      <c r="O31" s="1115"/>
      <c r="P31" s="1115"/>
      <c r="Q31" s="1115"/>
    </row>
    <row r="32" spans="1:17" s="54" customFormat="1" ht="15">
      <c r="A32" s="52">
        <v>18</v>
      </c>
      <c r="B32" s="1114"/>
      <c r="C32" s="1525"/>
      <c r="D32" s="1525"/>
      <c r="E32" s="1784">
        <v>804.15</v>
      </c>
      <c r="F32" s="1537"/>
      <c r="G32" s="1525"/>
      <c r="H32" s="1537"/>
      <c r="I32" s="1537"/>
      <c r="J32" s="1538"/>
      <c r="K32" s="1537"/>
      <c r="L32" s="1537"/>
      <c r="M32" s="1784">
        <v>59.099999999999994</v>
      </c>
      <c r="N32" s="1525"/>
      <c r="O32" s="1115"/>
      <c r="P32" s="1115"/>
      <c r="Q32" s="1115"/>
    </row>
    <row r="33" spans="1:33" s="54" customFormat="1" ht="15">
      <c r="A33" s="52">
        <v>19</v>
      </c>
      <c r="B33" s="1114"/>
      <c r="C33" s="1525"/>
      <c r="D33" s="1525"/>
      <c r="E33" s="1784">
        <v>813.89999999999986</v>
      </c>
      <c r="F33" s="1537"/>
      <c r="G33" s="1525"/>
      <c r="H33" s="1537"/>
      <c r="I33" s="1537"/>
      <c r="J33" s="1538"/>
      <c r="K33" s="1537"/>
      <c r="L33" s="1537"/>
      <c r="M33" s="1784">
        <v>58.349999999999994</v>
      </c>
      <c r="N33" s="1525"/>
      <c r="O33" s="1115"/>
      <c r="P33" s="1115"/>
      <c r="Q33" s="1115"/>
    </row>
    <row r="34" spans="1:33" s="54" customFormat="1" ht="15">
      <c r="A34" s="52">
        <v>20</v>
      </c>
      <c r="B34" s="1114"/>
      <c r="C34" s="1525"/>
      <c r="D34" s="1525"/>
      <c r="E34" s="1784">
        <v>790.95</v>
      </c>
      <c r="F34" s="1537"/>
      <c r="G34" s="1525"/>
      <c r="H34" s="1537"/>
      <c r="I34" s="1537"/>
      <c r="J34" s="1538"/>
      <c r="K34" s="1537"/>
      <c r="L34" s="1537"/>
      <c r="M34" s="1784">
        <v>58.650000000000006</v>
      </c>
      <c r="N34" s="1525"/>
      <c r="O34" s="1115"/>
      <c r="P34" s="1115"/>
      <c r="Q34" s="1115"/>
    </row>
    <row r="35" spans="1:33" s="54" customFormat="1" ht="15">
      <c r="A35" s="52">
        <v>21</v>
      </c>
      <c r="B35" s="1114"/>
      <c r="C35" s="1525"/>
      <c r="D35" s="1525"/>
      <c r="E35" s="1784">
        <v>758.40000000000009</v>
      </c>
      <c r="F35" s="1537"/>
      <c r="G35" s="1525"/>
      <c r="H35" s="1537"/>
      <c r="I35" s="1537"/>
      <c r="J35" s="1538"/>
      <c r="K35" s="1537"/>
      <c r="L35" s="1537"/>
      <c r="M35" s="1784">
        <v>56.85</v>
      </c>
      <c r="N35" s="1525"/>
      <c r="O35" s="1115"/>
      <c r="P35" s="1115"/>
      <c r="Q35" s="1115"/>
    </row>
    <row r="36" spans="1:33" s="54" customFormat="1" ht="15">
      <c r="A36" s="52">
        <v>22</v>
      </c>
      <c r="B36" s="1114"/>
      <c r="C36" s="1525"/>
      <c r="D36" s="1525"/>
      <c r="E36" s="1784">
        <v>718.35</v>
      </c>
      <c r="F36" s="1537"/>
      <c r="G36" s="1525"/>
      <c r="H36" s="1537"/>
      <c r="I36" s="1537"/>
      <c r="J36" s="1538"/>
      <c r="K36" s="1537"/>
      <c r="L36" s="1537"/>
      <c r="M36" s="1784">
        <v>57</v>
      </c>
      <c r="N36" s="1525"/>
      <c r="O36" s="1115"/>
      <c r="P36" s="1115"/>
      <c r="Q36" s="1115"/>
    </row>
    <row r="37" spans="1:33" s="54" customFormat="1" ht="15">
      <c r="A37" s="52">
        <v>23</v>
      </c>
      <c r="B37" s="1114"/>
      <c r="C37" s="1525"/>
      <c r="D37" s="1525"/>
      <c r="E37" s="1784">
        <v>658.95</v>
      </c>
      <c r="F37" s="1537"/>
      <c r="G37" s="1537"/>
      <c r="H37" s="1537"/>
      <c r="I37" s="1537"/>
      <c r="J37" s="1538"/>
      <c r="K37" s="1537"/>
      <c r="L37" s="1537"/>
      <c r="M37" s="1784">
        <v>49.95</v>
      </c>
      <c r="N37" s="1525"/>
      <c r="O37" s="1115"/>
      <c r="P37" s="1115"/>
      <c r="Q37" s="1115"/>
    </row>
    <row r="38" spans="1:33" s="54" customFormat="1" ht="15">
      <c r="A38" s="52" t="s">
        <v>19</v>
      </c>
      <c r="B38" s="1188"/>
      <c r="C38" s="1527"/>
      <c r="D38" s="1527"/>
      <c r="E38" s="1539">
        <f>SUM(E14:E37)</f>
        <v>17554.650000000001</v>
      </c>
      <c r="F38" s="1540"/>
      <c r="G38" s="1540"/>
      <c r="H38" s="1540"/>
      <c r="I38" s="1539">
        <f>SUM(I14:I37)</f>
        <v>0</v>
      </c>
      <c r="J38" s="1540"/>
      <c r="K38" s="1540"/>
      <c r="L38" s="1540"/>
      <c r="M38" s="1539">
        <f>SUM(M14:M37)</f>
        <v>1574.9999999999998</v>
      </c>
      <c r="N38" s="1527"/>
      <c r="O38" s="1188"/>
      <c r="P38" s="1188"/>
      <c r="Q38" s="1189">
        <f>SUM(Q14:Q37)</f>
        <v>0</v>
      </c>
    </row>
    <row r="39" spans="1:33" s="42" customFormat="1" ht="12.75" customHeight="1">
      <c r="A39" s="42" t="s">
        <v>20</v>
      </c>
      <c r="R39" s="1038"/>
      <c r="S39" s="1038"/>
      <c r="T39" s="1038"/>
      <c r="U39" s="1038"/>
      <c r="V39" s="1038"/>
      <c r="W39" s="1038"/>
      <c r="X39" s="1038"/>
      <c r="Y39" s="1038"/>
      <c r="Z39" s="1038"/>
      <c r="AA39" s="1038"/>
      <c r="AB39" s="1038"/>
      <c r="AC39" s="1038"/>
      <c r="AD39" s="1038"/>
      <c r="AE39" s="1038"/>
      <c r="AF39" s="1038"/>
      <c r="AG39" s="1038"/>
    </row>
    <row r="40" spans="1:33" s="42" customFormat="1" ht="12.75" customHeight="1">
      <c r="A40" s="42" t="s">
        <v>21</v>
      </c>
      <c r="R40" s="1038"/>
      <c r="S40" s="1038"/>
      <c r="T40" s="1038"/>
      <c r="U40" s="1038"/>
      <c r="V40" s="1038"/>
      <c r="W40" s="1038"/>
      <c r="X40" s="1038"/>
      <c r="Y40" s="1038"/>
      <c r="Z40" s="1038"/>
      <c r="AA40" s="1038"/>
      <c r="AB40" s="1038"/>
      <c r="AC40" s="1038"/>
      <c r="AD40" s="1038"/>
      <c r="AE40" s="1038"/>
      <c r="AF40" s="1038"/>
      <c r="AG40" s="1038"/>
    </row>
    <row r="41" spans="1:33">
      <c r="A41" s="42" t="s">
        <v>565</v>
      </c>
      <c r="K41" s="42"/>
      <c r="L41" s="42"/>
      <c r="M41" s="42"/>
      <c r="N41" s="42"/>
      <c r="O41" s="42"/>
      <c r="P41" s="42"/>
      <c r="Q41" s="42"/>
      <c r="R41" s="1039"/>
      <c r="S41" s="1039"/>
      <c r="T41" s="1039"/>
      <c r="U41" s="1039"/>
      <c r="V41" s="1039"/>
      <c r="W41" s="1039"/>
      <c r="X41" s="1039"/>
      <c r="Y41" s="1039"/>
      <c r="Z41" s="1039"/>
      <c r="AA41" s="1039"/>
      <c r="AB41" s="1039"/>
      <c r="AC41" s="1039"/>
      <c r="AD41" s="1039"/>
      <c r="AE41" s="1039"/>
      <c r="AF41" s="1039"/>
      <c r="AG41" s="1039"/>
    </row>
    <row r="42" spans="1:33">
      <c r="A42" s="42" t="s">
        <v>23</v>
      </c>
      <c r="R42" s="1039"/>
      <c r="S42" s="1039"/>
      <c r="T42" s="1039"/>
      <c r="U42" s="1039"/>
      <c r="V42" s="1039"/>
      <c r="W42" s="1039"/>
      <c r="X42" s="1039"/>
      <c r="Y42" s="1039"/>
      <c r="Z42" s="1039"/>
      <c r="AA42" s="1039"/>
      <c r="AB42" s="1039"/>
      <c r="AC42" s="1039"/>
      <c r="AD42" s="1039"/>
      <c r="AE42" s="1039"/>
      <c r="AF42" s="1039"/>
      <c r="AG42" s="1039"/>
    </row>
    <row r="43" spans="1:33">
      <c r="R43" s="1039"/>
      <c r="S43" s="1039"/>
      <c r="T43" s="1039"/>
      <c r="U43" s="1039"/>
      <c r="V43" s="1039"/>
      <c r="W43" s="1039"/>
      <c r="X43" s="1039"/>
      <c r="Y43" s="1039"/>
      <c r="Z43" s="1039"/>
      <c r="AA43" s="1039"/>
      <c r="AB43" s="1039"/>
      <c r="AC43" s="1039"/>
      <c r="AD43" s="1039"/>
      <c r="AE43" s="1039"/>
      <c r="AF43" s="1039"/>
      <c r="AG43" s="1039"/>
    </row>
  </sheetData>
  <mergeCells count="20">
    <mergeCell ref="B1:F1"/>
    <mergeCell ref="B2:F2"/>
    <mergeCell ref="A6:Q6"/>
    <mergeCell ref="A7:Q7"/>
    <mergeCell ref="N1:Q1"/>
    <mergeCell ref="N2:Q2"/>
    <mergeCell ref="N3:Q3"/>
    <mergeCell ref="B5:C5"/>
    <mergeCell ref="B4:C4"/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theme="9" tint="-0.249977111117893"/>
  </sheetPr>
  <dimension ref="A1:AG43"/>
  <sheetViews>
    <sheetView zoomScale="85" zoomScaleNormal="85" zoomScaleSheetLayoutView="100" workbookViewId="0">
      <selection activeCell="Q14" sqref="Q14:Q37"/>
    </sheetView>
  </sheetViews>
  <sheetFormatPr defaultColWidth="9.140625" defaultRowHeight="12.75"/>
  <cols>
    <col min="1" max="1" width="5.42578125" style="68" customWidth="1"/>
    <col min="2" max="3" width="11.28515625" style="68" customWidth="1"/>
    <col min="4" max="4" width="11.28515625" style="68" hidden="1" customWidth="1"/>
    <col min="5" max="7" width="11.28515625" style="68" customWidth="1"/>
    <col min="8" max="8" width="11.28515625" style="68" hidden="1" customWidth="1"/>
    <col min="9" max="11" width="11.28515625" style="68" customWidth="1"/>
    <col min="12" max="12" width="11.28515625" style="68" hidden="1" customWidth="1"/>
    <col min="13" max="15" width="11.28515625" style="68" customWidth="1"/>
    <col min="16" max="16" width="11.28515625" style="68" hidden="1" customWidth="1"/>
    <col min="17" max="17" width="11.28515625" style="68" customWidth="1"/>
    <col min="18" max="16384" width="9.140625" style="68"/>
  </cols>
  <sheetData>
    <row r="1" spans="1:33" s="56" customFormat="1" ht="18.75" customHeight="1">
      <c r="B1" s="2161" t="s">
        <v>405</v>
      </c>
      <c r="C1" s="2081"/>
      <c r="D1" s="2081"/>
      <c r="E1" s="2081"/>
      <c r="F1" s="2081"/>
      <c r="J1" s="800" t="s">
        <v>171</v>
      </c>
      <c r="N1" s="2155" t="s">
        <v>33</v>
      </c>
      <c r="O1" s="2155"/>
      <c r="P1" s="2155"/>
      <c r="Q1" s="2155"/>
      <c r="R1" s="1036"/>
      <c r="S1" s="1036"/>
      <c r="T1" s="1036"/>
      <c r="U1" s="1036"/>
      <c r="V1" s="1036"/>
      <c r="W1" s="1036"/>
      <c r="X1" s="1036"/>
      <c r="Y1" s="1036"/>
      <c r="Z1" s="1036"/>
      <c r="AA1" s="1036"/>
      <c r="AB1" s="1036"/>
      <c r="AC1" s="1036"/>
      <c r="AD1" s="1036"/>
      <c r="AE1" s="1036"/>
      <c r="AF1" s="1036"/>
      <c r="AG1" s="1036"/>
    </row>
    <row r="2" spans="1:33" s="56" customFormat="1" ht="10.5" customHeight="1">
      <c r="B2" s="2156" t="s">
        <v>1</v>
      </c>
      <c r="C2" s="2088"/>
      <c r="D2" s="2088"/>
      <c r="E2" s="2088"/>
      <c r="F2" s="2088"/>
      <c r="I2" s="56" t="s">
        <v>28</v>
      </c>
      <c r="N2" s="2156" t="s">
        <v>2</v>
      </c>
      <c r="O2" s="2157"/>
      <c r="P2" s="2157"/>
      <c r="Q2" s="2157"/>
      <c r="R2" s="1036"/>
      <c r="S2" s="1036"/>
      <c r="T2" s="1036"/>
      <c r="U2" s="1036"/>
      <c r="V2" s="1036"/>
      <c r="W2" s="1036"/>
      <c r="X2" s="1036"/>
      <c r="Y2" s="1036"/>
      <c r="Z2" s="1036"/>
      <c r="AA2" s="1036"/>
      <c r="AB2" s="1036"/>
      <c r="AC2" s="1036"/>
      <c r="AD2" s="1036"/>
      <c r="AE2" s="1036"/>
      <c r="AF2" s="1036"/>
      <c r="AG2" s="1036"/>
    </row>
    <row r="3" spans="1:33" s="56" customFormat="1" ht="13.5" customHeight="1">
      <c r="N3" s="56" t="s">
        <v>3</v>
      </c>
      <c r="R3" s="1036"/>
      <c r="S3" s="1036"/>
      <c r="T3" s="1036"/>
      <c r="U3" s="1036"/>
      <c r="V3" s="1036"/>
      <c r="W3" s="1036"/>
      <c r="X3" s="1036"/>
      <c r="Y3" s="1036"/>
      <c r="Z3" s="1036"/>
      <c r="AA3" s="1036"/>
      <c r="AB3" s="1036"/>
      <c r="AC3" s="1036"/>
      <c r="AD3" s="1036"/>
      <c r="AE3" s="1036"/>
      <c r="AF3" s="1036"/>
      <c r="AG3" s="1036"/>
    </row>
    <row r="4" spans="1:33" s="56" customFormat="1" ht="15" customHeight="1">
      <c r="B4" s="2160" t="s">
        <v>4</v>
      </c>
      <c r="C4" s="2081"/>
      <c r="D4" s="58"/>
      <c r="E4" s="1036"/>
      <c r="F4" s="1036"/>
      <c r="G4" s="1036"/>
      <c r="H4" s="1036"/>
      <c r="I4" s="864" t="s">
        <v>5</v>
      </c>
      <c r="J4" s="57"/>
      <c r="K4" s="57"/>
      <c r="L4" s="57"/>
      <c r="O4" s="59" t="s">
        <v>34</v>
      </c>
      <c r="R4" s="1036"/>
      <c r="S4" s="1036"/>
      <c r="T4" s="1036"/>
      <c r="U4" s="1036"/>
      <c r="V4" s="1036"/>
      <c r="W4" s="1036"/>
      <c r="X4" s="1036"/>
      <c r="Y4" s="1036"/>
      <c r="Z4" s="1036"/>
      <c r="AA4" s="1036"/>
      <c r="AB4" s="1036"/>
      <c r="AC4" s="1036"/>
      <c r="AD4" s="1036"/>
      <c r="AE4" s="1036"/>
      <c r="AF4" s="1036"/>
      <c r="AG4" s="1036"/>
    </row>
    <row r="5" spans="1:33" s="56" customFormat="1" ht="9.75" customHeight="1">
      <c r="B5" s="2166" t="s">
        <v>7</v>
      </c>
      <c r="C5" s="2079"/>
      <c r="D5" s="57"/>
      <c r="E5" s="57"/>
      <c r="R5" s="1036"/>
      <c r="S5" s="1036"/>
      <c r="T5" s="1036"/>
      <c r="U5" s="1036"/>
      <c r="V5" s="1036"/>
      <c r="W5" s="1036"/>
      <c r="X5" s="1036"/>
      <c r="Y5" s="1036"/>
      <c r="Z5" s="1036"/>
      <c r="AA5" s="1036"/>
      <c r="AB5" s="1036"/>
      <c r="AC5" s="1036"/>
      <c r="AD5" s="1036"/>
      <c r="AE5" s="1036"/>
      <c r="AF5" s="1036"/>
      <c r="AG5" s="1036"/>
    </row>
    <row r="6" spans="1:33" s="56" customFormat="1" ht="12" customHeight="1">
      <c r="A6" s="2158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36"/>
      <c r="S6" s="1036"/>
      <c r="T6" s="1036"/>
      <c r="U6" s="1036"/>
      <c r="V6" s="1036"/>
      <c r="W6" s="1036"/>
      <c r="X6" s="1036"/>
      <c r="Y6" s="1036"/>
      <c r="Z6" s="1036"/>
      <c r="AA6" s="1036"/>
      <c r="AB6" s="1036"/>
      <c r="AC6" s="1036"/>
      <c r="AD6" s="1036"/>
      <c r="AE6" s="1036"/>
      <c r="AF6" s="1036"/>
      <c r="AG6" s="1036"/>
    </row>
    <row r="7" spans="1:33" s="56" customFormat="1" ht="15.75">
      <c r="A7" s="2159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36"/>
      <c r="S7" s="1036"/>
      <c r="T7" s="1036"/>
      <c r="U7" s="1036"/>
      <c r="V7" s="1036"/>
      <c r="W7" s="1036"/>
      <c r="X7" s="1036"/>
      <c r="Y7" s="1036"/>
      <c r="Z7" s="1036"/>
      <c r="AA7" s="1036"/>
      <c r="AB7" s="1036"/>
      <c r="AC7" s="1036"/>
      <c r="AD7" s="1036"/>
      <c r="AE7" s="1036"/>
      <c r="AF7" s="1036"/>
      <c r="AG7" s="1036"/>
    </row>
    <row r="8" spans="1:33" s="56" customFormat="1" ht="9" customHeight="1">
      <c r="A8" s="1268">
        <v>372</v>
      </c>
      <c r="B8" s="1267" t="s">
        <v>296</v>
      </c>
      <c r="R8" s="1036"/>
      <c r="S8" s="1036"/>
      <c r="T8" s="1036"/>
      <c r="U8" s="1036"/>
      <c r="V8" s="1036"/>
      <c r="W8" s="1036"/>
      <c r="X8" s="1036"/>
      <c r="Y8" s="1036"/>
      <c r="Z8" s="1036"/>
      <c r="AA8" s="1036"/>
      <c r="AB8" s="1036"/>
      <c r="AC8" s="1036"/>
      <c r="AD8" s="1036"/>
      <c r="AE8" s="1036"/>
      <c r="AF8" s="1036"/>
      <c r="AG8" s="1036"/>
    </row>
    <row r="9" spans="1:33" s="56" customFormat="1">
      <c r="A9" s="2162" t="s">
        <v>9</v>
      </c>
      <c r="B9" s="2152" t="s">
        <v>10</v>
      </c>
      <c r="C9" s="2153"/>
      <c r="D9" s="2153"/>
      <c r="E9" s="2153"/>
      <c r="F9" s="2153"/>
      <c r="G9" s="2153"/>
      <c r="H9" s="2153"/>
      <c r="I9" s="2154"/>
      <c r="J9" s="2152" t="s">
        <v>11</v>
      </c>
      <c r="K9" s="2153"/>
      <c r="L9" s="2153"/>
      <c r="M9" s="2153"/>
      <c r="N9" s="2153"/>
      <c r="O9" s="2153"/>
      <c r="P9" s="2153"/>
      <c r="Q9" s="2154"/>
      <c r="R9" s="1036"/>
      <c r="S9" s="1036"/>
      <c r="T9" s="1036"/>
      <c r="U9" s="1036"/>
      <c r="V9" s="1036"/>
      <c r="W9" s="1036"/>
      <c r="X9" s="1036"/>
      <c r="Y9" s="1036"/>
      <c r="Z9" s="1036"/>
      <c r="AA9" s="1036"/>
      <c r="AB9" s="1036"/>
      <c r="AC9" s="1036"/>
      <c r="AD9" s="1036"/>
      <c r="AE9" s="1036"/>
      <c r="AF9" s="1036"/>
      <c r="AG9" s="1036"/>
    </row>
    <row r="10" spans="1:33" s="56" customFormat="1">
      <c r="A10" s="2163"/>
      <c r="B10" s="2150" t="s">
        <v>451</v>
      </c>
      <c r="C10" s="2151"/>
      <c r="D10" s="2151"/>
      <c r="E10" s="2165"/>
      <c r="F10" s="2150" t="s">
        <v>452</v>
      </c>
      <c r="G10" s="2095"/>
      <c r="H10" s="2095"/>
      <c r="I10" s="2096"/>
      <c r="J10" s="2150" t="s">
        <v>451</v>
      </c>
      <c r="K10" s="2151"/>
      <c r="L10" s="2151"/>
      <c r="M10" s="2165"/>
      <c r="N10" s="2150" t="s">
        <v>452</v>
      </c>
      <c r="O10" s="2095"/>
      <c r="P10" s="2095"/>
      <c r="Q10" s="2096"/>
      <c r="R10" s="1036"/>
      <c r="S10" s="1036"/>
      <c r="T10" s="1036"/>
      <c r="U10" s="1036"/>
      <c r="V10" s="1036"/>
      <c r="W10" s="1036"/>
      <c r="X10" s="1036"/>
      <c r="Y10" s="1036"/>
      <c r="Z10" s="1036"/>
      <c r="AA10" s="1036"/>
      <c r="AB10" s="1036"/>
      <c r="AC10" s="1036"/>
      <c r="AD10" s="1036"/>
      <c r="AE10" s="1036"/>
      <c r="AF10" s="1036"/>
      <c r="AG10" s="1036"/>
    </row>
    <row r="11" spans="1:33" s="56" customFormat="1">
      <c r="A11" s="2163"/>
      <c r="B11" s="2150" t="s">
        <v>14</v>
      </c>
      <c r="C11" s="2151"/>
      <c r="E11" s="61">
        <v>7200</v>
      </c>
      <c r="F11" s="2150" t="s">
        <v>14</v>
      </c>
      <c r="G11" s="2151"/>
      <c r="H11" s="60"/>
      <c r="I11" s="61">
        <v>7200</v>
      </c>
      <c r="J11" s="2150" t="s">
        <v>14</v>
      </c>
      <c r="K11" s="2151"/>
      <c r="L11" s="60"/>
      <c r="M11" s="61">
        <f>E11</f>
        <v>7200</v>
      </c>
      <c r="N11" s="2150" t="s">
        <v>14</v>
      </c>
      <c r="O11" s="2151"/>
      <c r="P11" s="60"/>
      <c r="Q11" s="61">
        <f>I11</f>
        <v>7200</v>
      </c>
      <c r="R11" s="1036"/>
      <c r="S11" s="1036"/>
      <c r="T11" s="1036"/>
      <c r="U11" s="1036"/>
      <c r="V11" s="1036"/>
      <c r="W11" s="1036"/>
      <c r="X11" s="1036"/>
      <c r="Y11" s="1036"/>
      <c r="Z11" s="1036"/>
      <c r="AA11" s="1036"/>
      <c r="AB11" s="1036"/>
      <c r="AC11" s="1036"/>
      <c r="AD11" s="1036"/>
      <c r="AE11" s="1036"/>
      <c r="AF11" s="1036"/>
      <c r="AG11" s="1036"/>
    </row>
    <row r="12" spans="1:33" s="63" customFormat="1" ht="35.25" customHeight="1">
      <c r="A12" s="2164"/>
      <c r="B12" s="62" t="s">
        <v>16</v>
      </c>
      <c r="C12" s="62" t="s">
        <v>17</v>
      </c>
      <c r="D12" s="62"/>
      <c r="E12" s="62" t="s">
        <v>18</v>
      </c>
      <c r="F12" s="62" t="s">
        <v>16</v>
      </c>
      <c r="G12" s="62" t="s">
        <v>17</v>
      </c>
      <c r="H12" s="62"/>
      <c r="I12" s="62" t="s">
        <v>18</v>
      </c>
      <c r="J12" s="62" t="s">
        <v>16</v>
      </c>
      <c r="K12" s="62" t="s">
        <v>17</v>
      </c>
      <c r="L12" s="62"/>
      <c r="M12" s="62" t="s">
        <v>18</v>
      </c>
      <c r="N12" s="62" t="s">
        <v>16</v>
      </c>
      <c r="O12" s="62" t="s">
        <v>17</v>
      </c>
      <c r="P12" s="62"/>
      <c r="Q12" s="62" t="s">
        <v>18</v>
      </c>
    </row>
    <row r="13" spans="1:33" s="65" customFormat="1" ht="11.25">
      <c r="A13" s="64">
        <v>1</v>
      </c>
      <c r="B13" s="64">
        <v>2</v>
      </c>
      <c r="C13" s="64">
        <v>3</v>
      </c>
      <c r="D13" s="64"/>
      <c r="E13" s="64">
        <v>4</v>
      </c>
      <c r="F13" s="64">
        <v>5</v>
      </c>
      <c r="G13" s="64">
        <v>6</v>
      </c>
      <c r="H13" s="64"/>
      <c r="I13" s="64">
        <v>7</v>
      </c>
      <c r="J13" s="64">
        <v>8</v>
      </c>
      <c r="K13" s="64">
        <v>9</v>
      </c>
      <c r="L13" s="64"/>
      <c r="M13" s="64">
        <v>10</v>
      </c>
      <c r="N13" s="64">
        <v>11</v>
      </c>
      <c r="O13" s="64">
        <v>12</v>
      </c>
      <c r="P13" s="64"/>
      <c r="Q13" s="64">
        <v>13</v>
      </c>
    </row>
    <row r="14" spans="1:33" s="63" customFormat="1" ht="14.25">
      <c r="A14" s="66">
        <v>0</v>
      </c>
      <c r="B14" s="1114"/>
      <c r="C14" s="1128"/>
      <c r="D14" s="1128"/>
      <c r="E14" s="1784">
        <v>201</v>
      </c>
      <c r="F14" s="1114"/>
      <c r="G14" s="1128"/>
      <c r="H14" s="1128"/>
      <c r="I14" s="1784">
        <v>1641</v>
      </c>
      <c r="J14" s="1114"/>
      <c r="K14" s="1128"/>
      <c r="L14" s="1128"/>
      <c r="M14" s="1784">
        <v>45</v>
      </c>
      <c r="N14" s="1114"/>
      <c r="O14" s="1128"/>
      <c r="P14" s="1128"/>
      <c r="Q14" s="1784">
        <v>287</v>
      </c>
    </row>
    <row r="15" spans="1:33" s="1458" customFormat="1" ht="15">
      <c r="A15" s="1456">
        <v>1</v>
      </c>
      <c r="B15" s="1114"/>
      <c r="C15" s="1457"/>
      <c r="D15" s="1128"/>
      <c r="E15" s="1784">
        <v>197</v>
      </c>
      <c r="F15" s="2036"/>
      <c r="G15" s="1128"/>
      <c r="H15" s="2037"/>
      <c r="I15" s="1784">
        <v>1556</v>
      </c>
      <c r="J15" s="1782"/>
      <c r="K15" s="1782"/>
      <c r="L15" s="1782"/>
      <c r="M15" s="1784">
        <v>39</v>
      </c>
      <c r="N15" s="1783"/>
      <c r="O15" s="1783"/>
      <c r="P15" s="1783"/>
      <c r="Q15" s="1784">
        <v>291</v>
      </c>
      <c r="R15" s="1780"/>
      <c r="S15" s="1780"/>
      <c r="T15" s="1780"/>
      <c r="U15" s="1780"/>
      <c r="V15" s="1780"/>
      <c r="W15" s="1780"/>
      <c r="X15" s="1780"/>
      <c r="Y15" s="1780"/>
      <c r="Z15" s="1780"/>
      <c r="AA15" s="1780"/>
      <c r="AB15" s="1780"/>
    </row>
    <row r="16" spans="1:33" s="63" customFormat="1" ht="15">
      <c r="A16" s="66">
        <v>2</v>
      </c>
      <c r="B16" s="1114"/>
      <c r="C16" s="1128"/>
      <c r="D16" s="1128"/>
      <c r="E16" s="1784">
        <v>196</v>
      </c>
      <c r="F16" s="2037"/>
      <c r="G16" s="1128"/>
      <c r="H16" s="1550"/>
      <c r="I16" s="1784">
        <v>1529</v>
      </c>
      <c r="J16" s="1114"/>
      <c r="K16" s="1128"/>
      <c r="L16" s="1128"/>
      <c r="M16" s="1784">
        <v>40</v>
      </c>
      <c r="N16" s="1114"/>
      <c r="O16" s="1128"/>
      <c r="P16" s="1128"/>
      <c r="Q16" s="1784">
        <v>285</v>
      </c>
      <c r="R16" s="1781"/>
      <c r="S16" s="1781"/>
      <c r="T16" s="1781"/>
      <c r="U16" s="1781"/>
      <c r="V16" s="1781"/>
      <c r="W16" s="1781"/>
      <c r="X16" s="1781"/>
      <c r="Y16" s="1781"/>
      <c r="Z16" s="1781"/>
      <c r="AA16" s="1781"/>
      <c r="AB16" s="1781"/>
    </row>
    <row r="17" spans="1:17" s="63" customFormat="1" ht="15">
      <c r="A17" s="66">
        <v>3</v>
      </c>
      <c r="B17" s="1114"/>
      <c r="C17" s="1128"/>
      <c r="D17" s="1128"/>
      <c r="E17" s="1784">
        <v>197</v>
      </c>
      <c r="F17" s="2037"/>
      <c r="G17" s="1128"/>
      <c r="H17" s="1550"/>
      <c r="I17" s="1784">
        <v>1511</v>
      </c>
      <c r="J17" s="1114"/>
      <c r="K17" s="1128"/>
      <c r="L17" s="1128"/>
      <c r="M17" s="1784">
        <v>40</v>
      </c>
      <c r="N17" s="1114"/>
      <c r="O17" s="1128"/>
      <c r="P17" s="1128"/>
      <c r="Q17" s="1784">
        <v>289</v>
      </c>
    </row>
    <row r="18" spans="1:17" s="63" customFormat="1" ht="15">
      <c r="A18" s="66">
        <v>4</v>
      </c>
      <c r="B18" s="1114"/>
      <c r="C18" s="1128"/>
      <c r="D18" s="1128"/>
      <c r="E18" s="1784">
        <v>235</v>
      </c>
      <c r="F18" s="2037"/>
      <c r="G18" s="1128"/>
      <c r="H18" s="1550"/>
      <c r="I18" s="1784">
        <v>1511</v>
      </c>
      <c r="J18" s="1114"/>
      <c r="K18" s="1128"/>
      <c r="L18" s="1128"/>
      <c r="M18" s="1784">
        <v>43</v>
      </c>
      <c r="N18" s="1114"/>
      <c r="O18" s="1128"/>
      <c r="P18" s="1128"/>
      <c r="Q18" s="1784">
        <v>281</v>
      </c>
    </row>
    <row r="19" spans="1:17" s="63" customFormat="1" ht="15">
      <c r="A19" s="66">
        <v>5</v>
      </c>
      <c r="B19" s="1114"/>
      <c r="C19" s="1128"/>
      <c r="D19" s="1128"/>
      <c r="E19" s="1784">
        <v>234</v>
      </c>
      <c r="F19" s="2037"/>
      <c r="G19" s="1128"/>
      <c r="H19" s="1550"/>
      <c r="I19" s="1784">
        <v>1631</v>
      </c>
      <c r="J19" s="1114"/>
      <c r="K19" s="1128"/>
      <c r="L19" s="1128"/>
      <c r="M19" s="1784">
        <v>42</v>
      </c>
      <c r="N19" s="1114"/>
      <c r="O19" s="1128"/>
      <c r="P19" s="1128"/>
      <c r="Q19" s="1784">
        <v>275</v>
      </c>
    </row>
    <row r="20" spans="1:17" s="63" customFormat="1" ht="15">
      <c r="A20" s="66">
        <v>6</v>
      </c>
      <c r="B20" s="1114"/>
      <c r="C20" s="1128"/>
      <c r="D20" s="1128"/>
      <c r="E20" s="1784">
        <v>263</v>
      </c>
      <c r="F20" s="2037"/>
      <c r="G20" s="1128"/>
      <c r="H20" s="1550"/>
      <c r="I20" s="1784">
        <v>1894</v>
      </c>
      <c r="J20" s="1114"/>
      <c r="K20" s="1128"/>
      <c r="L20" s="1128"/>
      <c r="M20" s="1784">
        <v>46</v>
      </c>
      <c r="N20" s="1114"/>
      <c r="O20" s="1128"/>
      <c r="P20" s="1128"/>
      <c r="Q20" s="1784">
        <v>276</v>
      </c>
    </row>
    <row r="21" spans="1:17" s="63" customFormat="1" ht="15">
      <c r="A21" s="66">
        <v>7</v>
      </c>
      <c r="B21" s="1114"/>
      <c r="C21" s="1128"/>
      <c r="D21" s="1128"/>
      <c r="E21" s="1784">
        <v>428</v>
      </c>
      <c r="F21" s="2037"/>
      <c r="G21" s="1128"/>
      <c r="H21" s="1550"/>
      <c r="I21" s="1784">
        <v>2185</v>
      </c>
      <c r="J21" s="1114"/>
      <c r="K21" s="1128"/>
      <c r="L21" s="1128"/>
      <c r="M21" s="1784">
        <v>152</v>
      </c>
      <c r="N21" s="1114"/>
      <c r="O21" s="1128"/>
      <c r="P21" s="1128"/>
      <c r="Q21" s="1784">
        <v>296</v>
      </c>
    </row>
    <row r="22" spans="1:17" s="63" customFormat="1" ht="15">
      <c r="A22" s="66">
        <v>8</v>
      </c>
      <c r="B22" s="1114"/>
      <c r="C22" s="1128"/>
      <c r="D22" s="1128"/>
      <c r="E22" s="1784">
        <v>640</v>
      </c>
      <c r="F22" s="2037"/>
      <c r="G22" s="1128"/>
      <c r="H22" s="1550"/>
      <c r="I22" s="1784">
        <v>2329</v>
      </c>
      <c r="J22" s="1114"/>
      <c r="K22" s="1128"/>
      <c r="L22" s="1128"/>
      <c r="M22" s="1784">
        <v>274</v>
      </c>
      <c r="N22" s="1114"/>
      <c r="O22" s="1128"/>
      <c r="P22" s="1128"/>
      <c r="Q22" s="1784">
        <v>342</v>
      </c>
    </row>
    <row r="23" spans="1:17" s="63" customFormat="1" ht="15">
      <c r="A23" s="66">
        <v>9</v>
      </c>
      <c r="B23" s="1114"/>
      <c r="C23" s="1128"/>
      <c r="D23" s="1128"/>
      <c r="E23" s="1784">
        <v>728</v>
      </c>
      <c r="F23" s="2037"/>
      <c r="G23" s="1128"/>
      <c r="H23" s="1550"/>
      <c r="I23" s="1784">
        <v>2369</v>
      </c>
      <c r="J23" s="1114"/>
      <c r="K23" s="1128"/>
      <c r="L23" s="1128"/>
      <c r="M23" s="1784">
        <v>327</v>
      </c>
      <c r="N23" s="1114"/>
      <c r="O23" s="1128"/>
      <c r="P23" s="1128"/>
      <c r="Q23" s="1784">
        <v>334</v>
      </c>
    </row>
    <row r="24" spans="1:17" s="63" customFormat="1" ht="15">
      <c r="A24" s="66">
        <v>10</v>
      </c>
      <c r="B24" s="1114"/>
      <c r="C24" s="1128"/>
      <c r="D24" s="1128"/>
      <c r="E24" s="1784">
        <v>703</v>
      </c>
      <c r="F24" s="2038"/>
      <c r="G24" s="1128"/>
      <c r="H24" s="1550"/>
      <c r="I24" s="1784">
        <v>2492</v>
      </c>
      <c r="J24" s="1114"/>
      <c r="K24" s="1128"/>
      <c r="L24" s="1128"/>
      <c r="M24" s="1784">
        <v>296</v>
      </c>
      <c r="N24" s="1114"/>
      <c r="O24" s="1128"/>
      <c r="P24" s="1128"/>
      <c r="Q24" s="1784">
        <v>337</v>
      </c>
    </row>
    <row r="25" spans="1:17" s="63" customFormat="1" ht="15">
      <c r="A25" s="66">
        <v>11</v>
      </c>
      <c r="B25" s="1114"/>
      <c r="C25" s="1128"/>
      <c r="D25" s="1128"/>
      <c r="E25" s="1784">
        <v>727</v>
      </c>
      <c r="F25" s="2038"/>
      <c r="G25" s="1128"/>
      <c r="H25" s="1550"/>
      <c r="I25" s="1784">
        <v>2455</v>
      </c>
      <c r="J25" s="1114"/>
      <c r="K25" s="1128"/>
      <c r="L25" s="1128"/>
      <c r="M25" s="1784">
        <v>268</v>
      </c>
      <c r="N25" s="1114"/>
      <c r="O25" s="1128"/>
      <c r="P25" s="1128"/>
      <c r="Q25" s="1784">
        <v>350</v>
      </c>
    </row>
    <row r="26" spans="1:17" s="63" customFormat="1" ht="15">
      <c r="A26" s="66">
        <v>12</v>
      </c>
      <c r="B26" s="1114"/>
      <c r="C26" s="1128"/>
      <c r="D26" s="1128"/>
      <c r="E26" s="1784">
        <v>656</v>
      </c>
      <c r="F26" s="2038"/>
      <c r="G26" s="1128"/>
      <c r="H26" s="1550"/>
      <c r="I26" s="1784">
        <v>2416</v>
      </c>
      <c r="J26" s="1114"/>
      <c r="K26" s="1128"/>
      <c r="L26" s="1128"/>
      <c r="M26" s="1784">
        <v>252</v>
      </c>
      <c r="N26" s="1114"/>
      <c r="O26" s="1128"/>
      <c r="P26" s="1128"/>
      <c r="Q26" s="1784">
        <v>361</v>
      </c>
    </row>
    <row r="27" spans="1:17" s="63" customFormat="1" ht="15">
      <c r="A27" s="66">
        <v>13</v>
      </c>
      <c r="B27" s="1114"/>
      <c r="C27" s="1128"/>
      <c r="D27" s="1128"/>
      <c r="E27" s="1784">
        <v>679</v>
      </c>
      <c r="F27" s="2038"/>
      <c r="G27" s="1128"/>
      <c r="H27" s="1550"/>
      <c r="I27" s="1784">
        <v>2384</v>
      </c>
      <c r="J27" s="1114"/>
      <c r="K27" s="1128"/>
      <c r="L27" s="1128"/>
      <c r="M27" s="1784">
        <v>261</v>
      </c>
      <c r="N27" s="1114"/>
      <c r="O27" s="1128"/>
      <c r="P27" s="1128"/>
      <c r="Q27" s="1784">
        <v>350</v>
      </c>
    </row>
    <row r="28" spans="1:17" s="63" customFormat="1" ht="15">
      <c r="A28" s="66">
        <v>14</v>
      </c>
      <c r="B28" s="1114"/>
      <c r="C28" s="1128"/>
      <c r="D28" s="1128"/>
      <c r="E28" s="1784">
        <v>680</v>
      </c>
      <c r="F28" s="2038"/>
      <c r="G28" s="1128"/>
      <c r="H28" s="1550"/>
      <c r="I28" s="1784">
        <v>2407</v>
      </c>
      <c r="J28" s="1114"/>
      <c r="K28" s="1128"/>
      <c r="L28" s="1128"/>
      <c r="M28" s="1784">
        <v>236</v>
      </c>
      <c r="N28" s="1114"/>
      <c r="O28" s="1128"/>
      <c r="P28" s="1128"/>
      <c r="Q28" s="1784">
        <v>345</v>
      </c>
    </row>
    <row r="29" spans="1:17" s="63" customFormat="1" ht="15">
      <c r="A29" s="66">
        <v>15</v>
      </c>
      <c r="B29" s="1114"/>
      <c r="C29" s="1128"/>
      <c r="D29" s="1128"/>
      <c r="E29" s="1784">
        <v>726</v>
      </c>
      <c r="F29" s="2038"/>
      <c r="G29" s="1128"/>
      <c r="H29" s="1550"/>
      <c r="I29" s="1784">
        <v>2487</v>
      </c>
      <c r="J29" s="1114"/>
      <c r="K29" s="1128"/>
      <c r="L29" s="1128"/>
      <c r="M29" s="1784">
        <v>252</v>
      </c>
      <c r="N29" s="1114"/>
      <c r="O29" s="1128"/>
      <c r="P29" s="1128"/>
      <c r="Q29" s="1784">
        <v>315</v>
      </c>
    </row>
    <row r="30" spans="1:17" s="63" customFormat="1" ht="15">
      <c r="A30" s="66">
        <v>16</v>
      </c>
      <c r="B30" s="1114"/>
      <c r="C30" s="1128"/>
      <c r="D30" s="1128"/>
      <c r="E30" s="1784">
        <v>649</v>
      </c>
      <c r="F30" s="2038"/>
      <c r="G30" s="1128"/>
      <c r="H30" s="1550"/>
      <c r="I30" s="1784">
        <v>2513</v>
      </c>
      <c r="J30" s="1114"/>
      <c r="K30" s="1128"/>
      <c r="L30" s="1128"/>
      <c r="M30" s="1784">
        <v>186</v>
      </c>
      <c r="N30" s="1114"/>
      <c r="O30" s="1128"/>
      <c r="P30" s="1128"/>
      <c r="Q30" s="1784">
        <v>312</v>
      </c>
    </row>
    <row r="31" spans="1:17" s="67" customFormat="1" ht="15">
      <c r="A31" s="66">
        <v>17</v>
      </c>
      <c r="B31" s="1114"/>
      <c r="C31" s="1128"/>
      <c r="D31" s="1128"/>
      <c r="E31" s="1784">
        <v>565</v>
      </c>
      <c r="F31" s="2038"/>
      <c r="G31" s="1128"/>
      <c r="H31" s="1550"/>
      <c r="I31" s="1784">
        <v>2467</v>
      </c>
      <c r="J31" s="1114"/>
      <c r="K31" s="1128"/>
      <c r="L31" s="1128"/>
      <c r="M31" s="1784">
        <v>155</v>
      </c>
      <c r="N31" s="1114"/>
      <c r="O31" s="1128"/>
      <c r="P31" s="1128"/>
      <c r="Q31" s="1784">
        <v>316</v>
      </c>
    </row>
    <row r="32" spans="1:17" s="67" customFormat="1" ht="15">
      <c r="A32" s="66">
        <v>18</v>
      </c>
      <c r="B32" s="1114"/>
      <c r="C32" s="1128"/>
      <c r="D32" s="1128"/>
      <c r="E32" s="1784">
        <v>448</v>
      </c>
      <c r="F32" s="2038"/>
      <c r="G32" s="1128"/>
      <c r="H32" s="1550"/>
      <c r="I32" s="1784">
        <v>2427</v>
      </c>
      <c r="J32" s="1114"/>
      <c r="K32" s="1128"/>
      <c r="L32" s="1128"/>
      <c r="M32" s="1784">
        <v>136</v>
      </c>
      <c r="N32" s="1114"/>
      <c r="O32" s="1128"/>
      <c r="P32" s="1128"/>
      <c r="Q32" s="1784">
        <v>302</v>
      </c>
    </row>
    <row r="33" spans="1:33" s="67" customFormat="1" ht="15">
      <c r="A33" s="66">
        <v>19</v>
      </c>
      <c r="B33" s="1114"/>
      <c r="C33" s="1128"/>
      <c r="D33" s="1128"/>
      <c r="E33" s="1784">
        <v>415</v>
      </c>
      <c r="F33" s="2038"/>
      <c r="G33" s="1128"/>
      <c r="H33" s="1550"/>
      <c r="I33" s="1784">
        <v>2361</v>
      </c>
      <c r="J33" s="1114"/>
      <c r="K33" s="1128"/>
      <c r="L33" s="1128"/>
      <c r="M33" s="1784">
        <v>84</v>
      </c>
      <c r="N33" s="1114"/>
      <c r="O33" s="1128"/>
      <c r="P33" s="1128"/>
      <c r="Q33" s="1784">
        <v>296</v>
      </c>
    </row>
    <row r="34" spans="1:33" s="67" customFormat="1" ht="15">
      <c r="A34" s="66">
        <v>20</v>
      </c>
      <c r="B34" s="1114"/>
      <c r="C34" s="1128"/>
      <c r="D34" s="1128"/>
      <c r="E34" s="1784">
        <v>302</v>
      </c>
      <c r="F34" s="2038"/>
      <c r="G34" s="1128"/>
      <c r="H34" s="1550"/>
      <c r="I34" s="1784">
        <v>2304</v>
      </c>
      <c r="J34" s="1114"/>
      <c r="K34" s="1128"/>
      <c r="L34" s="1128"/>
      <c r="M34" s="1784">
        <v>55</v>
      </c>
      <c r="N34" s="1114"/>
      <c r="O34" s="1128"/>
      <c r="P34" s="1128"/>
      <c r="Q34" s="1784">
        <v>278</v>
      </c>
    </row>
    <row r="35" spans="1:33" s="67" customFormat="1" ht="15">
      <c r="A35" s="66">
        <v>21</v>
      </c>
      <c r="B35" s="1114"/>
      <c r="C35" s="1128"/>
      <c r="D35" s="1128"/>
      <c r="E35" s="1784">
        <v>298</v>
      </c>
      <c r="F35" s="2038"/>
      <c r="G35" s="1128"/>
      <c r="H35" s="1550"/>
      <c r="I35" s="1784">
        <v>2190</v>
      </c>
      <c r="J35" s="1114"/>
      <c r="K35" s="1128"/>
      <c r="L35" s="1128"/>
      <c r="M35" s="1784">
        <v>57</v>
      </c>
      <c r="N35" s="1114"/>
      <c r="O35" s="1128"/>
      <c r="P35" s="1128"/>
      <c r="Q35" s="1784">
        <v>285</v>
      </c>
    </row>
    <row r="36" spans="1:33" s="67" customFormat="1" ht="15">
      <c r="A36" s="66">
        <v>22</v>
      </c>
      <c r="B36" s="1114"/>
      <c r="C36" s="1128"/>
      <c r="D36" s="1128"/>
      <c r="E36" s="1784">
        <v>247</v>
      </c>
      <c r="F36" s="2038"/>
      <c r="G36" s="1128"/>
      <c r="H36" s="1550"/>
      <c r="I36" s="1784">
        <v>2023</v>
      </c>
      <c r="J36" s="1114"/>
      <c r="K36" s="1128"/>
      <c r="L36" s="1128"/>
      <c r="M36" s="1784">
        <v>46</v>
      </c>
      <c r="N36" s="1114"/>
      <c r="O36" s="1128"/>
      <c r="P36" s="1128"/>
      <c r="Q36" s="1784">
        <v>297</v>
      </c>
    </row>
    <row r="37" spans="1:33" s="67" customFormat="1" ht="15">
      <c r="A37" s="66">
        <v>23</v>
      </c>
      <c r="B37" s="1114"/>
      <c r="C37" s="1128"/>
      <c r="D37" s="1128"/>
      <c r="E37" s="1784">
        <v>235</v>
      </c>
      <c r="F37" s="2038"/>
      <c r="G37" s="1550"/>
      <c r="H37" s="1550"/>
      <c r="I37" s="1784">
        <v>1841</v>
      </c>
      <c r="J37" s="1114"/>
      <c r="K37" s="1128"/>
      <c r="L37" s="1128"/>
      <c r="M37" s="1784">
        <v>45</v>
      </c>
      <c r="N37" s="1114"/>
      <c r="O37" s="1128"/>
      <c r="P37" s="1128"/>
      <c r="Q37" s="1784">
        <v>296</v>
      </c>
    </row>
    <row r="38" spans="1:33" s="67" customFormat="1" ht="15">
      <c r="A38" s="66" t="s">
        <v>19</v>
      </c>
      <c r="B38" s="1187"/>
      <c r="C38" s="2034"/>
      <c r="D38" s="2034"/>
      <c r="E38" s="1555">
        <f>SUM(E14:E37)</f>
        <v>10649</v>
      </c>
      <c r="F38" s="2035"/>
      <c r="G38" s="2035"/>
      <c r="H38" s="2035"/>
      <c r="I38" s="1555">
        <f>SUM(I14:I37)</f>
        <v>50923</v>
      </c>
      <c r="J38" s="2034"/>
      <c r="K38" s="2034"/>
      <c r="L38" s="2034"/>
      <c r="M38" s="1555">
        <f>SUM(M14:M37)</f>
        <v>3377</v>
      </c>
      <c r="N38" s="2034"/>
      <c r="O38" s="2034"/>
      <c r="P38" s="2034"/>
      <c r="Q38" s="1555">
        <f>SUM(Q14:Q37)</f>
        <v>7396</v>
      </c>
    </row>
    <row r="39" spans="1:33" s="56" customFormat="1" ht="12.75" customHeight="1">
      <c r="A39" s="56" t="s">
        <v>20</v>
      </c>
      <c r="R39" s="1036"/>
      <c r="S39" s="1036"/>
      <c r="T39" s="1036"/>
      <c r="U39" s="1036"/>
      <c r="V39" s="1036"/>
      <c r="W39" s="1036"/>
      <c r="X39" s="1036"/>
      <c r="Y39" s="1036"/>
      <c r="Z39" s="1036"/>
      <c r="AA39" s="1036"/>
      <c r="AB39" s="1036"/>
      <c r="AC39" s="1036"/>
      <c r="AD39" s="1036"/>
      <c r="AE39" s="1036"/>
      <c r="AF39" s="1036"/>
      <c r="AG39" s="1036"/>
    </row>
    <row r="40" spans="1:33" s="56" customFormat="1" ht="12.75" customHeight="1">
      <c r="A40" s="56" t="s">
        <v>21</v>
      </c>
      <c r="R40" s="1036"/>
      <c r="S40" s="1036"/>
      <c r="T40" s="1036"/>
      <c r="U40" s="1036"/>
      <c r="V40" s="1036"/>
      <c r="W40" s="1036"/>
      <c r="X40" s="1036"/>
      <c r="Y40" s="1036"/>
      <c r="Z40" s="1036"/>
      <c r="AA40" s="1036"/>
      <c r="AB40" s="1036"/>
      <c r="AC40" s="1036"/>
      <c r="AD40" s="1036"/>
      <c r="AE40" s="1036"/>
      <c r="AF40" s="1036"/>
      <c r="AG40" s="1036"/>
    </row>
    <row r="41" spans="1:33">
      <c r="A41" s="56" t="s">
        <v>565</v>
      </c>
      <c r="K41" s="56"/>
      <c r="L41" s="56"/>
      <c r="M41" s="56"/>
      <c r="N41" s="56"/>
      <c r="O41" s="56"/>
      <c r="P41" s="56"/>
      <c r="Q41" s="56"/>
      <c r="R41" s="1037"/>
      <c r="S41" s="1037"/>
      <c r="T41" s="1037"/>
      <c r="U41" s="1037"/>
      <c r="V41" s="1037"/>
      <c r="W41" s="1037"/>
      <c r="X41" s="1037"/>
      <c r="Y41" s="1037"/>
      <c r="Z41" s="1037"/>
      <c r="AA41" s="1037"/>
      <c r="AB41" s="1037"/>
      <c r="AC41" s="1037"/>
      <c r="AD41" s="1037"/>
      <c r="AE41" s="1037"/>
      <c r="AF41" s="1037"/>
      <c r="AG41" s="1037"/>
    </row>
    <row r="42" spans="1:33">
      <c r="A42" s="56" t="s">
        <v>23</v>
      </c>
      <c r="R42" s="1037"/>
      <c r="S42" s="1037"/>
      <c r="T42" s="1037"/>
      <c r="U42" s="1037"/>
      <c r="V42" s="1037"/>
      <c r="W42" s="1037"/>
      <c r="X42" s="1037"/>
      <c r="Y42" s="1037"/>
      <c r="Z42" s="1037"/>
      <c r="AA42" s="1037"/>
      <c r="AB42" s="1037"/>
      <c r="AC42" s="1037"/>
      <c r="AD42" s="1037"/>
      <c r="AE42" s="1037"/>
      <c r="AF42" s="1037"/>
      <c r="AG42" s="1037"/>
    </row>
    <row r="43" spans="1:33">
      <c r="R43" s="1037"/>
      <c r="S43" s="1037"/>
      <c r="T43" s="1037"/>
      <c r="U43" s="1037"/>
      <c r="V43" s="1037"/>
      <c r="W43" s="1037"/>
      <c r="X43" s="1037"/>
      <c r="Y43" s="1037"/>
      <c r="Z43" s="1037"/>
      <c r="AA43" s="1037"/>
      <c r="AB43" s="1037"/>
      <c r="AC43" s="1037"/>
      <c r="AD43" s="1037"/>
      <c r="AE43" s="1037"/>
      <c r="AF43" s="1037"/>
      <c r="AG43" s="1037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9" tint="-0.249977111117893"/>
  </sheetPr>
  <dimension ref="A1:AG43"/>
  <sheetViews>
    <sheetView zoomScale="85" zoomScaleNormal="85" zoomScaleSheetLayoutView="100" workbookViewId="0">
      <selection activeCell="M14" sqref="M14:M37"/>
    </sheetView>
  </sheetViews>
  <sheetFormatPr defaultColWidth="9.140625" defaultRowHeight="12.75"/>
  <cols>
    <col min="1" max="1" width="5.42578125" style="78" customWidth="1"/>
    <col min="2" max="3" width="11.28515625" style="78" customWidth="1"/>
    <col min="4" max="4" width="11.28515625" style="78" hidden="1" customWidth="1"/>
    <col min="5" max="7" width="11.28515625" style="78" customWidth="1"/>
    <col min="8" max="8" width="11.28515625" style="78" hidden="1" customWidth="1"/>
    <col min="9" max="11" width="11.28515625" style="78" customWidth="1"/>
    <col min="12" max="12" width="11.28515625" style="78" hidden="1" customWidth="1"/>
    <col min="13" max="15" width="11.28515625" style="78" customWidth="1"/>
    <col min="16" max="16" width="11.28515625" style="78" hidden="1" customWidth="1"/>
    <col min="17" max="17" width="11.28515625" style="78" customWidth="1"/>
    <col min="18" max="16384" width="9.140625" style="78"/>
  </cols>
  <sheetData>
    <row r="1" spans="1:33" s="69" customFormat="1" ht="18.75" customHeight="1">
      <c r="B1" s="2178" t="s">
        <v>405</v>
      </c>
      <c r="C1" s="2081"/>
      <c r="D1" s="2081"/>
      <c r="E1" s="2081"/>
      <c r="F1" s="2081"/>
      <c r="J1" s="800" t="s">
        <v>171</v>
      </c>
      <c r="N1" s="2172" t="s">
        <v>33</v>
      </c>
      <c r="O1" s="2172"/>
      <c r="P1" s="2172"/>
      <c r="Q1" s="2172"/>
      <c r="R1" s="1034"/>
      <c r="S1" s="1034"/>
      <c r="T1" s="1034"/>
      <c r="U1" s="1034"/>
      <c r="V1" s="1034"/>
      <c r="W1" s="1034"/>
      <c r="X1" s="1034"/>
      <c r="Y1" s="1034"/>
      <c r="Z1" s="1034"/>
      <c r="AA1" s="1034"/>
      <c r="AB1" s="1034"/>
      <c r="AC1" s="1034"/>
      <c r="AD1" s="1034"/>
      <c r="AE1" s="1034"/>
      <c r="AF1" s="1034"/>
      <c r="AG1" s="1034"/>
    </row>
    <row r="2" spans="1:33" s="69" customFormat="1" ht="10.5" customHeight="1">
      <c r="B2" s="2173" t="s">
        <v>1</v>
      </c>
      <c r="C2" s="2088"/>
      <c r="D2" s="2088"/>
      <c r="E2" s="2088"/>
      <c r="F2" s="2088"/>
      <c r="N2" s="2173" t="s">
        <v>2</v>
      </c>
      <c r="O2" s="2174"/>
      <c r="P2" s="2174"/>
      <c r="Q2" s="2174"/>
      <c r="R2" s="1034"/>
      <c r="S2" s="1034"/>
      <c r="T2" s="1034"/>
      <c r="U2" s="1034"/>
      <c r="V2" s="1034"/>
      <c r="W2" s="1034"/>
      <c r="X2" s="1034"/>
      <c r="Y2" s="1034"/>
      <c r="Z2" s="1034"/>
      <c r="AA2" s="1034"/>
      <c r="AB2" s="1034"/>
      <c r="AC2" s="1034"/>
      <c r="AD2" s="1034"/>
      <c r="AE2" s="1034"/>
      <c r="AF2" s="1034"/>
      <c r="AG2" s="1034"/>
    </row>
    <row r="3" spans="1:33" s="69" customFormat="1" ht="13.5" customHeight="1">
      <c r="N3" s="69" t="s">
        <v>3</v>
      </c>
      <c r="R3" s="1034"/>
      <c r="S3" s="1034"/>
      <c r="T3" s="1034"/>
      <c r="U3" s="1034"/>
      <c r="V3" s="1034"/>
      <c r="W3" s="1034"/>
      <c r="X3" s="1034"/>
      <c r="Y3" s="1034"/>
      <c r="Z3" s="1034"/>
      <c r="AA3" s="1034"/>
      <c r="AB3" s="1034"/>
      <c r="AC3" s="1034"/>
      <c r="AD3" s="1034"/>
      <c r="AE3" s="1034"/>
      <c r="AF3" s="1034"/>
      <c r="AG3" s="1034"/>
    </row>
    <row r="4" spans="1:33" s="69" customFormat="1" ht="15" customHeight="1">
      <c r="B4" s="2177" t="s">
        <v>4</v>
      </c>
      <c r="C4" s="2081"/>
      <c r="D4" s="70"/>
      <c r="E4" s="1034"/>
      <c r="F4" s="1034"/>
      <c r="G4" s="1034"/>
      <c r="H4" s="1034"/>
      <c r="I4" s="863" t="s">
        <v>5</v>
      </c>
      <c r="J4" s="26"/>
      <c r="K4" s="26"/>
      <c r="L4" s="26"/>
      <c r="N4" s="71" t="s">
        <v>179</v>
      </c>
      <c r="O4" s="71"/>
      <c r="Q4" s="71" t="s">
        <v>180</v>
      </c>
      <c r="R4" s="1034"/>
      <c r="S4" s="1034"/>
      <c r="T4" s="1034"/>
      <c r="U4" s="1034"/>
      <c r="V4" s="1034"/>
      <c r="W4" s="1034"/>
      <c r="X4" s="1034"/>
      <c r="Y4" s="1034"/>
      <c r="Z4" s="1034"/>
      <c r="AA4" s="1034"/>
      <c r="AB4" s="1034"/>
      <c r="AC4" s="1034"/>
      <c r="AD4" s="1034"/>
      <c r="AE4" s="1034"/>
      <c r="AF4" s="1034"/>
      <c r="AG4" s="1034"/>
    </row>
    <row r="5" spans="1:33" s="69" customFormat="1" ht="9.75" customHeight="1">
      <c r="B5" s="2183" t="s">
        <v>7</v>
      </c>
      <c r="C5" s="2079"/>
      <c r="D5" s="26"/>
      <c r="E5" s="26"/>
      <c r="O5" s="71"/>
      <c r="R5" s="1034"/>
      <c r="S5" s="1034"/>
      <c r="T5" s="1034"/>
      <c r="U5" s="1034"/>
      <c r="V5" s="1034"/>
      <c r="W5" s="1034"/>
      <c r="X5" s="1034"/>
      <c r="Y5" s="1034"/>
      <c r="Z5" s="1034"/>
      <c r="AA5" s="1034"/>
      <c r="AB5" s="1034"/>
      <c r="AC5" s="1034"/>
      <c r="AD5" s="1034"/>
      <c r="AE5" s="1034"/>
      <c r="AF5" s="1034"/>
      <c r="AG5" s="1034"/>
    </row>
    <row r="6" spans="1:33" s="69" customFormat="1" ht="12" customHeight="1">
      <c r="A6" s="217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34"/>
      <c r="S6" s="1034"/>
      <c r="T6" s="1034"/>
      <c r="U6" s="1034"/>
      <c r="V6" s="1034"/>
      <c r="W6" s="1034"/>
      <c r="X6" s="1034"/>
      <c r="Y6" s="1034"/>
      <c r="Z6" s="1034"/>
      <c r="AA6" s="1034"/>
      <c r="AB6" s="1034"/>
      <c r="AC6" s="1034"/>
      <c r="AD6" s="1034"/>
      <c r="AE6" s="1034"/>
      <c r="AF6" s="1034"/>
      <c r="AG6" s="1034"/>
    </row>
    <row r="7" spans="1:33" s="69" customFormat="1" ht="15.75">
      <c r="A7" s="217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34"/>
      <c r="S7" s="1034"/>
      <c r="T7" s="1034"/>
      <c r="U7" s="1034"/>
      <c r="V7" s="1034"/>
      <c r="W7" s="1034"/>
      <c r="X7" s="1034"/>
      <c r="Y7" s="1034"/>
      <c r="Z7" s="1034"/>
      <c r="AA7" s="1034"/>
      <c r="AB7" s="1034"/>
      <c r="AC7" s="1034"/>
      <c r="AD7" s="1034"/>
      <c r="AE7" s="1034"/>
      <c r="AF7" s="1034"/>
      <c r="AG7" s="1034"/>
    </row>
    <row r="8" spans="1:33" s="69" customFormat="1" ht="9" customHeight="1">
      <c r="A8" s="1267" t="s">
        <v>297</v>
      </c>
      <c r="B8" s="1267" t="s">
        <v>298</v>
      </c>
      <c r="R8" s="1034"/>
      <c r="S8" s="1034"/>
      <c r="T8" s="1034"/>
      <c r="U8" s="1034"/>
      <c r="V8" s="1034"/>
      <c r="W8" s="1034"/>
      <c r="X8" s="1034"/>
      <c r="Y8" s="1034"/>
      <c r="Z8" s="1034"/>
      <c r="AA8" s="1034"/>
      <c r="AB8" s="1034"/>
      <c r="AC8" s="1034"/>
      <c r="AD8" s="1034"/>
      <c r="AE8" s="1034"/>
      <c r="AF8" s="1034"/>
      <c r="AG8" s="1034"/>
    </row>
    <row r="9" spans="1:33" s="69" customFormat="1">
      <c r="A9" s="2179" t="s">
        <v>9</v>
      </c>
      <c r="B9" s="2169" t="s">
        <v>10</v>
      </c>
      <c r="C9" s="2170"/>
      <c r="D9" s="2170"/>
      <c r="E9" s="2170"/>
      <c r="F9" s="2170"/>
      <c r="G9" s="2170"/>
      <c r="H9" s="2170"/>
      <c r="I9" s="2171"/>
      <c r="J9" s="2169" t="s">
        <v>11</v>
      </c>
      <c r="K9" s="2170"/>
      <c r="L9" s="2170"/>
      <c r="M9" s="2170"/>
      <c r="N9" s="2170"/>
      <c r="O9" s="2170"/>
      <c r="P9" s="2170"/>
      <c r="Q9" s="2171"/>
      <c r="R9" s="1034"/>
      <c r="S9" s="1034"/>
      <c r="T9" s="1034"/>
      <c r="U9" s="1034"/>
      <c r="V9" s="1034"/>
      <c r="W9" s="1034"/>
      <c r="X9" s="1034"/>
      <c r="Y9" s="1034"/>
      <c r="Z9" s="1034"/>
      <c r="AA9" s="1034"/>
      <c r="AB9" s="1034"/>
      <c r="AC9" s="1034"/>
      <c r="AD9" s="1034"/>
      <c r="AE9" s="1034"/>
      <c r="AF9" s="1034"/>
      <c r="AG9" s="1034"/>
    </row>
    <row r="10" spans="1:33" s="69" customFormat="1">
      <c r="A10" s="2180"/>
      <c r="B10" s="2167" t="s">
        <v>454</v>
      </c>
      <c r="C10" s="2168"/>
      <c r="D10" s="2168"/>
      <c r="E10" s="2182"/>
      <c r="F10" s="2135" t="s">
        <v>455</v>
      </c>
      <c r="G10" s="2095"/>
      <c r="H10" s="2095"/>
      <c r="I10" s="2096"/>
      <c r="J10" s="2167" t="s">
        <v>454</v>
      </c>
      <c r="K10" s="2168"/>
      <c r="L10" s="2168"/>
      <c r="M10" s="2182"/>
      <c r="N10" s="2135" t="s">
        <v>455</v>
      </c>
      <c r="O10" s="2095"/>
      <c r="P10" s="2095"/>
      <c r="Q10" s="2096"/>
      <c r="R10" s="1034"/>
      <c r="S10" s="1034"/>
      <c r="T10" s="1034"/>
      <c r="U10" s="1034"/>
      <c r="V10" s="1034"/>
      <c r="W10" s="1034"/>
      <c r="X10" s="1034"/>
      <c r="Y10" s="1034"/>
      <c r="Z10" s="1034"/>
      <c r="AA10" s="1034"/>
      <c r="AB10" s="1034"/>
      <c r="AC10" s="1034"/>
      <c r="AD10" s="1034"/>
      <c r="AE10" s="1034"/>
      <c r="AF10" s="1034"/>
      <c r="AG10" s="1034"/>
    </row>
    <row r="11" spans="1:33" s="69" customFormat="1">
      <c r="A11" s="2180"/>
      <c r="B11" s="2167" t="s">
        <v>14</v>
      </c>
      <c r="C11" s="2168"/>
      <c r="E11" s="40">
        <v>4800</v>
      </c>
      <c r="F11" s="2167" t="s">
        <v>14</v>
      </c>
      <c r="G11" s="2168"/>
      <c r="H11" s="53"/>
      <c r="I11" s="40">
        <v>7200</v>
      </c>
      <c r="J11" s="2167" t="s">
        <v>14</v>
      </c>
      <c r="K11" s="2168"/>
      <c r="L11" s="53"/>
      <c r="M11" s="40">
        <f>E11</f>
        <v>4800</v>
      </c>
      <c r="N11" s="2167" t="s">
        <v>14</v>
      </c>
      <c r="O11" s="2168"/>
      <c r="P11" s="53"/>
      <c r="Q11" s="40">
        <f>I11</f>
        <v>7200</v>
      </c>
      <c r="R11" s="1034"/>
      <c r="S11" s="1034"/>
      <c r="T11" s="1034"/>
      <c r="U11" s="1034"/>
      <c r="V11" s="1034"/>
      <c r="W11" s="1034"/>
      <c r="X11" s="1034"/>
      <c r="Y11" s="1034"/>
      <c r="Z11" s="1034"/>
      <c r="AA11" s="1034"/>
      <c r="AB11" s="1034"/>
      <c r="AC11" s="1034"/>
      <c r="AD11" s="1034"/>
      <c r="AE11" s="1034"/>
      <c r="AF11" s="1034"/>
      <c r="AG11" s="1034"/>
    </row>
    <row r="12" spans="1:33" s="73" customFormat="1" ht="35.25" customHeight="1">
      <c r="A12" s="2181"/>
      <c r="B12" s="72" t="s">
        <v>16</v>
      </c>
      <c r="C12" s="72" t="s">
        <v>17</v>
      </c>
      <c r="D12" s="72"/>
      <c r="E12" s="72" t="s">
        <v>18</v>
      </c>
      <c r="F12" s="72" t="s">
        <v>16</v>
      </c>
      <c r="G12" s="72" t="s">
        <v>17</v>
      </c>
      <c r="H12" s="72"/>
      <c r="I12" s="72" t="s">
        <v>18</v>
      </c>
      <c r="J12" s="72" t="s">
        <v>16</v>
      </c>
      <c r="K12" s="72" t="s">
        <v>17</v>
      </c>
      <c r="L12" s="72"/>
      <c r="M12" s="72" t="s">
        <v>18</v>
      </c>
      <c r="N12" s="72" t="s">
        <v>16</v>
      </c>
      <c r="O12" s="72" t="s">
        <v>17</v>
      </c>
      <c r="P12" s="72"/>
      <c r="Q12" s="72" t="s">
        <v>18</v>
      </c>
    </row>
    <row r="13" spans="1:33" s="75" customFormat="1" ht="11.25">
      <c r="A13" s="74">
        <v>1</v>
      </c>
      <c r="B13" s="74">
        <v>2</v>
      </c>
      <c r="C13" s="74">
        <v>3</v>
      </c>
      <c r="D13" s="74"/>
      <c r="E13" s="74">
        <v>4</v>
      </c>
      <c r="F13" s="74">
        <v>5</v>
      </c>
      <c r="G13" s="74">
        <v>6</v>
      </c>
      <c r="H13" s="74"/>
      <c r="I13" s="74">
        <v>7</v>
      </c>
      <c r="J13" s="74">
        <v>8</v>
      </c>
      <c r="K13" s="74">
        <v>9</v>
      </c>
      <c r="L13" s="74"/>
      <c r="M13" s="74">
        <v>10</v>
      </c>
      <c r="N13" s="74">
        <v>11</v>
      </c>
      <c r="O13" s="74">
        <v>12</v>
      </c>
      <c r="P13" s="74"/>
      <c r="Q13" s="74">
        <v>13</v>
      </c>
    </row>
    <row r="14" spans="1:33" s="73" customFormat="1" ht="14.25">
      <c r="A14" s="76">
        <v>0</v>
      </c>
      <c r="B14" s="1113"/>
      <c r="C14" s="1127"/>
      <c r="D14" s="1127"/>
      <c r="E14" s="1784">
        <v>318</v>
      </c>
      <c r="F14" s="1127"/>
      <c r="G14" s="1127"/>
      <c r="H14" s="1127"/>
      <c r="I14" s="1784">
        <v>1262</v>
      </c>
      <c r="J14" s="1114"/>
      <c r="K14" s="1127"/>
      <c r="L14" s="1127"/>
      <c r="M14" s="1784">
        <v>57</v>
      </c>
      <c r="N14" s="1127"/>
      <c r="O14" s="1127"/>
      <c r="P14" s="1127"/>
      <c r="Q14" s="1784">
        <v>550</v>
      </c>
    </row>
    <row r="15" spans="1:33" s="1455" customFormat="1" ht="14.25">
      <c r="A15" s="1453">
        <v>1</v>
      </c>
      <c r="B15" s="1113"/>
      <c r="C15" s="1454"/>
      <c r="D15" s="1127"/>
      <c r="E15" s="1784">
        <v>224</v>
      </c>
      <c r="F15" s="1551"/>
      <c r="G15" s="1127"/>
      <c r="H15" s="1551"/>
      <c r="I15" s="1784">
        <v>1255</v>
      </c>
      <c r="J15" s="1444"/>
      <c r="K15" s="1454"/>
      <c r="L15" s="1454"/>
      <c r="M15" s="1784">
        <v>41</v>
      </c>
      <c r="N15" s="1454"/>
      <c r="O15" s="1454"/>
      <c r="P15" s="1454"/>
      <c r="Q15" s="1784">
        <v>528</v>
      </c>
    </row>
    <row r="16" spans="1:33" s="73" customFormat="1" ht="14.25">
      <c r="A16" s="76">
        <v>2</v>
      </c>
      <c r="B16" s="1113"/>
      <c r="C16" s="1127"/>
      <c r="D16" s="1127"/>
      <c r="E16" s="1784">
        <v>224</v>
      </c>
      <c r="F16" s="1552"/>
      <c r="G16" s="1127"/>
      <c r="H16" s="1552"/>
      <c r="I16" s="1784">
        <v>1169</v>
      </c>
      <c r="J16" s="1114"/>
      <c r="K16" s="1127"/>
      <c r="L16" s="1127"/>
      <c r="M16" s="1784">
        <v>41</v>
      </c>
      <c r="N16" s="1127"/>
      <c r="O16" s="1127"/>
      <c r="P16" s="1127"/>
      <c r="Q16" s="1784">
        <v>491</v>
      </c>
    </row>
    <row r="17" spans="1:17" s="73" customFormat="1" ht="14.25">
      <c r="A17" s="76">
        <v>3</v>
      </c>
      <c r="B17" s="1113"/>
      <c r="C17" s="1127"/>
      <c r="D17" s="1127"/>
      <c r="E17" s="1784">
        <v>224</v>
      </c>
      <c r="F17" s="1552"/>
      <c r="G17" s="1127"/>
      <c r="H17" s="1552"/>
      <c r="I17" s="1784">
        <v>1112</v>
      </c>
      <c r="J17" s="1114"/>
      <c r="K17" s="1127"/>
      <c r="L17" s="1127"/>
      <c r="M17" s="1784">
        <v>40</v>
      </c>
      <c r="N17" s="1127"/>
      <c r="O17" s="1127"/>
      <c r="P17" s="1127"/>
      <c r="Q17" s="1784">
        <v>456</v>
      </c>
    </row>
    <row r="18" spans="1:17" s="73" customFormat="1" ht="14.25">
      <c r="A18" s="76">
        <v>4</v>
      </c>
      <c r="B18" s="1113"/>
      <c r="C18" s="1127"/>
      <c r="D18" s="1127"/>
      <c r="E18" s="1784">
        <v>225</v>
      </c>
      <c r="F18" s="1552"/>
      <c r="G18" s="1127"/>
      <c r="H18" s="1552"/>
      <c r="I18" s="1784">
        <v>1180</v>
      </c>
      <c r="J18" s="1114"/>
      <c r="K18" s="1127"/>
      <c r="L18" s="1127"/>
      <c r="M18" s="1784">
        <v>40</v>
      </c>
      <c r="N18" s="1127"/>
      <c r="O18" s="1127"/>
      <c r="P18" s="1127"/>
      <c r="Q18" s="1784">
        <v>458</v>
      </c>
    </row>
    <row r="19" spans="1:17" s="73" customFormat="1" ht="14.25">
      <c r="A19" s="76">
        <v>5</v>
      </c>
      <c r="B19" s="1113"/>
      <c r="C19" s="1127"/>
      <c r="D19" s="1127"/>
      <c r="E19" s="1784">
        <v>297</v>
      </c>
      <c r="F19" s="1552"/>
      <c r="G19" s="1127"/>
      <c r="H19" s="1552"/>
      <c r="I19" s="1784">
        <v>1171</v>
      </c>
      <c r="J19" s="1114"/>
      <c r="K19" s="1127"/>
      <c r="L19" s="1127"/>
      <c r="M19" s="1784">
        <v>53</v>
      </c>
      <c r="N19" s="1127"/>
      <c r="O19" s="1127"/>
      <c r="P19" s="1127"/>
      <c r="Q19" s="1784">
        <v>437</v>
      </c>
    </row>
    <row r="20" spans="1:17" s="73" customFormat="1" ht="14.25">
      <c r="A20" s="76">
        <v>6</v>
      </c>
      <c r="B20" s="1113"/>
      <c r="C20" s="1127"/>
      <c r="D20" s="1127"/>
      <c r="E20" s="1784">
        <v>526</v>
      </c>
      <c r="F20" s="1552"/>
      <c r="G20" s="1127"/>
      <c r="H20" s="1552"/>
      <c r="I20" s="1784">
        <v>1159</v>
      </c>
      <c r="J20" s="1114"/>
      <c r="K20" s="1127"/>
      <c r="L20" s="1127"/>
      <c r="M20" s="1784">
        <v>93</v>
      </c>
      <c r="N20" s="1127"/>
      <c r="O20" s="1127"/>
      <c r="P20" s="1127"/>
      <c r="Q20" s="1784">
        <v>413</v>
      </c>
    </row>
    <row r="21" spans="1:17" s="73" customFormat="1" ht="14.25">
      <c r="A21" s="76">
        <v>7</v>
      </c>
      <c r="B21" s="1113"/>
      <c r="C21" s="1127"/>
      <c r="D21" s="1127"/>
      <c r="E21" s="1784">
        <v>482</v>
      </c>
      <c r="F21" s="1552"/>
      <c r="G21" s="1127"/>
      <c r="H21" s="1552"/>
      <c r="I21" s="1784">
        <v>1226</v>
      </c>
      <c r="J21" s="1114"/>
      <c r="K21" s="1127"/>
      <c r="L21" s="1127"/>
      <c r="M21" s="1784">
        <v>84</v>
      </c>
      <c r="N21" s="1127"/>
      <c r="O21" s="1127"/>
      <c r="P21" s="1127"/>
      <c r="Q21" s="1784">
        <v>448</v>
      </c>
    </row>
    <row r="22" spans="1:17" s="73" customFormat="1" ht="14.25">
      <c r="A22" s="76">
        <v>8</v>
      </c>
      <c r="B22" s="1113"/>
      <c r="C22" s="1127"/>
      <c r="D22" s="1127"/>
      <c r="E22" s="1784">
        <v>434</v>
      </c>
      <c r="F22" s="1552"/>
      <c r="G22" s="1127"/>
      <c r="H22" s="1552"/>
      <c r="I22" s="1784">
        <v>1270</v>
      </c>
      <c r="J22" s="1114"/>
      <c r="K22" s="1127"/>
      <c r="L22" s="1127"/>
      <c r="M22" s="1784">
        <v>74</v>
      </c>
      <c r="N22" s="1127"/>
      <c r="O22" s="1127"/>
      <c r="P22" s="1127"/>
      <c r="Q22" s="1784">
        <v>449</v>
      </c>
    </row>
    <row r="23" spans="1:17" s="73" customFormat="1" ht="14.25">
      <c r="A23" s="76">
        <v>9</v>
      </c>
      <c r="B23" s="1113"/>
      <c r="C23" s="1127"/>
      <c r="D23" s="1127"/>
      <c r="E23" s="1784">
        <v>401</v>
      </c>
      <c r="F23" s="1552"/>
      <c r="G23" s="1127"/>
      <c r="H23" s="1552"/>
      <c r="I23" s="1784">
        <v>1249</v>
      </c>
      <c r="J23" s="1114"/>
      <c r="K23" s="1127"/>
      <c r="L23" s="1127"/>
      <c r="M23" s="1784">
        <v>63</v>
      </c>
      <c r="N23" s="1127"/>
      <c r="O23" s="1127"/>
      <c r="P23" s="1127"/>
      <c r="Q23" s="1784">
        <v>380</v>
      </c>
    </row>
    <row r="24" spans="1:17" s="73" customFormat="1" ht="14.25">
      <c r="A24" s="76">
        <v>10</v>
      </c>
      <c r="B24" s="1113"/>
      <c r="C24" s="1127"/>
      <c r="D24" s="1127"/>
      <c r="E24" s="1784">
        <v>365</v>
      </c>
      <c r="F24" s="1552"/>
      <c r="G24" s="1127"/>
      <c r="H24" s="1552"/>
      <c r="I24" s="1784">
        <v>1289</v>
      </c>
      <c r="J24" s="1114"/>
      <c r="K24" s="1127"/>
      <c r="L24" s="1127"/>
      <c r="M24" s="1784">
        <v>56</v>
      </c>
      <c r="N24" s="1127"/>
      <c r="O24" s="1127"/>
      <c r="P24" s="1127"/>
      <c r="Q24" s="1784">
        <v>409</v>
      </c>
    </row>
    <row r="25" spans="1:17" s="73" customFormat="1" ht="14.25">
      <c r="A25" s="76">
        <v>11</v>
      </c>
      <c r="B25" s="1113"/>
      <c r="C25" s="1127"/>
      <c r="D25" s="1127"/>
      <c r="E25" s="1784">
        <v>361</v>
      </c>
      <c r="F25" s="1552"/>
      <c r="G25" s="1127"/>
      <c r="H25" s="1552"/>
      <c r="I25" s="1784">
        <v>1266</v>
      </c>
      <c r="J25" s="1114"/>
      <c r="K25" s="1127"/>
      <c r="L25" s="1127"/>
      <c r="M25" s="1784">
        <v>56</v>
      </c>
      <c r="N25" s="1127"/>
      <c r="O25" s="1127"/>
      <c r="P25" s="1127"/>
      <c r="Q25" s="1784">
        <v>427</v>
      </c>
    </row>
    <row r="26" spans="1:17" s="73" customFormat="1" ht="14.25">
      <c r="A26" s="76">
        <v>12</v>
      </c>
      <c r="B26" s="1113"/>
      <c r="C26" s="1127"/>
      <c r="D26" s="1127"/>
      <c r="E26" s="1784">
        <v>367</v>
      </c>
      <c r="F26" s="1552"/>
      <c r="G26" s="1127"/>
      <c r="H26" s="1552"/>
      <c r="I26" s="1784">
        <v>1315</v>
      </c>
      <c r="J26" s="1114"/>
      <c r="K26" s="1127"/>
      <c r="L26" s="1127"/>
      <c r="M26" s="1784">
        <v>56</v>
      </c>
      <c r="N26" s="1127"/>
      <c r="O26" s="1127"/>
      <c r="P26" s="1127"/>
      <c r="Q26" s="1784">
        <v>456</v>
      </c>
    </row>
    <row r="27" spans="1:17" s="73" customFormat="1" ht="14.25">
      <c r="A27" s="76">
        <v>13</v>
      </c>
      <c r="B27" s="1113"/>
      <c r="C27" s="1127"/>
      <c r="D27" s="1127"/>
      <c r="E27" s="1784">
        <v>367</v>
      </c>
      <c r="F27" s="1552"/>
      <c r="G27" s="1127"/>
      <c r="H27" s="1552"/>
      <c r="I27" s="1784">
        <v>1235</v>
      </c>
      <c r="J27" s="1114"/>
      <c r="K27" s="1127"/>
      <c r="L27" s="1127"/>
      <c r="M27" s="1784">
        <v>57</v>
      </c>
      <c r="N27" s="1127"/>
      <c r="O27" s="1127"/>
      <c r="P27" s="1127"/>
      <c r="Q27" s="1784">
        <v>443</v>
      </c>
    </row>
    <row r="28" spans="1:17" s="73" customFormat="1" ht="14.25">
      <c r="A28" s="76">
        <v>14</v>
      </c>
      <c r="B28" s="1113"/>
      <c r="C28" s="1127"/>
      <c r="D28" s="1127"/>
      <c r="E28" s="1784">
        <v>360</v>
      </c>
      <c r="F28" s="1552"/>
      <c r="G28" s="1127"/>
      <c r="H28" s="1552"/>
      <c r="I28" s="1784">
        <v>1208</v>
      </c>
      <c r="J28" s="1114"/>
      <c r="K28" s="1127"/>
      <c r="L28" s="1127"/>
      <c r="M28" s="1784">
        <v>55</v>
      </c>
      <c r="N28" s="1127"/>
      <c r="O28" s="1127"/>
      <c r="P28" s="1127"/>
      <c r="Q28" s="1784">
        <v>393</v>
      </c>
    </row>
    <row r="29" spans="1:17" s="73" customFormat="1" ht="14.25">
      <c r="A29" s="76">
        <v>15</v>
      </c>
      <c r="B29" s="1113"/>
      <c r="C29" s="1127"/>
      <c r="D29" s="1127"/>
      <c r="E29" s="1784">
        <v>364</v>
      </c>
      <c r="F29" s="1552"/>
      <c r="G29" s="1127"/>
      <c r="H29" s="1552"/>
      <c r="I29" s="1784">
        <v>1248</v>
      </c>
      <c r="J29" s="1114"/>
      <c r="K29" s="1127"/>
      <c r="L29" s="1127"/>
      <c r="M29" s="1784">
        <v>58</v>
      </c>
      <c r="N29" s="1127"/>
      <c r="O29" s="1127"/>
      <c r="P29" s="1127"/>
      <c r="Q29" s="1784">
        <v>418</v>
      </c>
    </row>
    <row r="30" spans="1:17" s="73" customFormat="1" ht="14.25">
      <c r="A30" s="76">
        <v>16</v>
      </c>
      <c r="B30" s="1113"/>
      <c r="C30" s="1127"/>
      <c r="D30" s="1127"/>
      <c r="E30" s="1784">
        <v>372</v>
      </c>
      <c r="F30" s="1552"/>
      <c r="G30" s="1127"/>
      <c r="H30" s="1552"/>
      <c r="I30" s="1784">
        <v>1382</v>
      </c>
      <c r="J30" s="1114"/>
      <c r="K30" s="1127"/>
      <c r="L30" s="1127"/>
      <c r="M30" s="1784">
        <v>64</v>
      </c>
      <c r="N30" s="1127"/>
      <c r="O30" s="1127"/>
      <c r="P30" s="1127"/>
      <c r="Q30" s="1784">
        <v>461</v>
      </c>
    </row>
    <row r="31" spans="1:17" s="77" customFormat="1" ht="14.25">
      <c r="A31" s="76">
        <v>17</v>
      </c>
      <c r="B31" s="1113"/>
      <c r="C31" s="1127"/>
      <c r="D31" s="1127"/>
      <c r="E31" s="1784">
        <v>376</v>
      </c>
      <c r="F31" s="1552"/>
      <c r="G31" s="1127"/>
      <c r="H31" s="1552"/>
      <c r="I31" s="1784">
        <v>1196</v>
      </c>
      <c r="J31" s="1114"/>
      <c r="K31" s="1127"/>
      <c r="L31" s="1127"/>
      <c r="M31" s="1784">
        <v>66</v>
      </c>
      <c r="N31" s="1127"/>
      <c r="O31" s="1127"/>
      <c r="P31" s="1127"/>
      <c r="Q31" s="1784">
        <v>451</v>
      </c>
    </row>
    <row r="32" spans="1:17" s="77" customFormat="1" ht="14.25">
      <c r="A32" s="76">
        <v>18</v>
      </c>
      <c r="B32" s="1113"/>
      <c r="C32" s="1127"/>
      <c r="D32" s="1127"/>
      <c r="E32" s="1784">
        <v>381</v>
      </c>
      <c r="F32" s="1552"/>
      <c r="G32" s="1127"/>
      <c r="H32" s="1552"/>
      <c r="I32" s="1784">
        <v>1235</v>
      </c>
      <c r="J32" s="1114"/>
      <c r="K32" s="1127"/>
      <c r="L32" s="1127"/>
      <c r="M32" s="1784">
        <v>66</v>
      </c>
      <c r="N32" s="1127"/>
      <c r="O32" s="1127"/>
      <c r="P32" s="1127"/>
      <c r="Q32" s="1784">
        <v>482</v>
      </c>
    </row>
    <row r="33" spans="1:33" s="77" customFormat="1" ht="14.25">
      <c r="A33" s="76">
        <v>19</v>
      </c>
      <c r="B33" s="1113"/>
      <c r="C33" s="1127"/>
      <c r="D33" s="1127"/>
      <c r="E33" s="1784">
        <v>381</v>
      </c>
      <c r="F33" s="1552"/>
      <c r="G33" s="1127"/>
      <c r="H33" s="1552"/>
      <c r="I33" s="1784">
        <v>1178</v>
      </c>
      <c r="J33" s="1114"/>
      <c r="K33" s="1127"/>
      <c r="L33" s="1127"/>
      <c r="M33" s="1784">
        <v>66</v>
      </c>
      <c r="N33" s="1127"/>
      <c r="O33" s="1127"/>
      <c r="P33" s="1127"/>
      <c r="Q33" s="1784">
        <v>454</v>
      </c>
    </row>
    <row r="34" spans="1:33" s="77" customFormat="1" ht="14.25">
      <c r="A34" s="76">
        <v>20</v>
      </c>
      <c r="B34" s="1113"/>
      <c r="C34" s="1127"/>
      <c r="D34" s="1127"/>
      <c r="E34" s="1784">
        <v>422</v>
      </c>
      <c r="F34" s="1552"/>
      <c r="G34" s="1127"/>
      <c r="H34" s="1552"/>
      <c r="I34" s="1784">
        <v>1233</v>
      </c>
      <c r="J34" s="1114"/>
      <c r="K34" s="1127"/>
      <c r="L34" s="1127"/>
      <c r="M34" s="1784">
        <v>73</v>
      </c>
      <c r="N34" s="1127"/>
      <c r="O34" s="1127"/>
      <c r="P34" s="1127"/>
      <c r="Q34" s="1784">
        <v>442</v>
      </c>
    </row>
    <row r="35" spans="1:33" s="77" customFormat="1" ht="14.25">
      <c r="A35" s="76">
        <v>21</v>
      </c>
      <c r="B35" s="1113"/>
      <c r="C35" s="1127"/>
      <c r="D35" s="1127"/>
      <c r="E35" s="1784">
        <v>419</v>
      </c>
      <c r="F35" s="1552"/>
      <c r="G35" s="1127"/>
      <c r="H35" s="1552"/>
      <c r="I35" s="1784">
        <v>1093</v>
      </c>
      <c r="J35" s="1114"/>
      <c r="K35" s="1127"/>
      <c r="L35" s="1127"/>
      <c r="M35" s="1784">
        <v>74</v>
      </c>
      <c r="N35" s="1127"/>
      <c r="O35" s="1127"/>
      <c r="P35" s="1127"/>
      <c r="Q35" s="1784">
        <v>393</v>
      </c>
    </row>
    <row r="36" spans="1:33" s="77" customFormat="1" ht="14.25">
      <c r="A36" s="76">
        <v>22</v>
      </c>
      <c r="B36" s="1113"/>
      <c r="C36" s="1127"/>
      <c r="D36" s="1127"/>
      <c r="E36" s="1784">
        <v>469</v>
      </c>
      <c r="F36" s="1552"/>
      <c r="G36" s="1127"/>
      <c r="H36" s="1552"/>
      <c r="I36" s="1784">
        <v>1186</v>
      </c>
      <c r="J36" s="1114"/>
      <c r="K36" s="1127"/>
      <c r="L36" s="1127"/>
      <c r="M36" s="1784">
        <v>83</v>
      </c>
      <c r="N36" s="1127"/>
      <c r="O36" s="1127"/>
      <c r="P36" s="1127"/>
      <c r="Q36" s="1784">
        <v>448</v>
      </c>
    </row>
    <row r="37" spans="1:33" s="77" customFormat="1" ht="14.25">
      <c r="A37" s="76">
        <v>23</v>
      </c>
      <c r="B37" s="1113"/>
      <c r="C37" s="1127"/>
      <c r="D37" s="1127"/>
      <c r="E37" s="1784">
        <v>533</v>
      </c>
      <c r="F37" s="1552"/>
      <c r="G37" s="1552"/>
      <c r="H37" s="1552"/>
      <c r="I37" s="1784">
        <v>1199</v>
      </c>
      <c r="J37" s="1114"/>
      <c r="K37" s="1127"/>
      <c r="L37" s="1127"/>
      <c r="M37" s="1784">
        <v>96</v>
      </c>
      <c r="N37" s="1127"/>
      <c r="O37" s="1127"/>
      <c r="P37" s="1127"/>
      <c r="Q37" s="1784">
        <v>494</v>
      </c>
    </row>
    <row r="38" spans="1:33" s="77" customFormat="1" ht="15">
      <c r="A38" s="76" t="s">
        <v>19</v>
      </c>
      <c r="B38" s="1186"/>
      <c r="C38" s="1806"/>
      <c r="D38" s="1806"/>
      <c r="E38" s="1556">
        <f>SUM(E14:E37)</f>
        <v>8892</v>
      </c>
      <c r="F38" s="1805"/>
      <c r="G38" s="1805"/>
      <c r="H38" s="1805"/>
      <c r="I38" s="1556">
        <f>SUM(I14:I37)</f>
        <v>29316</v>
      </c>
      <c r="J38" s="1806"/>
      <c r="K38" s="1806"/>
      <c r="L38" s="1806"/>
      <c r="M38" s="1556">
        <f>SUM(M14:M37)</f>
        <v>1512</v>
      </c>
      <c r="N38" s="1806"/>
      <c r="O38" s="1806"/>
      <c r="P38" s="1806"/>
      <c r="Q38" s="1556">
        <f>SUM(Q14:Q37)</f>
        <v>10781</v>
      </c>
    </row>
    <row r="39" spans="1:33" s="69" customFormat="1" ht="12.75" customHeight="1">
      <c r="A39" s="69" t="s">
        <v>20</v>
      </c>
      <c r="R39" s="1034"/>
      <c r="S39" s="1034"/>
      <c r="T39" s="1034"/>
      <c r="U39" s="1034"/>
      <c r="V39" s="1034"/>
      <c r="W39" s="1034"/>
      <c r="X39" s="1034"/>
      <c r="Y39" s="1034"/>
      <c r="Z39" s="1034"/>
      <c r="AA39" s="1034"/>
      <c r="AB39" s="1034"/>
      <c r="AC39" s="1034"/>
      <c r="AD39" s="1034"/>
      <c r="AE39" s="1034"/>
      <c r="AF39" s="1034"/>
      <c r="AG39" s="1034"/>
    </row>
    <row r="40" spans="1:33" s="69" customFormat="1" ht="12.75" customHeight="1">
      <c r="A40" s="69" t="s">
        <v>21</v>
      </c>
      <c r="R40" s="1034"/>
      <c r="S40" s="1034"/>
      <c r="T40" s="1034"/>
      <c r="U40" s="1034"/>
      <c r="V40" s="1034"/>
      <c r="W40" s="1034"/>
      <c r="X40" s="1034"/>
      <c r="Y40" s="1034"/>
      <c r="Z40" s="1034"/>
      <c r="AA40" s="1034"/>
      <c r="AB40" s="1034"/>
      <c r="AC40" s="1034"/>
      <c r="AD40" s="1034"/>
      <c r="AE40" s="1034"/>
      <c r="AF40" s="1034"/>
      <c r="AG40" s="1034"/>
    </row>
    <row r="41" spans="1:33">
      <c r="A41" s="69" t="s">
        <v>565</v>
      </c>
      <c r="K41" s="69"/>
      <c r="L41" s="69"/>
      <c r="M41" s="69"/>
      <c r="N41" s="69"/>
      <c r="O41" s="69"/>
      <c r="P41" s="69"/>
      <c r="Q41" s="69"/>
      <c r="R41" s="1035"/>
      <c r="S41" s="1035"/>
      <c r="T41" s="1035"/>
      <c r="U41" s="1035"/>
      <c r="V41" s="1035"/>
      <c r="W41" s="1035"/>
      <c r="X41" s="1035"/>
      <c r="Y41" s="1035"/>
      <c r="Z41" s="1035"/>
      <c r="AA41" s="1035"/>
      <c r="AB41" s="1035"/>
      <c r="AC41" s="1035"/>
      <c r="AD41" s="1035"/>
      <c r="AE41" s="1035"/>
      <c r="AF41" s="1035"/>
      <c r="AG41" s="1035"/>
    </row>
    <row r="42" spans="1:33">
      <c r="A42" s="69" t="s">
        <v>23</v>
      </c>
      <c r="R42" s="1035"/>
      <c r="S42" s="1035"/>
      <c r="T42" s="1035"/>
      <c r="U42" s="1035"/>
      <c r="V42" s="1035"/>
      <c r="W42" s="1035"/>
      <c r="X42" s="1035"/>
      <c r="Y42" s="1035"/>
      <c r="Z42" s="1035"/>
      <c r="AA42" s="1035"/>
      <c r="AB42" s="1035"/>
      <c r="AC42" s="1035"/>
      <c r="AD42" s="1035"/>
      <c r="AE42" s="1035"/>
      <c r="AF42" s="1035"/>
      <c r="AG42" s="1035"/>
    </row>
    <row r="43" spans="1:33">
      <c r="R43" s="1035"/>
      <c r="S43" s="1035"/>
      <c r="T43" s="1035"/>
      <c r="U43" s="1035"/>
      <c r="V43" s="1035"/>
      <c r="W43" s="1035"/>
      <c r="X43" s="1035"/>
      <c r="Y43" s="1035"/>
      <c r="Z43" s="1035"/>
      <c r="AA43" s="1035"/>
      <c r="AB43" s="1035"/>
      <c r="AC43" s="1035"/>
      <c r="AD43" s="1035"/>
      <c r="AE43" s="1035"/>
      <c r="AF43" s="1035"/>
      <c r="AG43" s="1035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theme="9" tint="-0.249977111117893"/>
  </sheetPr>
  <dimension ref="A1:AG43"/>
  <sheetViews>
    <sheetView zoomScale="85" zoomScaleNormal="85" zoomScaleSheetLayoutView="100" workbookViewId="0">
      <selection activeCell="Q14" sqref="Q14:Q37"/>
    </sheetView>
  </sheetViews>
  <sheetFormatPr defaultColWidth="9.140625" defaultRowHeight="12.75"/>
  <cols>
    <col min="1" max="1" width="5.42578125" style="93" customWidth="1"/>
    <col min="2" max="3" width="11.28515625" style="93" customWidth="1"/>
    <col min="4" max="4" width="11.28515625" style="93" hidden="1" customWidth="1"/>
    <col min="5" max="7" width="11.28515625" style="93" customWidth="1"/>
    <col min="8" max="8" width="11.28515625" style="93" hidden="1" customWidth="1"/>
    <col min="9" max="11" width="11.28515625" style="93" customWidth="1"/>
    <col min="12" max="12" width="11.28515625" style="93" hidden="1" customWidth="1"/>
    <col min="13" max="15" width="11.28515625" style="93" customWidth="1"/>
    <col min="16" max="16" width="11.28515625" style="93" hidden="1" customWidth="1"/>
    <col min="17" max="17" width="11.28515625" style="93" customWidth="1"/>
    <col min="18" max="16384" width="9.140625" style="93"/>
  </cols>
  <sheetData>
    <row r="1" spans="1:33" s="79" customFormat="1" ht="18.75" customHeight="1">
      <c r="B1" s="2195" t="s">
        <v>405</v>
      </c>
      <c r="C1" s="2081"/>
      <c r="D1" s="2081"/>
      <c r="E1" s="2081"/>
      <c r="F1" s="2081"/>
      <c r="J1" s="800" t="s">
        <v>171</v>
      </c>
      <c r="N1" s="2189" t="s">
        <v>33</v>
      </c>
      <c r="O1" s="2189"/>
      <c r="P1" s="2189"/>
      <c r="Q1" s="2189"/>
      <c r="R1" s="1032"/>
      <c r="S1" s="1032"/>
      <c r="T1" s="1032"/>
      <c r="U1" s="1032"/>
      <c r="V1" s="1032"/>
      <c r="W1" s="1032"/>
      <c r="X1" s="1032"/>
      <c r="Y1" s="1032"/>
      <c r="Z1" s="1032"/>
      <c r="AA1" s="1032"/>
      <c r="AB1" s="1032"/>
      <c r="AC1" s="1032"/>
      <c r="AD1" s="1032"/>
      <c r="AE1" s="1032"/>
      <c r="AF1" s="1032"/>
      <c r="AG1" s="1032"/>
    </row>
    <row r="2" spans="1:33" s="79" customFormat="1" ht="10.5" customHeight="1">
      <c r="B2" s="2190" t="s">
        <v>1</v>
      </c>
      <c r="C2" s="2088"/>
      <c r="D2" s="2088"/>
      <c r="E2" s="2088"/>
      <c r="F2" s="2088"/>
      <c r="N2" s="2190" t="s">
        <v>2</v>
      </c>
      <c r="O2" s="2191"/>
      <c r="P2" s="2191"/>
      <c r="Q2" s="2191"/>
      <c r="R2" s="1032"/>
      <c r="S2" s="1032"/>
      <c r="T2" s="1032"/>
      <c r="U2" s="1032"/>
      <c r="V2" s="1032"/>
      <c r="W2" s="1032"/>
      <c r="X2" s="1032"/>
      <c r="Y2" s="1032"/>
      <c r="Z2" s="1032"/>
      <c r="AA2" s="1032"/>
      <c r="AB2" s="1032"/>
      <c r="AC2" s="1032"/>
      <c r="AD2" s="1032"/>
      <c r="AE2" s="1032"/>
      <c r="AF2" s="1032"/>
      <c r="AG2" s="1032"/>
    </row>
    <row r="3" spans="1:33" s="79" customFormat="1" ht="13.5" customHeight="1">
      <c r="N3" s="79" t="s">
        <v>3</v>
      </c>
      <c r="R3" s="1032"/>
      <c r="S3" s="1032"/>
      <c r="T3" s="1032"/>
      <c r="U3" s="1032"/>
      <c r="V3" s="1032"/>
      <c r="W3" s="1032"/>
      <c r="X3" s="1032"/>
      <c r="Y3" s="1032"/>
      <c r="Z3" s="1032"/>
      <c r="AA3" s="1032"/>
      <c r="AB3" s="1032"/>
      <c r="AC3" s="1032"/>
      <c r="AD3" s="1032"/>
      <c r="AE3" s="1032"/>
      <c r="AF3" s="1032"/>
      <c r="AG3" s="1032"/>
    </row>
    <row r="4" spans="1:33" s="79" customFormat="1" ht="15" customHeight="1">
      <c r="B4" s="2194" t="s">
        <v>4</v>
      </c>
      <c r="C4" s="2081"/>
      <c r="D4" s="81"/>
      <c r="E4" s="1032"/>
      <c r="F4" s="1032"/>
      <c r="G4" s="1032"/>
      <c r="H4" s="1032"/>
      <c r="I4" s="862" t="s">
        <v>5</v>
      </c>
      <c r="J4" s="80"/>
      <c r="K4" s="80"/>
      <c r="L4" s="80"/>
      <c r="O4" s="82" t="s">
        <v>35</v>
      </c>
      <c r="R4" s="1032"/>
      <c r="S4" s="1032"/>
      <c r="T4" s="1032"/>
      <c r="U4" s="1032"/>
      <c r="V4" s="1032"/>
      <c r="W4" s="1032"/>
      <c r="X4" s="1032"/>
      <c r="Y4" s="1032"/>
      <c r="Z4" s="1032"/>
      <c r="AA4" s="1032"/>
      <c r="AB4" s="1032"/>
      <c r="AC4" s="1032"/>
      <c r="AD4" s="1032"/>
      <c r="AE4" s="1032"/>
      <c r="AF4" s="1032"/>
      <c r="AG4" s="1032"/>
    </row>
    <row r="5" spans="1:33" s="79" customFormat="1" ht="9.75" customHeight="1">
      <c r="B5" s="2200" t="s">
        <v>7</v>
      </c>
      <c r="C5" s="2079"/>
      <c r="D5" s="80"/>
      <c r="E5" s="80"/>
      <c r="R5" s="1032"/>
      <c r="S5" s="1032"/>
      <c r="T5" s="1032"/>
      <c r="U5" s="1032"/>
      <c r="V5" s="1032"/>
      <c r="W5" s="1032"/>
      <c r="X5" s="1032"/>
      <c r="Y5" s="1032"/>
      <c r="Z5" s="1032"/>
      <c r="AA5" s="1032"/>
      <c r="AB5" s="1032"/>
      <c r="AC5" s="1032"/>
      <c r="AD5" s="1032"/>
      <c r="AE5" s="1032"/>
      <c r="AF5" s="1032"/>
      <c r="AG5" s="1032"/>
    </row>
    <row r="6" spans="1:33" s="79" customFormat="1" ht="12" customHeight="1">
      <c r="A6" s="2192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32"/>
      <c r="S6" s="1032"/>
      <c r="T6" s="1032"/>
      <c r="U6" s="1032"/>
      <c r="V6" s="1032"/>
      <c r="W6" s="1032"/>
      <c r="X6" s="1032"/>
      <c r="Y6" s="1032"/>
      <c r="Z6" s="1032"/>
      <c r="AA6" s="1032"/>
      <c r="AB6" s="1032"/>
      <c r="AC6" s="1032"/>
      <c r="AD6" s="1032"/>
      <c r="AE6" s="1032"/>
      <c r="AF6" s="1032"/>
      <c r="AG6" s="1032"/>
    </row>
    <row r="7" spans="1:33" s="79" customFormat="1" ht="15.75">
      <c r="A7" s="2193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32"/>
      <c r="S7" s="1032"/>
      <c r="T7" s="1032"/>
      <c r="U7" s="1032"/>
      <c r="V7" s="1032"/>
      <c r="W7" s="1032"/>
      <c r="X7" s="1032"/>
      <c r="Y7" s="1032"/>
      <c r="Z7" s="1032"/>
      <c r="AA7" s="1032"/>
      <c r="AB7" s="1032"/>
      <c r="AC7" s="1032"/>
      <c r="AD7" s="1032"/>
      <c r="AE7" s="1032"/>
      <c r="AF7" s="1032"/>
      <c r="AG7" s="1032"/>
    </row>
    <row r="8" spans="1:33" s="79" customFormat="1" ht="9" customHeight="1">
      <c r="A8" s="1267" t="s">
        <v>299</v>
      </c>
      <c r="B8" s="1267" t="s">
        <v>300</v>
      </c>
      <c r="R8" s="1032"/>
      <c r="S8" s="1032"/>
      <c r="T8" s="1032"/>
      <c r="U8" s="1032"/>
      <c r="V8" s="1032"/>
      <c r="W8" s="1032"/>
      <c r="X8" s="1032"/>
      <c r="Y8" s="1032"/>
      <c r="Z8" s="1032"/>
      <c r="AA8" s="1032"/>
      <c r="AB8" s="1032"/>
      <c r="AC8" s="1032"/>
      <c r="AD8" s="1032"/>
      <c r="AE8" s="1032"/>
      <c r="AF8" s="1032"/>
      <c r="AG8" s="1032"/>
    </row>
    <row r="9" spans="1:33" s="79" customFormat="1">
      <c r="A9" s="2196" t="s">
        <v>9</v>
      </c>
      <c r="B9" s="2186" t="s">
        <v>10</v>
      </c>
      <c r="C9" s="2187"/>
      <c r="D9" s="2187"/>
      <c r="E9" s="2187"/>
      <c r="F9" s="2187"/>
      <c r="G9" s="2187"/>
      <c r="H9" s="2187"/>
      <c r="I9" s="2188"/>
      <c r="J9" s="2186" t="s">
        <v>11</v>
      </c>
      <c r="K9" s="2187"/>
      <c r="L9" s="2187"/>
      <c r="M9" s="2187"/>
      <c r="N9" s="2187"/>
      <c r="O9" s="2187"/>
      <c r="P9" s="2187"/>
      <c r="Q9" s="2188"/>
      <c r="R9" s="1032"/>
      <c r="S9" s="1032"/>
      <c r="T9" s="1032"/>
      <c r="U9" s="1032"/>
      <c r="V9" s="1032"/>
      <c r="W9" s="1032"/>
      <c r="X9" s="1032"/>
      <c r="Y9" s="1032"/>
      <c r="Z9" s="1032"/>
      <c r="AA9" s="1032"/>
      <c r="AB9" s="1032"/>
      <c r="AC9" s="1032"/>
      <c r="AD9" s="1032"/>
      <c r="AE9" s="1032"/>
      <c r="AF9" s="1032"/>
      <c r="AG9" s="1032"/>
    </row>
    <row r="10" spans="1:33" s="79" customFormat="1">
      <c r="A10" s="2197"/>
      <c r="B10" s="2184" t="s">
        <v>456</v>
      </c>
      <c r="C10" s="2185"/>
      <c r="D10" s="2185"/>
      <c r="E10" s="2199"/>
      <c r="F10" s="2184" t="s">
        <v>457</v>
      </c>
      <c r="G10" s="2095"/>
      <c r="H10" s="2095"/>
      <c r="I10" s="2096"/>
      <c r="J10" s="2184" t="s">
        <v>456</v>
      </c>
      <c r="K10" s="2185"/>
      <c r="L10" s="2185"/>
      <c r="M10" s="2199"/>
      <c r="N10" s="2184" t="s">
        <v>457</v>
      </c>
      <c r="O10" s="2095"/>
      <c r="P10" s="2095"/>
      <c r="Q10" s="2096"/>
      <c r="R10" s="1032"/>
      <c r="S10" s="1032"/>
      <c r="T10" s="1032"/>
      <c r="U10" s="1032"/>
      <c r="V10" s="1032"/>
      <c r="W10" s="1032"/>
      <c r="X10" s="1032"/>
      <c r="Y10" s="1032"/>
      <c r="Z10" s="1032"/>
      <c r="AA10" s="1032"/>
      <c r="AB10" s="1032"/>
      <c r="AC10" s="1032"/>
      <c r="AD10" s="1032"/>
      <c r="AE10" s="1032"/>
      <c r="AF10" s="1032"/>
      <c r="AG10" s="1032"/>
    </row>
    <row r="11" spans="1:33" s="79" customFormat="1">
      <c r="A11" s="2197"/>
      <c r="B11" s="2184" t="s">
        <v>14</v>
      </c>
      <c r="C11" s="2185"/>
      <c r="E11" s="84">
        <v>12000</v>
      </c>
      <c r="F11" s="2184" t="s">
        <v>14</v>
      </c>
      <c r="G11" s="2185"/>
      <c r="H11" s="83"/>
      <c r="I11" s="84">
        <v>7200</v>
      </c>
      <c r="J11" s="2184" t="s">
        <v>14</v>
      </c>
      <c r="K11" s="2185"/>
      <c r="L11" s="83"/>
      <c r="M11" s="84">
        <f>E11</f>
        <v>12000</v>
      </c>
      <c r="N11" s="2184" t="s">
        <v>14</v>
      </c>
      <c r="O11" s="2185"/>
      <c r="P11" s="83"/>
      <c r="Q11" s="84">
        <f>I11</f>
        <v>7200</v>
      </c>
      <c r="R11" s="1032"/>
      <c r="S11" s="1032"/>
      <c r="T11" s="1032"/>
      <c r="U11" s="1032"/>
      <c r="V11" s="1032"/>
      <c r="W11" s="1032"/>
      <c r="X11" s="1032"/>
      <c r="Y11" s="1032"/>
      <c r="Z11" s="1032"/>
      <c r="AA11" s="1032"/>
      <c r="AB11" s="1032"/>
      <c r="AC11" s="1032"/>
      <c r="AD11" s="1032"/>
      <c r="AE11" s="1032"/>
      <c r="AF11" s="1032"/>
      <c r="AG11" s="1032"/>
    </row>
    <row r="12" spans="1:33" s="86" customFormat="1" ht="35.25" customHeight="1">
      <c r="A12" s="2198"/>
      <c r="B12" s="85" t="s">
        <v>16</v>
      </c>
      <c r="C12" s="85" t="s">
        <v>17</v>
      </c>
      <c r="D12" s="85"/>
      <c r="E12" s="85" t="s">
        <v>18</v>
      </c>
      <c r="F12" s="85" t="s">
        <v>16</v>
      </c>
      <c r="G12" s="85" t="s">
        <v>17</v>
      </c>
      <c r="H12" s="85"/>
      <c r="I12" s="85" t="s">
        <v>18</v>
      </c>
      <c r="J12" s="85" t="s">
        <v>16</v>
      </c>
      <c r="K12" s="85" t="s">
        <v>17</v>
      </c>
      <c r="L12" s="85"/>
      <c r="M12" s="85" t="s">
        <v>18</v>
      </c>
      <c r="N12" s="85" t="s">
        <v>16</v>
      </c>
      <c r="O12" s="85" t="s">
        <v>17</v>
      </c>
      <c r="P12" s="85"/>
      <c r="Q12" s="85" t="s">
        <v>18</v>
      </c>
    </row>
    <row r="13" spans="1:33" s="90" customFormat="1" ht="11.25">
      <c r="A13" s="87">
        <v>1</v>
      </c>
      <c r="B13" s="87">
        <v>2</v>
      </c>
      <c r="C13" s="87">
        <v>3</v>
      </c>
      <c r="D13" s="87"/>
      <c r="E13" s="87">
        <v>4</v>
      </c>
      <c r="F13" s="87">
        <v>5</v>
      </c>
      <c r="G13" s="87">
        <v>6</v>
      </c>
      <c r="H13" s="87"/>
      <c r="I13" s="87">
        <v>7</v>
      </c>
      <c r="J13" s="87">
        <v>8</v>
      </c>
      <c r="K13" s="87">
        <v>9</v>
      </c>
      <c r="L13" s="87"/>
      <c r="M13" s="87">
        <v>10</v>
      </c>
      <c r="N13" s="87">
        <v>11</v>
      </c>
      <c r="O13" s="87">
        <v>12</v>
      </c>
      <c r="P13" s="87"/>
      <c r="Q13" s="87">
        <v>13</v>
      </c>
    </row>
    <row r="14" spans="1:33" s="86" customFormat="1" ht="14.25">
      <c r="A14" s="91">
        <v>0</v>
      </c>
      <c r="B14" s="1114"/>
      <c r="C14" s="1126"/>
      <c r="D14" s="1126"/>
      <c r="E14" s="1784">
        <v>1737</v>
      </c>
      <c r="F14" s="1114"/>
      <c r="G14" s="1126"/>
      <c r="H14" s="1126"/>
      <c r="I14" s="1784">
        <v>1641</v>
      </c>
      <c r="J14" s="1114"/>
      <c r="K14" s="1126"/>
      <c r="L14" s="1126"/>
      <c r="M14" s="1784">
        <v>443</v>
      </c>
      <c r="N14" s="1114"/>
      <c r="O14" s="1126"/>
      <c r="P14" s="1126"/>
      <c r="Q14" s="1784">
        <v>287</v>
      </c>
    </row>
    <row r="15" spans="1:33" s="1452" customFormat="1" ht="14.25">
      <c r="A15" s="1450">
        <v>1</v>
      </c>
      <c r="B15" s="1114"/>
      <c r="C15" s="1451"/>
      <c r="D15" s="1126"/>
      <c r="E15" s="1784">
        <v>1676</v>
      </c>
      <c r="F15" s="1444"/>
      <c r="G15" s="1126"/>
      <c r="H15" s="1451"/>
      <c r="I15" s="1784">
        <v>1556</v>
      </c>
      <c r="J15" s="1444"/>
      <c r="K15" s="1451"/>
      <c r="L15" s="1451"/>
      <c r="M15" s="1784">
        <v>402</v>
      </c>
      <c r="N15" s="1444"/>
      <c r="O15" s="1451"/>
      <c r="P15" s="1451"/>
      <c r="Q15" s="1784">
        <v>291</v>
      </c>
    </row>
    <row r="16" spans="1:33" s="86" customFormat="1" ht="14.25">
      <c r="A16" s="91">
        <v>2</v>
      </c>
      <c r="B16" s="1114"/>
      <c r="C16" s="1126"/>
      <c r="D16" s="1126"/>
      <c r="E16" s="1784">
        <v>1659</v>
      </c>
      <c r="F16" s="1114"/>
      <c r="G16" s="1126"/>
      <c r="H16" s="1126"/>
      <c r="I16" s="1784">
        <v>1529</v>
      </c>
      <c r="J16" s="1114"/>
      <c r="K16" s="1126"/>
      <c r="L16" s="1126"/>
      <c r="M16" s="1784">
        <v>407</v>
      </c>
      <c r="N16" s="1114"/>
      <c r="O16" s="1126"/>
      <c r="P16" s="1126"/>
      <c r="Q16" s="1784">
        <v>285</v>
      </c>
    </row>
    <row r="17" spans="1:17" s="86" customFormat="1" ht="14.25">
      <c r="A17" s="91">
        <v>3</v>
      </c>
      <c r="B17" s="1114"/>
      <c r="C17" s="1126"/>
      <c r="D17" s="1126"/>
      <c r="E17" s="1784">
        <v>1674</v>
      </c>
      <c r="F17" s="1114"/>
      <c r="G17" s="1126"/>
      <c r="H17" s="1126"/>
      <c r="I17" s="1784">
        <v>1511</v>
      </c>
      <c r="J17" s="1114"/>
      <c r="K17" s="1126"/>
      <c r="L17" s="1126"/>
      <c r="M17" s="1784">
        <v>408</v>
      </c>
      <c r="N17" s="1114"/>
      <c r="O17" s="1126"/>
      <c r="P17" s="1126"/>
      <c r="Q17" s="1784">
        <v>289</v>
      </c>
    </row>
    <row r="18" spans="1:17" s="86" customFormat="1" ht="14.25">
      <c r="A18" s="91">
        <v>4</v>
      </c>
      <c r="B18" s="1114"/>
      <c r="C18" s="1126"/>
      <c r="D18" s="1126"/>
      <c r="E18" s="1784">
        <v>1718</v>
      </c>
      <c r="F18" s="1114"/>
      <c r="G18" s="1126"/>
      <c r="H18" s="1126"/>
      <c r="I18" s="1784">
        <v>1511</v>
      </c>
      <c r="J18" s="1114"/>
      <c r="K18" s="1126"/>
      <c r="L18" s="1126"/>
      <c r="M18" s="1784">
        <v>405</v>
      </c>
      <c r="N18" s="1114"/>
      <c r="O18" s="1126"/>
      <c r="P18" s="1126"/>
      <c r="Q18" s="1784">
        <v>281</v>
      </c>
    </row>
    <row r="19" spans="1:17" s="86" customFormat="1" ht="14.25">
      <c r="A19" s="91">
        <v>5</v>
      </c>
      <c r="B19" s="1114"/>
      <c r="C19" s="1126"/>
      <c r="D19" s="1126"/>
      <c r="E19" s="1784">
        <v>1735</v>
      </c>
      <c r="F19" s="1114"/>
      <c r="G19" s="1126"/>
      <c r="H19" s="1126"/>
      <c r="I19" s="1784">
        <v>1631</v>
      </c>
      <c r="J19" s="1114"/>
      <c r="K19" s="1126"/>
      <c r="L19" s="1126"/>
      <c r="M19" s="1784">
        <v>402</v>
      </c>
      <c r="N19" s="1114"/>
      <c r="O19" s="1126"/>
      <c r="P19" s="1126"/>
      <c r="Q19" s="1784">
        <v>275</v>
      </c>
    </row>
    <row r="20" spans="1:17" s="86" customFormat="1" ht="14.25">
      <c r="A20" s="91">
        <v>6</v>
      </c>
      <c r="B20" s="1114"/>
      <c r="C20" s="1126"/>
      <c r="D20" s="1126"/>
      <c r="E20" s="1784">
        <v>1817</v>
      </c>
      <c r="F20" s="1114"/>
      <c r="G20" s="1126"/>
      <c r="H20" s="1126"/>
      <c r="I20" s="1784">
        <v>1894</v>
      </c>
      <c r="J20" s="1114"/>
      <c r="K20" s="1126"/>
      <c r="L20" s="1126"/>
      <c r="M20" s="1784">
        <v>394</v>
      </c>
      <c r="N20" s="1114"/>
      <c r="O20" s="1126"/>
      <c r="P20" s="1126"/>
      <c r="Q20" s="1784">
        <v>276</v>
      </c>
    </row>
    <row r="21" spans="1:17" s="86" customFormat="1" ht="14.25">
      <c r="A21" s="91">
        <v>7</v>
      </c>
      <c r="B21" s="1114"/>
      <c r="C21" s="1126"/>
      <c r="D21" s="1126"/>
      <c r="E21" s="1784">
        <v>1922</v>
      </c>
      <c r="F21" s="1114"/>
      <c r="G21" s="1126"/>
      <c r="H21" s="1126"/>
      <c r="I21" s="1784">
        <v>2185</v>
      </c>
      <c r="J21" s="1114"/>
      <c r="K21" s="1126"/>
      <c r="L21" s="1126"/>
      <c r="M21" s="1784">
        <v>419</v>
      </c>
      <c r="N21" s="1114"/>
      <c r="O21" s="1126"/>
      <c r="P21" s="1126"/>
      <c r="Q21" s="1784">
        <v>296</v>
      </c>
    </row>
    <row r="22" spans="1:17" s="86" customFormat="1" ht="14.25">
      <c r="A22" s="91">
        <v>8</v>
      </c>
      <c r="B22" s="1114"/>
      <c r="C22" s="1126"/>
      <c r="D22" s="1126"/>
      <c r="E22" s="1784">
        <v>2243</v>
      </c>
      <c r="F22" s="1114"/>
      <c r="G22" s="1126"/>
      <c r="H22" s="1126"/>
      <c r="I22" s="1784">
        <v>2329</v>
      </c>
      <c r="J22" s="1114"/>
      <c r="K22" s="1126"/>
      <c r="L22" s="1126"/>
      <c r="M22" s="1784">
        <v>476</v>
      </c>
      <c r="N22" s="1114"/>
      <c r="O22" s="1126"/>
      <c r="P22" s="1126"/>
      <c r="Q22" s="1784">
        <v>342</v>
      </c>
    </row>
    <row r="23" spans="1:17" s="86" customFormat="1" ht="14.25">
      <c r="A23" s="91">
        <v>9</v>
      </c>
      <c r="B23" s="1114"/>
      <c r="C23" s="1126"/>
      <c r="D23" s="1126"/>
      <c r="E23" s="1784">
        <v>2263</v>
      </c>
      <c r="F23" s="1114"/>
      <c r="G23" s="1126"/>
      <c r="H23" s="1126"/>
      <c r="I23" s="1784">
        <v>2369</v>
      </c>
      <c r="J23" s="1114"/>
      <c r="K23" s="1126"/>
      <c r="L23" s="1126"/>
      <c r="M23" s="1784">
        <v>493</v>
      </c>
      <c r="N23" s="1114"/>
      <c r="O23" s="1126"/>
      <c r="P23" s="1126"/>
      <c r="Q23" s="1784">
        <v>334</v>
      </c>
    </row>
    <row r="24" spans="1:17" s="86" customFormat="1" ht="14.25">
      <c r="A24" s="91">
        <v>10</v>
      </c>
      <c r="B24" s="1114"/>
      <c r="C24" s="1126"/>
      <c r="D24" s="1126"/>
      <c r="E24" s="1784">
        <v>2226</v>
      </c>
      <c r="F24" s="1114"/>
      <c r="G24" s="1126"/>
      <c r="H24" s="1126"/>
      <c r="I24" s="1784">
        <v>2492</v>
      </c>
      <c r="J24" s="1114"/>
      <c r="K24" s="1126"/>
      <c r="L24" s="1126"/>
      <c r="M24" s="1784">
        <v>523</v>
      </c>
      <c r="N24" s="1114"/>
      <c r="O24" s="1126"/>
      <c r="P24" s="1126"/>
      <c r="Q24" s="1784">
        <v>337</v>
      </c>
    </row>
    <row r="25" spans="1:17" s="86" customFormat="1" ht="14.25">
      <c r="A25" s="91">
        <v>11</v>
      </c>
      <c r="B25" s="1114"/>
      <c r="C25" s="1126"/>
      <c r="D25" s="1126"/>
      <c r="E25" s="1784">
        <v>2266</v>
      </c>
      <c r="F25" s="1114"/>
      <c r="G25" s="1126"/>
      <c r="H25" s="1126"/>
      <c r="I25" s="1784">
        <v>2455</v>
      </c>
      <c r="J25" s="1114"/>
      <c r="K25" s="1126"/>
      <c r="L25" s="1126"/>
      <c r="M25" s="1784">
        <v>520</v>
      </c>
      <c r="N25" s="1114"/>
      <c r="O25" s="1126"/>
      <c r="P25" s="1126"/>
      <c r="Q25" s="1784">
        <v>350</v>
      </c>
    </row>
    <row r="26" spans="1:17" s="86" customFormat="1" ht="14.25">
      <c r="A26" s="91">
        <v>12</v>
      </c>
      <c r="B26" s="1114"/>
      <c r="C26" s="1126"/>
      <c r="D26" s="1126"/>
      <c r="E26" s="1784">
        <v>2385</v>
      </c>
      <c r="F26" s="1114"/>
      <c r="G26" s="1126"/>
      <c r="H26" s="1126"/>
      <c r="I26" s="1784">
        <v>2416</v>
      </c>
      <c r="J26" s="1114"/>
      <c r="K26" s="1126"/>
      <c r="L26" s="1126"/>
      <c r="M26" s="1784">
        <v>562</v>
      </c>
      <c r="N26" s="1114"/>
      <c r="O26" s="1126"/>
      <c r="P26" s="1126"/>
      <c r="Q26" s="1784">
        <v>361</v>
      </c>
    </row>
    <row r="27" spans="1:17" s="86" customFormat="1" ht="14.25">
      <c r="A27" s="91">
        <v>13</v>
      </c>
      <c r="B27" s="1114"/>
      <c r="C27" s="1126"/>
      <c r="D27" s="1126"/>
      <c r="E27" s="1784">
        <v>2389</v>
      </c>
      <c r="F27" s="1114"/>
      <c r="G27" s="1126"/>
      <c r="H27" s="1126"/>
      <c r="I27" s="1784">
        <v>2384</v>
      </c>
      <c r="J27" s="1114"/>
      <c r="K27" s="1126"/>
      <c r="L27" s="1126"/>
      <c r="M27" s="1784">
        <v>553</v>
      </c>
      <c r="N27" s="1114"/>
      <c r="O27" s="1126"/>
      <c r="P27" s="1126"/>
      <c r="Q27" s="1784">
        <v>350</v>
      </c>
    </row>
    <row r="28" spans="1:17" s="86" customFormat="1" ht="14.25">
      <c r="A28" s="91">
        <v>14</v>
      </c>
      <c r="B28" s="1114"/>
      <c r="C28" s="1126"/>
      <c r="D28" s="1126"/>
      <c r="E28" s="1784">
        <v>2481</v>
      </c>
      <c r="F28" s="1114"/>
      <c r="G28" s="1126"/>
      <c r="H28" s="1126"/>
      <c r="I28" s="1784">
        <v>2407</v>
      </c>
      <c r="J28" s="1114"/>
      <c r="K28" s="1126"/>
      <c r="L28" s="1126"/>
      <c r="M28" s="1784">
        <v>569</v>
      </c>
      <c r="N28" s="1114"/>
      <c r="O28" s="1126"/>
      <c r="P28" s="1126"/>
      <c r="Q28" s="1784">
        <v>345</v>
      </c>
    </row>
    <row r="29" spans="1:17" s="86" customFormat="1" ht="14.25">
      <c r="A29" s="91">
        <v>15</v>
      </c>
      <c r="B29" s="1114"/>
      <c r="C29" s="1126"/>
      <c r="D29" s="1126"/>
      <c r="E29" s="1784">
        <v>2550</v>
      </c>
      <c r="F29" s="1114"/>
      <c r="G29" s="1126"/>
      <c r="H29" s="1126"/>
      <c r="I29" s="1784">
        <v>2487</v>
      </c>
      <c r="J29" s="1114"/>
      <c r="K29" s="1126"/>
      <c r="L29" s="1126"/>
      <c r="M29" s="1784">
        <v>585</v>
      </c>
      <c r="N29" s="1114"/>
      <c r="O29" s="1126"/>
      <c r="P29" s="1126"/>
      <c r="Q29" s="1784">
        <v>315</v>
      </c>
    </row>
    <row r="30" spans="1:17" s="86" customFormat="1" ht="14.25">
      <c r="A30" s="91">
        <v>16</v>
      </c>
      <c r="B30" s="1114"/>
      <c r="C30" s="1126"/>
      <c r="D30" s="1126"/>
      <c r="E30" s="1784">
        <v>2620</v>
      </c>
      <c r="F30" s="1114"/>
      <c r="G30" s="1126"/>
      <c r="H30" s="1126"/>
      <c r="I30" s="1784">
        <v>2513</v>
      </c>
      <c r="J30" s="1114"/>
      <c r="K30" s="1126"/>
      <c r="L30" s="1126"/>
      <c r="M30" s="1784">
        <v>599</v>
      </c>
      <c r="N30" s="1114"/>
      <c r="O30" s="1126"/>
      <c r="P30" s="1126"/>
      <c r="Q30" s="1784">
        <v>312</v>
      </c>
    </row>
    <row r="31" spans="1:17" s="92" customFormat="1" ht="14.25">
      <c r="A31" s="91">
        <v>17</v>
      </c>
      <c r="B31" s="1114"/>
      <c r="C31" s="1126"/>
      <c r="D31" s="1126"/>
      <c r="E31" s="1784">
        <v>2681</v>
      </c>
      <c r="F31" s="1114"/>
      <c r="G31" s="1126"/>
      <c r="H31" s="1126"/>
      <c r="I31" s="1784">
        <v>2467</v>
      </c>
      <c r="J31" s="1114"/>
      <c r="K31" s="1126"/>
      <c r="L31" s="1126"/>
      <c r="M31" s="1784">
        <v>639</v>
      </c>
      <c r="N31" s="1114"/>
      <c r="O31" s="1126"/>
      <c r="P31" s="1126"/>
      <c r="Q31" s="1784">
        <v>316</v>
      </c>
    </row>
    <row r="32" spans="1:17" s="92" customFormat="1" ht="14.25">
      <c r="A32" s="91">
        <v>18</v>
      </c>
      <c r="B32" s="1114"/>
      <c r="C32" s="1126"/>
      <c r="D32" s="1126"/>
      <c r="E32" s="1784">
        <v>2572</v>
      </c>
      <c r="F32" s="1114"/>
      <c r="G32" s="1126"/>
      <c r="H32" s="1126"/>
      <c r="I32" s="1784">
        <v>2427</v>
      </c>
      <c r="J32" s="1114"/>
      <c r="K32" s="1126"/>
      <c r="L32" s="1126"/>
      <c r="M32" s="1784">
        <v>596</v>
      </c>
      <c r="N32" s="1114"/>
      <c r="O32" s="1126"/>
      <c r="P32" s="1126"/>
      <c r="Q32" s="1784">
        <v>302</v>
      </c>
    </row>
    <row r="33" spans="1:33" s="92" customFormat="1" ht="14.25">
      <c r="A33" s="91">
        <v>19</v>
      </c>
      <c r="B33" s="1114"/>
      <c r="C33" s="1126"/>
      <c r="D33" s="1126"/>
      <c r="E33" s="1784">
        <v>2509</v>
      </c>
      <c r="F33" s="1114"/>
      <c r="G33" s="1126"/>
      <c r="H33" s="1126"/>
      <c r="I33" s="1784">
        <v>2361</v>
      </c>
      <c r="J33" s="1114"/>
      <c r="K33" s="1126"/>
      <c r="L33" s="1126"/>
      <c r="M33" s="1784">
        <v>574</v>
      </c>
      <c r="N33" s="1114"/>
      <c r="O33" s="1126"/>
      <c r="P33" s="1126"/>
      <c r="Q33" s="1784">
        <v>296</v>
      </c>
    </row>
    <row r="34" spans="1:33" s="92" customFormat="1" ht="14.25">
      <c r="A34" s="91">
        <v>20</v>
      </c>
      <c r="B34" s="1114"/>
      <c r="C34" s="1126"/>
      <c r="D34" s="1126"/>
      <c r="E34" s="1784">
        <v>2564</v>
      </c>
      <c r="F34" s="1114"/>
      <c r="G34" s="1126"/>
      <c r="H34" s="1126"/>
      <c r="I34" s="1784">
        <v>2304</v>
      </c>
      <c r="J34" s="1114"/>
      <c r="K34" s="1126"/>
      <c r="L34" s="1126"/>
      <c r="M34" s="1784">
        <v>581</v>
      </c>
      <c r="N34" s="1114"/>
      <c r="O34" s="1126"/>
      <c r="P34" s="1126"/>
      <c r="Q34" s="1784">
        <v>278</v>
      </c>
    </row>
    <row r="35" spans="1:33" s="92" customFormat="1" ht="14.25">
      <c r="A35" s="91">
        <v>21</v>
      </c>
      <c r="B35" s="1114"/>
      <c r="C35" s="1126"/>
      <c r="D35" s="1126"/>
      <c r="E35" s="1784">
        <v>2565</v>
      </c>
      <c r="F35" s="1114"/>
      <c r="G35" s="1126"/>
      <c r="H35" s="1126"/>
      <c r="I35" s="1784">
        <v>2190</v>
      </c>
      <c r="J35" s="1114"/>
      <c r="K35" s="1126"/>
      <c r="L35" s="1126"/>
      <c r="M35" s="1784">
        <v>591</v>
      </c>
      <c r="N35" s="1114"/>
      <c r="O35" s="1126"/>
      <c r="P35" s="1126"/>
      <c r="Q35" s="1784">
        <v>285</v>
      </c>
    </row>
    <row r="36" spans="1:33" s="92" customFormat="1" ht="14.25">
      <c r="A36" s="91">
        <v>22</v>
      </c>
      <c r="B36" s="1114"/>
      <c r="C36" s="1126"/>
      <c r="D36" s="1126"/>
      <c r="E36" s="1784">
        <v>2559</v>
      </c>
      <c r="F36" s="1114"/>
      <c r="G36" s="1126"/>
      <c r="H36" s="1126"/>
      <c r="I36" s="1784">
        <v>2023</v>
      </c>
      <c r="J36" s="1114"/>
      <c r="K36" s="1126"/>
      <c r="L36" s="1126"/>
      <c r="M36" s="1784">
        <v>633</v>
      </c>
      <c r="N36" s="1114"/>
      <c r="O36" s="1126"/>
      <c r="P36" s="1126"/>
      <c r="Q36" s="1784">
        <v>297</v>
      </c>
    </row>
    <row r="37" spans="1:33" s="92" customFormat="1" ht="14.25">
      <c r="A37" s="91">
        <v>23</v>
      </c>
      <c r="B37" s="1114"/>
      <c r="C37" s="1126"/>
      <c r="D37" s="1126"/>
      <c r="E37" s="1784">
        <v>2221</v>
      </c>
      <c r="F37" s="1114"/>
      <c r="G37" s="1126"/>
      <c r="H37" s="1126"/>
      <c r="I37" s="1784">
        <v>1841</v>
      </c>
      <c r="J37" s="1114"/>
      <c r="K37" s="1126"/>
      <c r="L37" s="1126"/>
      <c r="M37" s="1784">
        <v>572</v>
      </c>
      <c r="N37" s="1114"/>
      <c r="O37" s="1126"/>
      <c r="P37" s="1126"/>
      <c r="Q37" s="1784">
        <v>296</v>
      </c>
    </row>
    <row r="38" spans="1:33" s="92" customFormat="1" ht="15">
      <c r="A38" s="91" t="s">
        <v>19</v>
      </c>
      <c r="B38" s="1185"/>
      <c r="C38" s="1185"/>
      <c r="D38" s="1185"/>
      <c r="E38" s="2039">
        <f>SUM(E14:E37)</f>
        <v>53032</v>
      </c>
      <c r="F38" s="1557"/>
      <c r="G38" s="1557"/>
      <c r="H38" s="1557"/>
      <c r="I38" s="2039">
        <f>SUM(I14:I37)</f>
        <v>50923</v>
      </c>
      <c r="J38" s="1185"/>
      <c r="K38" s="1185"/>
      <c r="L38" s="1185"/>
      <c r="M38" s="2039">
        <f>SUM(M14:M37)</f>
        <v>12346</v>
      </c>
      <c r="N38" s="1185"/>
      <c r="O38" s="1185"/>
      <c r="P38" s="1185"/>
      <c r="Q38" s="2039">
        <f>SUM(Q14:Q37)</f>
        <v>7396</v>
      </c>
    </row>
    <row r="39" spans="1:33" s="79" customFormat="1" ht="12.75" customHeight="1">
      <c r="A39" s="79" t="s">
        <v>20</v>
      </c>
      <c r="R39" s="1032"/>
      <c r="S39" s="1032"/>
      <c r="T39" s="1032"/>
      <c r="U39" s="1032"/>
      <c r="V39" s="1032"/>
      <c r="W39" s="1032"/>
      <c r="X39" s="1032"/>
      <c r="Y39" s="1032"/>
      <c r="Z39" s="1032"/>
      <c r="AA39" s="1032"/>
      <c r="AB39" s="1032"/>
      <c r="AC39" s="1032"/>
      <c r="AD39" s="1032"/>
      <c r="AE39" s="1032"/>
      <c r="AF39" s="1032"/>
      <c r="AG39" s="1032"/>
    </row>
    <row r="40" spans="1:33" s="79" customFormat="1" ht="12.75" customHeight="1">
      <c r="A40" s="79" t="s">
        <v>21</v>
      </c>
      <c r="R40" s="1032"/>
      <c r="S40" s="1032"/>
      <c r="T40" s="1032"/>
      <c r="U40" s="1032"/>
      <c r="V40" s="1032"/>
      <c r="W40" s="1032"/>
      <c r="X40" s="1032"/>
      <c r="Y40" s="1032"/>
      <c r="Z40" s="1032"/>
      <c r="AA40" s="1032"/>
      <c r="AB40" s="1032"/>
      <c r="AC40" s="1032"/>
      <c r="AD40" s="1032"/>
      <c r="AE40" s="1032"/>
      <c r="AF40" s="1032"/>
      <c r="AG40" s="1032"/>
    </row>
    <row r="41" spans="1:33">
      <c r="A41" s="79" t="s">
        <v>565</v>
      </c>
      <c r="K41" s="79"/>
      <c r="L41" s="79"/>
      <c r="M41" s="79"/>
      <c r="N41" s="79"/>
      <c r="O41" s="79"/>
      <c r="P41" s="79"/>
      <c r="Q41" s="79"/>
      <c r="R41" s="1033"/>
      <c r="S41" s="1033"/>
      <c r="T41" s="1033"/>
      <c r="U41" s="1033"/>
      <c r="V41" s="1033"/>
      <c r="W41" s="1033"/>
      <c r="X41" s="1033"/>
      <c r="Y41" s="1033"/>
      <c r="Z41" s="1033"/>
      <c r="AA41" s="1033"/>
      <c r="AB41" s="1033"/>
      <c r="AC41" s="1033"/>
      <c r="AD41" s="1033"/>
      <c r="AE41" s="1033"/>
      <c r="AF41" s="1033"/>
      <c r="AG41" s="1033"/>
    </row>
    <row r="42" spans="1:33">
      <c r="A42" s="79" t="s">
        <v>23</v>
      </c>
      <c r="R42" s="1033"/>
      <c r="S42" s="1033"/>
      <c r="T42" s="1033"/>
      <c r="U42" s="1033"/>
      <c r="V42" s="1033"/>
      <c r="W42" s="1033"/>
      <c r="X42" s="1033"/>
      <c r="Y42" s="1033"/>
      <c r="Z42" s="1033"/>
      <c r="AA42" s="1033"/>
      <c r="AB42" s="1033"/>
      <c r="AC42" s="1033"/>
      <c r="AD42" s="1033"/>
      <c r="AE42" s="1033"/>
      <c r="AF42" s="1033"/>
      <c r="AG42" s="1033"/>
    </row>
    <row r="43" spans="1:33">
      <c r="R43" s="1033"/>
      <c r="S43" s="1033"/>
      <c r="T43" s="1033"/>
      <c r="U43" s="1033"/>
      <c r="V43" s="1033"/>
      <c r="W43" s="1033"/>
      <c r="X43" s="1033"/>
      <c r="Y43" s="1033"/>
      <c r="Z43" s="1033"/>
      <c r="AA43" s="1033"/>
      <c r="AB43" s="1033"/>
      <c r="AC43" s="1033"/>
      <c r="AD43" s="1033"/>
      <c r="AE43" s="1033"/>
      <c r="AF43" s="1033"/>
      <c r="AG43" s="1033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theme="9" tint="-0.249977111117893"/>
  </sheetPr>
  <dimension ref="A1:AG43"/>
  <sheetViews>
    <sheetView zoomScale="85" zoomScaleNormal="85" workbookViewId="0">
      <selection activeCell="Q14" sqref="Q14:Q37"/>
    </sheetView>
  </sheetViews>
  <sheetFormatPr defaultColWidth="9.140625" defaultRowHeight="12.75"/>
  <cols>
    <col min="1" max="1" width="5.42578125" style="104" customWidth="1"/>
    <col min="2" max="3" width="11.28515625" style="104" customWidth="1"/>
    <col min="4" max="4" width="11.28515625" style="104" hidden="1" customWidth="1"/>
    <col min="5" max="7" width="11.28515625" style="104" customWidth="1"/>
    <col min="8" max="8" width="11.28515625" style="104" hidden="1" customWidth="1"/>
    <col min="9" max="11" width="11.28515625" style="104" customWidth="1"/>
    <col min="12" max="12" width="11.28515625" style="104" hidden="1" customWidth="1"/>
    <col min="13" max="15" width="11.28515625" style="104" customWidth="1"/>
    <col min="16" max="16" width="11.28515625" style="104" hidden="1" customWidth="1"/>
    <col min="17" max="17" width="11.28515625" style="104" customWidth="1"/>
    <col min="18" max="16384" width="9.140625" style="104"/>
  </cols>
  <sheetData>
    <row r="1" spans="1:33" s="94" customFormat="1" ht="18.75" customHeight="1">
      <c r="B1" s="2212" t="s">
        <v>405</v>
      </c>
      <c r="C1" s="2081"/>
      <c r="D1" s="2081"/>
      <c r="E1" s="2081"/>
      <c r="F1" s="2081"/>
      <c r="J1" s="800" t="s">
        <v>171</v>
      </c>
      <c r="N1" s="2206" t="s">
        <v>33</v>
      </c>
      <c r="O1" s="2206"/>
      <c r="P1" s="2206"/>
      <c r="Q1" s="2206"/>
      <c r="R1" s="1030"/>
      <c r="S1" s="1030"/>
      <c r="T1" s="1030"/>
      <c r="U1" s="1030"/>
      <c r="V1" s="1030"/>
      <c r="W1" s="1030"/>
      <c r="X1" s="1030"/>
      <c r="Y1" s="1030"/>
      <c r="Z1" s="1030"/>
      <c r="AA1" s="1030"/>
      <c r="AB1" s="1030"/>
      <c r="AC1" s="1030"/>
      <c r="AD1" s="1030"/>
      <c r="AE1" s="1030"/>
      <c r="AF1" s="1030"/>
      <c r="AG1" s="1030"/>
    </row>
    <row r="2" spans="1:33" s="94" customFormat="1" ht="10.5" customHeight="1">
      <c r="B2" s="2207" t="s">
        <v>1</v>
      </c>
      <c r="C2" s="2088"/>
      <c r="D2" s="2088"/>
      <c r="E2" s="2088"/>
      <c r="F2" s="2088"/>
      <c r="I2" s="94" t="s">
        <v>36</v>
      </c>
      <c r="N2" s="2207" t="s">
        <v>2</v>
      </c>
      <c r="O2" s="2208"/>
      <c r="P2" s="2208"/>
      <c r="Q2" s="2208"/>
      <c r="R2" s="1030"/>
      <c r="S2" s="1030"/>
      <c r="T2" s="1030"/>
      <c r="U2" s="1030"/>
      <c r="V2" s="1030"/>
      <c r="W2" s="1030"/>
      <c r="X2" s="1030"/>
      <c r="Y2" s="1030"/>
      <c r="Z2" s="1030"/>
      <c r="AA2" s="1030"/>
      <c r="AB2" s="1030"/>
      <c r="AC2" s="1030"/>
      <c r="AD2" s="1030"/>
      <c r="AE2" s="1030"/>
      <c r="AF2" s="1030"/>
      <c r="AG2" s="1030"/>
    </row>
    <row r="3" spans="1:33" s="94" customFormat="1" ht="13.5" customHeight="1">
      <c r="N3" s="94" t="s">
        <v>3</v>
      </c>
      <c r="R3" s="1030"/>
      <c r="S3" s="1030"/>
      <c r="T3" s="1030"/>
      <c r="U3" s="1030"/>
      <c r="V3" s="1030"/>
      <c r="W3" s="1030"/>
      <c r="X3" s="1030"/>
      <c r="Y3" s="1030"/>
      <c r="Z3" s="1030"/>
      <c r="AA3" s="1030"/>
      <c r="AB3" s="1030"/>
      <c r="AC3" s="1030"/>
      <c r="AD3" s="1030"/>
      <c r="AE3" s="1030"/>
      <c r="AF3" s="1030"/>
      <c r="AG3" s="1030"/>
    </row>
    <row r="4" spans="1:33" s="94" customFormat="1" ht="15" customHeight="1">
      <c r="B4" s="2211" t="s">
        <v>4</v>
      </c>
      <c r="C4" s="2081"/>
      <c r="D4" s="95"/>
      <c r="E4" s="1030"/>
      <c r="F4" s="1030"/>
      <c r="G4" s="1030"/>
      <c r="H4" s="1030"/>
      <c r="I4" s="859" t="s">
        <v>5</v>
      </c>
      <c r="J4" s="89"/>
      <c r="K4" s="89"/>
      <c r="L4" s="89"/>
      <c r="O4" s="96" t="s">
        <v>37</v>
      </c>
      <c r="R4" s="1030"/>
      <c r="S4" s="1030"/>
      <c r="T4" s="1030"/>
      <c r="U4" s="1030"/>
      <c r="V4" s="1030"/>
      <c r="W4" s="1030"/>
      <c r="X4" s="1030"/>
      <c r="Y4" s="1030"/>
      <c r="Z4" s="1030"/>
      <c r="AA4" s="1030"/>
      <c r="AB4" s="1030"/>
      <c r="AC4" s="1030"/>
      <c r="AD4" s="1030"/>
      <c r="AE4" s="1030"/>
      <c r="AF4" s="1030"/>
      <c r="AG4" s="1030"/>
    </row>
    <row r="5" spans="1:33" s="94" customFormat="1" ht="9.75" customHeight="1">
      <c r="B5" s="2217" t="s">
        <v>7</v>
      </c>
      <c r="C5" s="2079"/>
      <c r="D5" s="89"/>
      <c r="E5" s="89"/>
      <c r="R5" s="1030"/>
      <c r="S5" s="1030"/>
      <c r="T5" s="1030"/>
      <c r="U5" s="1030"/>
      <c r="V5" s="1030"/>
      <c r="W5" s="1030"/>
      <c r="X5" s="1030"/>
      <c r="Y5" s="1030"/>
      <c r="Z5" s="1030"/>
      <c r="AA5" s="1030"/>
      <c r="AB5" s="1030"/>
      <c r="AC5" s="1030"/>
      <c r="AD5" s="1030"/>
      <c r="AE5" s="1030"/>
      <c r="AF5" s="1030"/>
      <c r="AG5" s="1030"/>
    </row>
    <row r="6" spans="1:33" s="94" customFormat="1" ht="12" customHeight="1">
      <c r="A6" s="2209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30"/>
      <c r="S6" s="1030"/>
      <c r="T6" s="1030"/>
      <c r="U6" s="1030"/>
      <c r="V6" s="1030"/>
      <c r="W6" s="1030"/>
      <c r="X6" s="1030"/>
      <c r="Y6" s="1030"/>
      <c r="Z6" s="1030"/>
      <c r="AA6" s="1030"/>
      <c r="AB6" s="1030"/>
      <c r="AC6" s="1030"/>
      <c r="AD6" s="1030"/>
      <c r="AE6" s="1030"/>
      <c r="AF6" s="1030"/>
      <c r="AG6" s="1030"/>
    </row>
    <row r="7" spans="1:33" s="94" customFormat="1" ht="15.75">
      <c r="A7" s="2210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30"/>
      <c r="S7" s="1030"/>
      <c r="T7" s="1030"/>
      <c r="U7" s="1030"/>
      <c r="V7" s="1030"/>
      <c r="W7" s="1030"/>
      <c r="X7" s="1030"/>
      <c r="Y7" s="1030"/>
      <c r="Z7" s="1030"/>
      <c r="AA7" s="1030"/>
      <c r="AB7" s="1030"/>
      <c r="AC7" s="1030"/>
      <c r="AD7" s="1030"/>
      <c r="AE7" s="1030"/>
      <c r="AF7" s="1030"/>
      <c r="AG7" s="1030"/>
    </row>
    <row r="8" spans="1:33" s="94" customFormat="1" ht="9" customHeight="1">
      <c r="A8" s="1267" t="s">
        <v>301</v>
      </c>
      <c r="B8" s="1267" t="s">
        <v>302</v>
      </c>
      <c r="R8" s="1030"/>
      <c r="S8" s="1030"/>
      <c r="T8" s="1030"/>
      <c r="U8" s="1030"/>
      <c r="V8" s="1030"/>
      <c r="W8" s="1030"/>
      <c r="X8" s="1030"/>
      <c r="Y8" s="1030"/>
      <c r="Z8" s="1030"/>
      <c r="AA8" s="1030"/>
      <c r="AB8" s="1030"/>
      <c r="AC8" s="1030"/>
      <c r="AD8" s="1030"/>
      <c r="AE8" s="1030"/>
      <c r="AF8" s="1030"/>
      <c r="AG8" s="1030"/>
    </row>
    <row r="9" spans="1:33" s="94" customFormat="1">
      <c r="A9" s="2213" t="s">
        <v>9</v>
      </c>
      <c r="B9" s="2203" t="s">
        <v>10</v>
      </c>
      <c r="C9" s="2204"/>
      <c r="D9" s="2204"/>
      <c r="E9" s="2204"/>
      <c r="F9" s="2204"/>
      <c r="G9" s="2204"/>
      <c r="H9" s="2204"/>
      <c r="I9" s="2205"/>
      <c r="J9" s="2203" t="s">
        <v>11</v>
      </c>
      <c r="K9" s="2204"/>
      <c r="L9" s="2204"/>
      <c r="M9" s="2204"/>
      <c r="N9" s="2204"/>
      <c r="O9" s="2204"/>
      <c r="P9" s="2204"/>
      <c r="Q9" s="2205"/>
      <c r="R9" s="1030"/>
      <c r="S9" s="1030"/>
      <c r="T9" s="1030"/>
      <c r="U9" s="1030"/>
      <c r="V9" s="1030"/>
      <c r="W9" s="1030"/>
      <c r="X9" s="1030"/>
      <c r="Y9" s="1030"/>
      <c r="Z9" s="1030"/>
      <c r="AA9" s="1030"/>
      <c r="AB9" s="1030"/>
      <c r="AC9" s="1030"/>
      <c r="AD9" s="1030"/>
      <c r="AE9" s="1030"/>
      <c r="AF9" s="1030"/>
      <c r="AG9" s="1030"/>
    </row>
    <row r="10" spans="1:33" s="94" customFormat="1">
      <c r="A10" s="2214"/>
      <c r="B10" s="2201" t="s">
        <v>458</v>
      </c>
      <c r="C10" s="2202"/>
      <c r="D10" s="2202"/>
      <c r="E10" s="2216"/>
      <c r="F10" s="2201" t="s">
        <v>459</v>
      </c>
      <c r="G10" s="2095"/>
      <c r="H10" s="2095"/>
      <c r="I10" s="2096"/>
      <c r="J10" s="2201" t="s">
        <v>458</v>
      </c>
      <c r="K10" s="2202"/>
      <c r="L10" s="2202"/>
      <c r="M10" s="2216"/>
      <c r="N10" s="2201" t="s">
        <v>459</v>
      </c>
      <c r="O10" s="2095"/>
      <c r="P10" s="2095"/>
      <c r="Q10" s="2096"/>
      <c r="R10" s="1030"/>
      <c r="S10" s="1030"/>
      <c r="T10" s="1030"/>
      <c r="U10" s="1030"/>
      <c r="V10" s="1030"/>
      <c r="W10" s="1030"/>
      <c r="X10" s="1030"/>
      <c r="Y10" s="1030"/>
      <c r="Z10" s="1030"/>
      <c r="AA10" s="1030"/>
      <c r="AB10" s="1030"/>
      <c r="AC10" s="1030"/>
      <c r="AD10" s="1030"/>
      <c r="AE10" s="1030"/>
      <c r="AF10" s="1030"/>
      <c r="AG10" s="1030"/>
    </row>
    <row r="11" spans="1:33" s="94" customFormat="1">
      <c r="A11" s="2214"/>
      <c r="B11" s="2201" t="s">
        <v>14</v>
      </c>
      <c r="C11" s="2202"/>
      <c r="E11" s="88">
        <v>3600</v>
      </c>
      <c r="F11" s="2201" t="s">
        <v>14</v>
      </c>
      <c r="G11" s="2202"/>
      <c r="H11" s="97"/>
      <c r="I11" s="88">
        <v>4800</v>
      </c>
      <c r="J11" s="2201" t="s">
        <v>14</v>
      </c>
      <c r="K11" s="2202"/>
      <c r="L11" s="97"/>
      <c r="M11" s="88">
        <f>E11</f>
        <v>3600</v>
      </c>
      <c r="N11" s="2201" t="s">
        <v>14</v>
      </c>
      <c r="O11" s="2202"/>
      <c r="P11" s="97"/>
      <c r="Q11" s="88">
        <f>I11</f>
        <v>4800</v>
      </c>
      <c r="R11" s="1030"/>
      <c r="S11" s="1030"/>
      <c r="T11" s="1030"/>
      <c r="U11" s="1030"/>
      <c r="V11" s="1030"/>
      <c r="W11" s="1030"/>
      <c r="X11" s="1030"/>
      <c r="Y11" s="1030"/>
      <c r="Z11" s="1030"/>
      <c r="AA11" s="1030"/>
      <c r="AB11" s="1030"/>
      <c r="AC11" s="1030"/>
      <c r="AD11" s="1030"/>
      <c r="AE11" s="1030"/>
      <c r="AF11" s="1030"/>
      <c r="AG11" s="1030"/>
    </row>
    <row r="12" spans="1:33" s="99" customFormat="1" ht="35.25" customHeight="1">
      <c r="A12" s="2215"/>
      <c r="B12" s="98" t="s">
        <v>16</v>
      </c>
      <c r="C12" s="98" t="s">
        <v>17</v>
      </c>
      <c r="D12" s="98"/>
      <c r="E12" s="98" t="s">
        <v>18</v>
      </c>
      <c r="F12" s="98" t="s">
        <v>16</v>
      </c>
      <c r="G12" s="98" t="s">
        <v>17</v>
      </c>
      <c r="H12" s="98"/>
      <c r="I12" s="98" t="s">
        <v>18</v>
      </c>
      <c r="J12" s="98" t="s">
        <v>16</v>
      </c>
      <c r="K12" s="98" t="s">
        <v>17</v>
      </c>
      <c r="L12" s="98"/>
      <c r="M12" s="98" t="s">
        <v>18</v>
      </c>
      <c r="N12" s="98" t="s">
        <v>16</v>
      </c>
      <c r="O12" s="98" t="s">
        <v>17</v>
      </c>
      <c r="P12" s="98"/>
      <c r="Q12" s="98" t="s">
        <v>18</v>
      </c>
    </row>
    <row r="13" spans="1:33" s="101" customFormat="1" ht="11.25">
      <c r="A13" s="100">
        <v>1</v>
      </c>
      <c r="B13" s="100">
        <v>2</v>
      </c>
      <c r="C13" s="100">
        <v>3</v>
      </c>
      <c r="D13" s="100"/>
      <c r="E13" s="100">
        <v>4</v>
      </c>
      <c r="F13" s="100">
        <v>5</v>
      </c>
      <c r="G13" s="100">
        <v>6</v>
      </c>
      <c r="H13" s="100"/>
      <c r="I13" s="100">
        <v>7</v>
      </c>
      <c r="J13" s="100">
        <v>8</v>
      </c>
      <c r="K13" s="100">
        <v>9</v>
      </c>
      <c r="L13" s="100"/>
      <c r="M13" s="100">
        <v>10</v>
      </c>
      <c r="N13" s="100">
        <v>11</v>
      </c>
      <c r="O13" s="100">
        <v>12</v>
      </c>
      <c r="P13" s="100"/>
      <c r="Q13" s="100">
        <v>13</v>
      </c>
    </row>
    <row r="14" spans="1:33" s="99" customFormat="1" ht="14.25">
      <c r="A14" s="102">
        <v>0</v>
      </c>
      <c r="B14" s="1114"/>
      <c r="C14" s="1125"/>
      <c r="D14" s="1125"/>
      <c r="E14" s="1784">
        <v>293</v>
      </c>
      <c r="F14" s="1114"/>
      <c r="G14" s="1125"/>
      <c r="H14" s="1125"/>
      <c r="I14" s="1784">
        <v>462</v>
      </c>
      <c r="J14" s="1114"/>
      <c r="K14" s="1125"/>
      <c r="L14" s="1125"/>
      <c r="M14" s="1784">
        <v>121</v>
      </c>
      <c r="N14" s="1114"/>
      <c r="O14" s="1125"/>
      <c r="P14" s="1125"/>
      <c r="Q14" s="1784">
        <v>191</v>
      </c>
    </row>
    <row r="15" spans="1:33" s="1449" customFormat="1" ht="14.25">
      <c r="A15" s="1447">
        <v>1</v>
      </c>
      <c r="B15" s="1114"/>
      <c r="C15" s="1448"/>
      <c r="D15" s="1125"/>
      <c r="E15" s="1784">
        <v>293</v>
      </c>
      <c r="F15" s="1553"/>
      <c r="G15" s="1125"/>
      <c r="H15" s="1558"/>
      <c r="I15" s="1784">
        <v>535</v>
      </c>
      <c r="J15" s="1444"/>
      <c r="K15" s="1448"/>
      <c r="L15" s="1448"/>
      <c r="M15" s="1784">
        <v>116</v>
      </c>
      <c r="N15" s="1444"/>
      <c r="O15" s="1448"/>
      <c r="P15" s="1448"/>
      <c r="Q15" s="1784">
        <v>191</v>
      </c>
    </row>
    <row r="16" spans="1:33" s="99" customFormat="1" ht="14.25">
      <c r="A16" s="102">
        <v>2</v>
      </c>
      <c r="B16" s="1114"/>
      <c r="C16" s="1125"/>
      <c r="D16" s="1125"/>
      <c r="E16" s="1784">
        <v>293</v>
      </c>
      <c r="F16" s="1554"/>
      <c r="G16" s="1125"/>
      <c r="H16" s="1559"/>
      <c r="I16" s="1784">
        <v>451</v>
      </c>
      <c r="J16" s="1114"/>
      <c r="K16" s="1125"/>
      <c r="L16" s="1125"/>
      <c r="M16" s="1784">
        <v>114</v>
      </c>
      <c r="N16" s="1114"/>
      <c r="O16" s="1125"/>
      <c r="P16" s="1125"/>
      <c r="Q16" s="1784">
        <v>179</v>
      </c>
    </row>
    <row r="17" spans="1:17" s="99" customFormat="1" ht="14.25">
      <c r="A17" s="102">
        <v>3</v>
      </c>
      <c r="B17" s="1114"/>
      <c r="C17" s="1125"/>
      <c r="D17" s="1125"/>
      <c r="E17" s="1784">
        <v>292</v>
      </c>
      <c r="F17" s="1554"/>
      <c r="G17" s="1125"/>
      <c r="H17" s="1559"/>
      <c r="I17" s="1784">
        <v>413</v>
      </c>
      <c r="J17" s="1114"/>
      <c r="K17" s="1125"/>
      <c r="L17" s="1125"/>
      <c r="M17" s="1784">
        <v>112</v>
      </c>
      <c r="N17" s="1114"/>
      <c r="O17" s="1125"/>
      <c r="P17" s="1125"/>
      <c r="Q17" s="1784">
        <v>161</v>
      </c>
    </row>
    <row r="18" spans="1:17" s="99" customFormat="1" ht="14.25">
      <c r="A18" s="102">
        <v>4</v>
      </c>
      <c r="B18" s="1114"/>
      <c r="C18" s="1125"/>
      <c r="D18" s="1125"/>
      <c r="E18" s="1784">
        <v>293</v>
      </c>
      <c r="F18" s="1554"/>
      <c r="G18" s="1125"/>
      <c r="H18" s="1559"/>
      <c r="I18" s="1784">
        <v>428</v>
      </c>
      <c r="J18" s="1114"/>
      <c r="K18" s="1125"/>
      <c r="L18" s="1125"/>
      <c r="M18" s="1784">
        <v>112</v>
      </c>
      <c r="N18" s="1114"/>
      <c r="O18" s="1125"/>
      <c r="P18" s="1125"/>
      <c r="Q18" s="1784">
        <v>162</v>
      </c>
    </row>
    <row r="19" spans="1:17" s="99" customFormat="1" ht="14.25">
      <c r="A19" s="102">
        <v>5</v>
      </c>
      <c r="B19" s="1114"/>
      <c r="C19" s="1125"/>
      <c r="D19" s="1125"/>
      <c r="E19" s="1784">
        <v>292</v>
      </c>
      <c r="F19" s="1554"/>
      <c r="G19" s="1125"/>
      <c r="H19" s="1559"/>
      <c r="I19" s="1784">
        <v>517</v>
      </c>
      <c r="J19" s="1114"/>
      <c r="K19" s="1125"/>
      <c r="L19" s="1125"/>
      <c r="M19" s="1784">
        <v>112</v>
      </c>
      <c r="N19" s="1114"/>
      <c r="O19" s="1125"/>
      <c r="P19" s="1125"/>
      <c r="Q19" s="1784">
        <v>166</v>
      </c>
    </row>
    <row r="20" spans="1:17" s="99" customFormat="1" ht="14.25">
      <c r="A20" s="102">
        <v>6</v>
      </c>
      <c r="B20" s="1114"/>
      <c r="C20" s="1125"/>
      <c r="D20" s="1125"/>
      <c r="E20" s="1784">
        <v>294</v>
      </c>
      <c r="F20" s="1554"/>
      <c r="G20" s="1125"/>
      <c r="H20" s="1559"/>
      <c r="I20" s="1784">
        <v>529</v>
      </c>
      <c r="J20" s="1114"/>
      <c r="K20" s="1125"/>
      <c r="L20" s="1125"/>
      <c r="M20" s="1784">
        <v>111</v>
      </c>
      <c r="N20" s="1114"/>
      <c r="O20" s="1125"/>
      <c r="P20" s="1125"/>
      <c r="Q20" s="1784">
        <v>169</v>
      </c>
    </row>
    <row r="21" spans="1:17" s="99" customFormat="1" ht="14.25">
      <c r="A21" s="102">
        <v>7</v>
      </c>
      <c r="B21" s="1114"/>
      <c r="C21" s="1125"/>
      <c r="D21" s="1125"/>
      <c r="E21" s="1784">
        <v>293</v>
      </c>
      <c r="F21" s="1554"/>
      <c r="G21" s="1125"/>
      <c r="H21" s="1559"/>
      <c r="I21" s="1784">
        <v>589</v>
      </c>
      <c r="J21" s="1114"/>
      <c r="K21" s="1125"/>
      <c r="L21" s="1125"/>
      <c r="M21" s="1784">
        <v>112</v>
      </c>
      <c r="N21" s="1114"/>
      <c r="O21" s="1125"/>
      <c r="P21" s="1125"/>
      <c r="Q21" s="1784">
        <v>170</v>
      </c>
    </row>
    <row r="22" spans="1:17" s="99" customFormat="1" ht="14.25">
      <c r="A22" s="102">
        <v>8</v>
      </c>
      <c r="B22" s="1114"/>
      <c r="C22" s="1125"/>
      <c r="D22" s="1125"/>
      <c r="E22" s="1784">
        <v>295</v>
      </c>
      <c r="F22" s="1554"/>
      <c r="G22" s="1125"/>
      <c r="H22" s="1559"/>
      <c r="I22" s="1784">
        <v>641</v>
      </c>
      <c r="J22" s="1114"/>
      <c r="K22" s="1125"/>
      <c r="L22" s="1125"/>
      <c r="M22" s="1784">
        <v>108</v>
      </c>
      <c r="N22" s="1114"/>
      <c r="O22" s="1125"/>
      <c r="P22" s="1125"/>
      <c r="Q22" s="1784">
        <v>222</v>
      </c>
    </row>
    <row r="23" spans="1:17" s="99" customFormat="1" ht="14.25">
      <c r="A23" s="102">
        <v>9</v>
      </c>
      <c r="B23" s="1114"/>
      <c r="C23" s="1125"/>
      <c r="D23" s="1125"/>
      <c r="E23" s="1784">
        <v>295</v>
      </c>
      <c r="F23" s="1554"/>
      <c r="G23" s="1125"/>
      <c r="H23" s="1559"/>
      <c r="I23" s="1784">
        <v>759</v>
      </c>
      <c r="J23" s="1114"/>
      <c r="K23" s="1125"/>
      <c r="L23" s="1125"/>
      <c r="M23" s="1784">
        <v>109</v>
      </c>
      <c r="N23" s="1114"/>
      <c r="O23" s="1125"/>
      <c r="P23" s="1125"/>
      <c r="Q23" s="1784">
        <v>237</v>
      </c>
    </row>
    <row r="24" spans="1:17" s="99" customFormat="1" ht="14.25">
      <c r="A24" s="102">
        <v>10</v>
      </c>
      <c r="B24" s="1114"/>
      <c r="C24" s="1125"/>
      <c r="D24" s="1125"/>
      <c r="E24" s="1784">
        <v>294</v>
      </c>
      <c r="F24" s="1554"/>
      <c r="G24" s="1125"/>
      <c r="H24" s="1559"/>
      <c r="I24" s="1784">
        <v>664</v>
      </c>
      <c r="J24" s="1114"/>
      <c r="K24" s="1125"/>
      <c r="L24" s="1125"/>
      <c r="M24" s="1784">
        <v>109</v>
      </c>
      <c r="N24" s="1114"/>
      <c r="O24" s="1125"/>
      <c r="P24" s="1125"/>
      <c r="Q24" s="1784">
        <v>218</v>
      </c>
    </row>
    <row r="25" spans="1:17" s="99" customFormat="1" ht="14.25">
      <c r="A25" s="102">
        <v>11</v>
      </c>
      <c r="B25" s="1114"/>
      <c r="C25" s="1125"/>
      <c r="D25" s="1125"/>
      <c r="E25" s="1784">
        <v>294</v>
      </c>
      <c r="F25" s="1554"/>
      <c r="G25" s="1125"/>
      <c r="H25" s="1559"/>
      <c r="I25" s="1784">
        <v>635</v>
      </c>
      <c r="J25" s="1114"/>
      <c r="K25" s="1125"/>
      <c r="L25" s="1125"/>
      <c r="M25" s="1784">
        <v>110</v>
      </c>
      <c r="N25" s="1114"/>
      <c r="O25" s="1125"/>
      <c r="P25" s="1125"/>
      <c r="Q25" s="1784">
        <v>215</v>
      </c>
    </row>
    <row r="26" spans="1:17" s="99" customFormat="1" ht="14.25">
      <c r="A26" s="102">
        <v>12</v>
      </c>
      <c r="B26" s="1114"/>
      <c r="C26" s="1125"/>
      <c r="D26" s="1125"/>
      <c r="E26" s="1784">
        <v>294</v>
      </c>
      <c r="F26" s="1554"/>
      <c r="G26" s="1125"/>
      <c r="H26" s="1559"/>
      <c r="I26" s="1784">
        <v>596</v>
      </c>
      <c r="J26" s="1114"/>
      <c r="K26" s="1125"/>
      <c r="L26" s="1125"/>
      <c r="M26" s="1784">
        <v>115</v>
      </c>
      <c r="N26" s="1114"/>
      <c r="O26" s="1125"/>
      <c r="P26" s="1125"/>
      <c r="Q26" s="1784">
        <v>177</v>
      </c>
    </row>
    <row r="27" spans="1:17" s="99" customFormat="1" ht="14.25">
      <c r="A27" s="102">
        <v>13</v>
      </c>
      <c r="B27" s="1114"/>
      <c r="C27" s="1125"/>
      <c r="D27" s="1125"/>
      <c r="E27" s="1784">
        <v>293</v>
      </c>
      <c r="F27" s="1554"/>
      <c r="G27" s="1125"/>
      <c r="H27" s="1559"/>
      <c r="I27" s="1784">
        <v>756</v>
      </c>
      <c r="J27" s="1114"/>
      <c r="K27" s="1125"/>
      <c r="L27" s="1125"/>
      <c r="M27" s="1784">
        <v>108</v>
      </c>
      <c r="N27" s="1114"/>
      <c r="O27" s="1125"/>
      <c r="P27" s="1125"/>
      <c r="Q27" s="1784">
        <v>245</v>
      </c>
    </row>
    <row r="28" spans="1:17" s="99" customFormat="1" ht="14.25">
      <c r="A28" s="102">
        <v>14</v>
      </c>
      <c r="B28" s="1114"/>
      <c r="C28" s="1125"/>
      <c r="D28" s="1125"/>
      <c r="E28" s="1784">
        <v>293</v>
      </c>
      <c r="F28" s="1554"/>
      <c r="G28" s="1125"/>
      <c r="H28" s="1559"/>
      <c r="I28" s="1784">
        <v>692</v>
      </c>
      <c r="J28" s="1114"/>
      <c r="K28" s="1125"/>
      <c r="L28" s="1125"/>
      <c r="M28" s="1784">
        <v>108</v>
      </c>
      <c r="N28" s="1114"/>
      <c r="O28" s="1125"/>
      <c r="P28" s="1125"/>
      <c r="Q28" s="1784">
        <v>216</v>
      </c>
    </row>
    <row r="29" spans="1:17" s="99" customFormat="1" ht="14.25">
      <c r="A29" s="102">
        <v>15</v>
      </c>
      <c r="B29" s="1114"/>
      <c r="C29" s="1125"/>
      <c r="D29" s="1125"/>
      <c r="E29" s="1784">
        <v>293</v>
      </c>
      <c r="F29" s="1554"/>
      <c r="G29" s="1125"/>
      <c r="H29" s="1559"/>
      <c r="I29" s="1784">
        <v>604</v>
      </c>
      <c r="J29" s="1114"/>
      <c r="K29" s="1125"/>
      <c r="L29" s="1125"/>
      <c r="M29" s="1784">
        <v>108</v>
      </c>
      <c r="N29" s="1114"/>
      <c r="O29" s="1125"/>
      <c r="P29" s="1125"/>
      <c r="Q29" s="1784">
        <v>183</v>
      </c>
    </row>
    <row r="30" spans="1:17" s="99" customFormat="1" ht="14.25">
      <c r="A30" s="102">
        <v>16</v>
      </c>
      <c r="B30" s="1114"/>
      <c r="C30" s="1125"/>
      <c r="D30" s="1125"/>
      <c r="E30" s="1784">
        <v>294</v>
      </c>
      <c r="F30" s="1554"/>
      <c r="G30" s="1125"/>
      <c r="H30" s="1559"/>
      <c r="I30" s="1784">
        <v>655</v>
      </c>
      <c r="J30" s="1114"/>
      <c r="K30" s="1125"/>
      <c r="L30" s="1125"/>
      <c r="M30" s="1784">
        <v>113</v>
      </c>
      <c r="N30" s="1114"/>
      <c r="O30" s="1125"/>
      <c r="P30" s="1125"/>
      <c r="Q30" s="1784">
        <v>221</v>
      </c>
    </row>
    <row r="31" spans="1:17" s="103" customFormat="1" ht="14.25">
      <c r="A31" s="102">
        <v>17</v>
      </c>
      <c r="B31" s="1114"/>
      <c r="C31" s="1125"/>
      <c r="D31" s="1125"/>
      <c r="E31" s="1784">
        <v>294</v>
      </c>
      <c r="F31" s="1554"/>
      <c r="G31" s="1125"/>
      <c r="H31" s="1559"/>
      <c r="I31" s="1784">
        <v>601</v>
      </c>
      <c r="J31" s="1114"/>
      <c r="K31" s="1125"/>
      <c r="L31" s="1125"/>
      <c r="M31" s="1784">
        <v>118</v>
      </c>
      <c r="N31" s="1114"/>
      <c r="O31" s="1125"/>
      <c r="P31" s="1125"/>
      <c r="Q31" s="1784">
        <v>227</v>
      </c>
    </row>
    <row r="32" spans="1:17" s="103" customFormat="1" ht="14.25">
      <c r="A32" s="102">
        <v>18</v>
      </c>
      <c r="B32" s="1114"/>
      <c r="C32" s="1125"/>
      <c r="D32" s="1125"/>
      <c r="E32" s="1784">
        <v>295</v>
      </c>
      <c r="F32" s="1554"/>
      <c r="G32" s="1125"/>
      <c r="H32" s="1559"/>
      <c r="I32" s="1784">
        <v>601</v>
      </c>
      <c r="J32" s="1114"/>
      <c r="K32" s="1125"/>
      <c r="L32" s="1125"/>
      <c r="M32" s="1784">
        <v>119</v>
      </c>
      <c r="N32" s="1114"/>
      <c r="O32" s="1125"/>
      <c r="P32" s="1125"/>
      <c r="Q32" s="1784">
        <v>249</v>
      </c>
    </row>
    <row r="33" spans="1:33" s="103" customFormat="1" ht="14.25">
      <c r="A33" s="102">
        <v>19</v>
      </c>
      <c r="B33" s="1114"/>
      <c r="C33" s="1125"/>
      <c r="D33" s="1125"/>
      <c r="E33" s="1784">
        <v>294</v>
      </c>
      <c r="F33" s="1554"/>
      <c r="G33" s="1125"/>
      <c r="H33" s="1559"/>
      <c r="I33" s="1784">
        <v>561</v>
      </c>
      <c r="J33" s="1114"/>
      <c r="K33" s="1125"/>
      <c r="L33" s="1125"/>
      <c r="M33" s="1784">
        <v>116</v>
      </c>
      <c r="N33" s="1114"/>
      <c r="O33" s="1125"/>
      <c r="P33" s="1125"/>
      <c r="Q33" s="1784">
        <v>190</v>
      </c>
    </row>
    <row r="34" spans="1:33" s="103" customFormat="1" ht="14.25">
      <c r="A34" s="102">
        <v>20</v>
      </c>
      <c r="B34" s="1114"/>
      <c r="C34" s="1125"/>
      <c r="D34" s="1125"/>
      <c r="E34" s="1784">
        <v>296</v>
      </c>
      <c r="F34" s="1554"/>
      <c r="G34" s="1125"/>
      <c r="H34" s="1559"/>
      <c r="I34" s="1784">
        <v>562</v>
      </c>
      <c r="J34" s="1114"/>
      <c r="K34" s="1125"/>
      <c r="L34" s="1125"/>
      <c r="M34" s="1784">
        <v>118</v>
      </c>
      <c r="N34" s="1114"/>
      <c r="O34" s="1125"/>
      <c r="P34" s="1125"/>
      <c r="Q34" s="1784">
        <v>179</v>
      </c>
    </row>
    <row r="35" spans="1:33" s="103" customFormat="1" ht="14.25">
      <c r="A35" s="102">
        <v>21</v>
      </c>
      <c r="B35" s="1114"/>
      <c r="C35" s="1125"/>
      <c r="D35" s="1125"/>
      <c r="E35" s="1784">
        <v>294</v>
      </c>
      <c r="F35" s="1554"/>
      <c r="G35" s="1125"/>
      <c r="H35" s="1559"/>
      <c r="I35" s="1784">
        <v>618</v>
      </c>
      <c r="J35" s="1114"/>
      <c r="K35" s="1125"/>
      <c r="L35" s="1125"/>
      <c r="M35" s="1784">
        <v>116</v>
      </c>
      <c r="N35" s="1114"/>
      <c r="O35" s="1125"/>
      <c r="P35" s="1125"/>
      <c r="Q35" s="1784">
        <v>198</v>
      </c>
    </row>
    <row r="36" spans="1:33" s="103" customFormat="1" ht="14.25">
      <c r="A36" s="102">
        <v>22</v>
      </c>
      <c r="B36" s="1114"/>
      <c r="C36" s="1125"/>
      <c r="D36" s="1125"/>
      <c r="E36" s="1784">
        <v>294</v>
      </c>
      <c r="F36" s="1554"/>
      <c r="G36" s="1125"/>
      <c r="H36" s="1559"/>
      <c r="I36" s="1784">
        <v>616</v>
      </c>
      <c r="J36" s="1114"/>
      <c r="K36" s="1125"/>
      <c r="L36" s="1125"/>
      <c r="M36" s="1784">
        <v>121</v>
      </c>
      <c r="N36" s="1114"/>
      <c r="O36" s="1125"/>
      <c r="P36" s="1125"/>
      <c r="Q36" s="1784">
        <v>249</v>
      </c>
    </row>
    <row r="37" spans="1:33" s="103" customFormat="1" ht="14.25">
      <c r="A37" s="102">
        <v>23</v>
      </c>
      <c r="B37" s="1114"/>
      <c r="C37" s="1125"/>
      <c r="D37" s="1125"/>
      <c r="E37" s="1784">
        <v>295</v>
      </c>
      <c r="F37" s="1554"/>
      <c r="G37" s="1559"/>
      <c r="H37" s="1559"/>
      <c r="I37" s="1784">
        <v>459</v>
      </c>
      <c r="J37" s="1114"/>
      <c r="K37" s="1125"/>
      <c r="L37" s="1125"/>
      <c r="M37" s="1784">
        <v>120</v>
      </c>
      <c r="N37" s="1114"/>
      <c r="O37" s="1125"/>
      <c r="P37" s="1125"/>
      <c r="Q37" s="1784">
        <v>188</v>
      </c>
    </row>
    <row r="38" spans="1:33" s="103" customFormat="1" ht="15">
      <c r="A38" s="102" t="s">
        <v>19</v>
      </c>
      <c r="B38" s="1184"/>
      <c r="C38" s="1813"/>
      <c r="D38" s="1813"/>
      <c r="E38" s="1560">
        <f>SUM(E14:E37)</f>
        <v>7050</v>
      </c>
      <c r="F38" s="1812"/>
      <c r="G38" s="1812"/>
      <c r="H38" s="1812"/>
      <c r="I38" s="1560">
        <f>SUM(I14:I37)</f>
        <v>13944</v>
      </c>
      <c r="J38" s="1813"/>
      <c r="K38" s="1813"/>
      <c r="L38" s="1813"/>
      <c r="M38" s="1560">
        <f>SUM(M14:M37)</f>
        <v>2726</v>
      </c>
      <c r="N38" s="1813"/>
      <c r="O38" s="1813"/>
      <c r="P38" s="1813"/>
      <c r="Q38" s="1560">
        <f>SUM(Q14:Q37)</f>
        <v>4803</v>
      </c>
    </row>
    <row r="39" spans="1:33" s="94" customFormat="1" ht="12.75" customHeight="1">
      <c r="A39" s="94" t="s">
        <v>20</v>
      </c>
      <c r="R39" s="1030"/>
      <c r="S39" s="1030"/>
      <c r="T39" s="1030"/>
      <c r="U39" s="1030"/>
      <c r="V39" s="1030"/>
      <c r="W39" s="1030"/>
      <c r="X39" s="1030"/>
      <c r="Y39" s="1030"/>
      <c r="Z39" s="1030"/>
      <c r="AA39" s="1030"/>
      <c r="AB39" s="1030"/>
      <c r="AC39" s="1030"/>
      <c r="AD39" s="1030"/>
      <c r="AE39" s="1030"/>
      <c r="AF39" s="1030"/>
      <c r="AG39" s="1030"/>
    </row>
    <row r="40" spans="1:33" s="94" customFormat="1" ht="12.75" customHeight="1">
      <c r="A40" s="94" t="s">
        <v>21</v>
      </c>
      <c r="R40" s="1030"/>
      <c r="S40" s="1030"/>
      <c r="T40" s="1030"/>
      <c r="U40" s="1030"/>
      <c r="V40" s="1030"/>
      <c r="W40" s="1030"/>
      <c r="X40" s="1030"/>
      <c r="Y40" s="1030"/>
      <c r="Z40" s="1030"/>
      <c r="AA40" s="1030"/>
      <c r="AB40" s="1030"/>
      <c r="AC40" s="1030"/>
      <c r="AD40" s="1030"/>
      <c r="AE40" s="1030"/>
      <c r="AF40" s="1030"/>
      <c r="AG40" s="1030"/>
    </row>
    <row r="41" spans="1:33">
      <c r="A41" s="94" t="s">
        <v>565</v>
      </c>
      <c r="K41" s="94"/>
      <c r="L41" s="94"/>
      <c r="M41" s="94"/>
      <c r="N41" s="94"/>
      <c r="O41" s="94"/>
      <c r="P41" s="94"/>
      <c r="Q41" s="94"/>
      <c r="R41" s="1031"/>
      <c r="S41" s="1031"/>
      <c r="T41" s="1031"/>
      <c r="U41" s="1031"/>
      <c r="V41" s="1031"/>
      <c r="W41" s="1031"/>
      <c r="X41" s="1031"/>
      <c r="Y41" s="1031"/>
      <c r="Z41" s="1031"/>
      <c r="AA41" s="1031"/>
      <c r="AB41" s="1031"/>
      <c r="AC41" s="1031"/>
      <c r="AD41" s="1031"/>
      <c r="AE41" s="1031"/>
      <c r="AF41" s="1031"/>
      <c r="AG41" s="1031"/>
    </row>
    <row r="42" spans="1:33">
      <c r="A42" s="94" t="s">
        <v>23</v>
      </c>
      <c r="R42" s="1031"/>
      <c r="S42" s="1031"/>
      <c r="T42" s="1031"/>
      <c r="U42" s="1031"/>
      <c r="V42" s="1031"/>
      <c r="W42" s="1031"/>
      <c r="X42" s="1031"/>
      <c r="Y42" s="1031"/>
      <c r="Z42" s="1031"/>
      <c r="AA42" s="1031"/>
      <c r="AB42" s="1031"/>
      <c r="AC42" s="1031"/>
      <c r="AD42" s="1031"/>
      <c r="AE42" s="1031"/>
      <c r="AF42" s="1031"/>
      <c r="AG42" s="1031"/>
    </row>
    <row r="43" spans="1:33">
      <c r="R43" s="1031"/>
      <c r="S43" s="1031"/>
      <c r="T43" s="1031"/>
      <c r="U43" s="1031"/>
      <c r="V43" s="1031"/>
      <c r="W43" s="1031"/>
      <c r="X43" s="1031"/>
      <c r="Y43" s="1031"/>
      <c r="Z43" s="1031"/>
      <c r="AA43" s="1031"/>
      <c r="AB43" s="1031"/>
      <c r="AC43" s="1031"/>
      <c r="AD43" s="1031"/>
      <c r="AE43" s="1031"/>
      <c r="AF43" s="1031"/>
      <c r="AG43" s="1031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theme="9" tint="-0.249977111117893"/>
  </sheetPr>
  <dimension ref="A1:AG43"/>
  <sheetViews>
    <sheetView zoomScale="85" zoomScaleNormal="85" workbookViewId="0">
      <selection activeCell="J20" sqref="J20"/>
    </sheetView>
  </sheetViews>
  <sheetFormatPr defaultColWidth="9.140625" defaultRowHeight="12.75"/>
  <cols>
    <col min="1" max="1" width="5.42578125" style="117" customWidth="1"/>
    <col min="2" max="3" width="11.28515625" style="117" customWidth="1"/>
    <col min="4" max="4" width="11.28515625" style="117" hidden="1" customWidth="1"/>
    <col min="5" max="7" width="11.28515625" style="117" customWidth="1"/>
    <col min="8" max="8" width="11.28515625" style="117" hidden="1" customWidth="1"/>
    <col min="9" max="11" width="11.28515625" style="117" customWidth="1"/>
    <col min="12" max="12" width="11.28515625" style="117" hidden="1" customWidth="1"/>
    <col min="13" max="15" width="11.28515625" style="117" customWidth="1"/>
    <col min="16" max="16" width="11.28515625" style="117" hidden="1" customWidth="1"/>
    <col min="17" max="17" width="11.28515625" style="117" customWidth="1"/>
    <col min="18" max="16384" width="9.140625" style="117"/>
  </cols>
  <sheetData>
    <row r="1" spans="1:33" s="105" customFormat="1" ht="18.75" customHeight="1">
      <c r="B1" s="2230" t="s">
        <v>405</v>
      </c>
      <c r="C1" s="2081"/>
      <c r="D1" s="2081"/>
      <c r="E1" s="2081"/>
      <c r="F1" s="2081"/>
      <c r="J1" s="800" t="s">
        <v>171</v>
      </c>
      <c r="N1" s="2224" t="s">
        <v>33</v>
      </c>
      <c r="O1" s="2224"/>
      <c r="P1" s="2224"/>
      <c r="Q1" s="2224"/>
      <c r="R1" s="1028"/>
      <c r="S1" s="1028"/>
      <c r="T1" s="1028"/>
      <c r="U1" s="1028"/>
      <c r="V1" s="1028"/>
      <c r="W1" s="1028"/>
      <c r="X1" s="1028"/>
      <c r="Y1" s="1028"/>
      <c r="Z1" s="1028"/>
      <c r="AA1" s="1028"/>
      <c r="AB1" s="1028"/>
      <c r="AC1" s="1028"/>
      <c r="AD1" s="1028"/>
      <c r="AE1" s="1028"/>
      <c r="AF1" s="1028"/>
      <c r="AG1" s="1028"/>
    </row>
    <row r="2" spans="1:33" s="105" customFormat="1" ht="10.5" customHeight="1">
      <c r="B2" s="2225" t="s">
        <v>1</v>
      </c>
      <c r="C2" s="2088"/>
      <c r="D2" s="2088"/>
      <c r="E2" s="2088"/>
      <c r="F2" s="2088"/>
      <c r="N2" s="2225" t="s">
        <v>2</v>
      </c>
      <c r="O2" s="2226"/>
      <c r="P2" s="2226"/>
      <c r="Q2" s="2226"/>
      <c r="R2" s="1028"/>
      <c r="S2" s="1028"/>
      <c r="T2" s="1028"/>
      <c r="U2" s="1028"/>
      <c r="V2" s="1028"/>
      <c r="W2" s="1028"/>
      <c r="X2" s="1028"/>
      <c r="Y2" s="1028"/>
      <c r="Z2" s="1028"/>
      <c r="AA2" s="1028"/>
      <c r="AB2" s="1028"/>
      <c r="AC2" s="1028"/>
      <c r="AD2" s="1028"/>
      <c r="AE2" s="1028"/>
      <c r="AF2" s="1028"/>
      <c r="AG2" s="1028"/>
    </row>
    <row r="3" spans="1:33" s="105" customFormat="1" ht="13.5" customHeight="1">
      <c r="N3" s="105" t="s">
        <v>3</v>
      </c>
      <c r="R3" s="1028"/>
      <c r="S3" s="1028"/>
      <c r="T3" s="1028"/>
      <c r="U3" s="1028"/>
      <c r="V3" s="1028"/>
      <c r="W3" s="1028"/>
      <c r="X3" s="1028"/>
      <c r="Y3" s="1028"/>
      <c r="Z3" s="1028"/>
      <c r="AA3" s="1028"/>
      <c r="AB3" s="1028"/>
      <c r="AC3" s="1028"/>
      <c r="AD3" s="1028"/>
      <c r="AE3" s="1028"/>
      <c r="AF3" s="1028"/>
      <c r="AG3" s="1028"/>
    </row>
    <row r="4" spans="1:33" s="105" customFormat="1" ht="15" customHeight="1">
      <c r="B4" s="2229" t="s">
        <v>4</v>
      </c>
      <c r="C4" s="2081"/>
      <c r="D4" s="107"/>
      <c r="E4" s="1028"/>
      <c r="F4" s="1028"/>
      <c r="G4" s="1028"/>
      <c r="H4" s="1028"/>
      <c r="I4" s="851" t="s">
        <v>5</v>
      </c>
      <c r="J4" s="106"/>
      <c r="K4" s="106"/>
      <c r="L4" s="106"/>
      <c r="O4" s="108" t="s">
        <v>38</v>
      </c>
      <c r="R4" s="1028"/>
      <c r="S4" s="1028"/>
      <c r="T4" s="1028"/>
      <c r="U4" s="1028"/>
      <c r="V4" s="1028"/>
      <c r="W4" s="1028"/>
      <c r="X4" s="1028"/>
      <c r="Y4" s="1028"/>
      <c r="Z4" s="1028"/>
      <c r="AA4" s="1028"/>
      <c r="AB4" s="1028"/>
      <c r="AC4" s="1028"/>
      <c r="AD4" s="1028"/>
      <c r="AE4" s="1028"/>
      <c r="AF4" s="1028"/>
      <c r="AG4" s="1028"/>
    </row>
    <row r="5" spans="1:33" s="105" customFormat="1" ht="9.75" customHeight="1">
      <c r="B5" s="2234" t="s">
        <v>7</v>
      </c>
      <c r="C5" s="2079"/>
      <c r="D5" s="106"/>
      <c r="E5" s="106"/>
      <c r="R5" s="1028"/>
      <c r="S5" s="1028"/>
      <c r="T5" s="1028"/>
      <c r="U5" s="1028"/>
      <c r="V5" s="1028"/>
      <c r="W5" s="1028"/>
      <c r="X5" s="1028"/>
      <c r="Y5" s="1028"/>
      <c r="Z5" s="1028"/>
      <c r="AA5" s="1028"/>
      <c r="AB5" s="1028"/>
      <c r="AC5" s="1028"/>
      <c r="AD5" s="1028"/>
      <c r="AE5" s="1028"/>
      <c r="AF5" s="1028"/>
      <c r="AG5" s="1028"/>
    </row>
    <row r="6" spans="1:33" s="105" customFormat="1" ht="12" customHeight="1">
      <c r="A6" s="2227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28"/>
      <c r="S6" s="1028"/>
      <c r="T6" s="1028"/>
      <c r="U6" s="1028"/>
      <c r="V6" s="1028"/>
      <c r="W6" s="1028"/>
      <c r="X6" s="1028"/>
      <c r="Y6" s="1028"/>
      <c r="Z6" s="1028"/>
      <c r="AA6" s="1028"/>
      <c r="AB6" s="1028"/>
      <c r="AC6" s="1028"/>
      <c r="AD6" s="1028"/>
      <c r="AE6" s="1028"/>
      <c r="AF6" s="1028"/>
      <c r="AG6" s="1028"/>
    </row>
    <row r="7" spans="1:33" s="105" customFormat="1" ht="15.75">
      <c r="A7" s="2228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28"/>
      <c r="S7" s="1028"/>
      <c r="T7" s="1028"/>
      <c r="U7" s="1028"/>
      <c r="V7" s="1028"/>
      <c r="W7" s="1028"/>
      <c r="X7" s="1028"/>
      <c r="Y7" s="1028"/>
      <c r="Z7" s="1028"/>
      <c r="AA7" s="1028"/>
      <c r="AB7" s="1028"/>
      <c r="AC7" s="1028"/>
      <c r="AD7" s="1028"/>
      <c r="AE7" s="1028"/>
      <c r="AF7" s="1028"/>
      <c r="AG7" s="1028"/>
    </row>
    <row r="8" spans="1:33" s="105" customFormat="1" ht="9" customHeight="1">
      <c r="A8" s="1267" t="s">
        <v>303</v>
      </c>
      <c r="B8" s="1267">
        <v>369</v>
      </c>
      <c r="R8" s="1028"/>
      <c r="S8" s="1028"/>
      <c r="T8" s="1028"/>
      <c r="U8" s="1028"/>
      <c r="V8" s="1028"/>
      <c r="W8" s="1028"/>
      <c r="X8" s="1028"/>
      <c r="Y8" s="1028"/>
      <c r="Z8" s="1028"/>
      <c r="AA8" s="1028"/>
      <c r="AB8" s="1028"/>
      <c r="AC8" s="1028"/>
      <c r="AD8" s="1028"/>
      <c r="AE8" s="1028"/>
      <c r="AF8" s="1028"/>
      <c r="AG8" s="1028"/>
    </row>
    <row r="9" spans="1:33" s="105" customFormat="1">
      <c r="A9" s="2231" t="s">
        <v>9</v>
      </c>
      <c r="B9" s="2221" t="s">
        <v>10</v>
      </c>
      <c r="C9" s="2222"/>
      <c r="D9" s="2222"/>
      <c r="E9" s="2222"/>
      <c r="F9" s="2222"/>
      <c r="G9" s="2222"/>
      <c r="H9" s="2222"/>
      <c r="I9" s="2223"/>
      <c r="J9" s="2221" t="s">
        <v>11</v>
      </c>
      <c r="K9" s="2222"/>
      <c r="L9" s="2222"/>
      <c r="M9" s="2222"/>
      <c r="N9" s="2222"/>
      <c r="O9" s="2222"/>
      <c r="P9" s="2222"/>
      <c r="Q9" s="2223"/>
      <c r="R9" s="1028"/>
      <c r="S9" s="1028"/>
      <c r="T9" s="1028"/>
      <c r="U9" s="1028"/>
      <c r="V9" s="1028"/>
      <c r="W9" s="1028"/>
      <c r="X9" s="1028"/>
      <c r="Y9" s="1028"/>
      <c r="Z9" s="1028"/>
      <c r="AA9" s="1028"/>
      <c r="AB9" s="1028"/>
      <c r="AC9" s="1028"/>
      <c r="AD9" s="1028"/>
      <c r="AE9" s="1028"/>
      <c r="AF9" s="1028"/>
      <c r="AG9" s="1028"/>
    </row>
    <row r="10" spans="1:33" s="105" customFormat="1">
      <c r="A10" s="2232"/>
      <c r="B10" s="2218" t="s">
        <v>460</v>
      </c>
      <c r="C10" s="2219"/>
      <c r="D10" s="2219"/>
      <c r="E10" s="2220"/>
      <c r="F10" s="2218" t="s">
        <v>453</v>
      </c>
      <c r="G10" s="2095"/>
      <c r="H10" s="2095"/>
      <c r="I10" s="2096"/>
      <c r="J10" s="2218" t="s">
        <v>551</v>
      </c>
      <c r="K10" s="2219"/>
      <c r="L10" s="2219"/>
      <c r="M10" s="2220"/>
      <c r="N10" s="2218" t="s">
        <v>552</v>
      </c>
      <c r="O10" s="2219"/>
      <c r="P10" s="2219"/>
      <c r="Q10" s="2220"/>
      <c r="R10" s="1028"/>
      <c r="S10" s="1028"/>
      <c r="T10" s="1028"/>
      <c r="U10" s="1028"/>
      <c r="V10" s="1028"/>
      <c r="W10" s="1028"/>
      <c r="X10" s="1028"/>
      <c r="Y10" s="1028"/>
      <c r="Z10" s="1028"/>
      <c r="AA10" s="1028"/>
      <c r="AB10" s="1028"/>
      <c r="AC10" s="1028"/>
      <c r="AD10" s="1028"/>
      <c r="AE10" s="1028"/>
      <c r="AF10" s="1028"/>
      <c r="AG10" s="1028"/>
    </row>
    <row r="11" spans="1:33" s="105" customFormat="1">
      <c r="A11" s="2232"/>
      <c r="B11" s="2218" t="s">
        <v>14</v>
      </c>
      <c r="C11" s="2219"/>
      <c r="E11" s="110">
        <v>7200</v>
      </c>
      <c r="F11" s="2218" t="s">
        <v>14</v>
      </c>
      <c r="G11" s="2219"/>
      <c r="H11" s="109"/>
      <c r="I11" s="110">
        <v>7200</v>
      </c>
      <c r="J11" s="2218" t="s">
        <v>14</v>
      </c>
      <c r="K11" s="2219"/>
      <c r="L11" s="109"/>
      <c r="M11" s="110">
        <f>E11</f>
        <v>7200</v>
      </c>
      <c r="N11" s="2218" t="s">
        <v>14</v>
      </c>
      <c r="O11" s="2219"/>
      <c r="P11" s="109"/>
      <c r="Q11" s="110">
        <f>I11</f>
        <v>7200</v>
      </c>
      <c r="R11" s="1028"/>
      <c r="S11" s="1028"/>
      <c r="T11" s="1028"/>
      <c r="U11" s="1028"/>
      <c r="V11" s="1028"/>
      <c r="W11" s="1028"/>
      <c r="X11" s="1028"/>
      <c r="Y11" s="1028"/>
      <c r="Z11" s="1028"/>
      <c r="AA11" s="1028"/>
      <c r="AB11" s="1028"/>
      <c r="AC11" s="1028"/>
      <c r="AD11" s="1028"/>
      <c r="AE11" s="1028"/>
      <c r="AF11" s="1028"/>
      <c r="AG11" s="1028"/>
    </row>
    <row r="12" spans="1:33" s="112" customFormat="1" ht="35.25" customHeight="1">
      <c r="A12" s="2233"/>
      <c r="B12" s="111" t="s">
        <v>16</v>
      </c>
      <c r="C12" s="111" t="s">
        <v>17</v>
      </c>
      <c r="D12" s="111"/>
      <c r="E12" s="111" t="s">
        <v>18</v>
      </c>
      <c r="F12" s="111" t="s">
        <v>16</v>
      </c>
      <c r="G12" s="111" t="s">
        <v>17</v>
      </c>
      <c r="H12" s="111"/>
      <c r="I12" s="111" t="s">
        <v>18</v>
      </c>
      <c r="J12" s="111" t="s">
        <v>16</v>
      </c>
      <c r="K12" s="111" t="s">
        <v>17</v>
      </c>
      <c r="L12" s="111"/>
      <c r="M12" s="111" t="s">
        <v>18</v>
      </c>
      <c r="N12" s="111" t="s">
        <v>16</v>
      </c>
      <c r="O12" s="111" t="s">
        <v>17</v>
      </c>
      <c r="P12" s="111"/>
      <c r="Q12" s="111" t="s">
        <v>18</v>
      </c>
    </row>
    <row r="13" spans="1:33" s="114" customFormat="1" ht="11.25">
      <c r="A13" s="113">
        <v>1</v>
      </c>
      <c r="B13" s="113">
        <v>2</v>
      </c>
      <c r="C13" s="113">
        <v>3</v>
      </c>
      <c r="D13" s="113"/>
      <c r="E13" s="113">
        <v>4</v>
      </c>
      <c r="F13" s="113">
        <v>5</v>
      </c>
      <c r="G13" s="113">
        <v>6</v>
      </c>
      <c r="H13" s="113"/>
      <c r="I13" s="113">
        <v>7</v>
      </c>
      <c r="J13" s="113">
        <v>8</v>
      </c>
      <c r="K13" s="113">
        <v>9</v>
      </c>
      <c r="L13" s="113"/>
      <c r="M13" s="113">
        <v>10</v>
      </c>
      <c r="N13" s="113">
        <v>11</v>
      </c>
      <c r="O13" s="113">
        <v>12</v>
      </c>
      <c r="P13" s="113"/>
      <c r="Q13" s="113">
        <v>13</v>
      </c>
    </row>
    <row r="14" spans="1:33" s="112" customFormat="1" ht="14.25">
      <c r="A14" s="115">
        <v>0</v>
      </c>
      <c r="B14" s="1114"/>
      <c r="C14" s="1124"/>
      <c r="D14" s="1124"/>
      <c r="E14" s="1784">
        <v>669</v>
      </c>
      <c r="F14" s="1114"/>
      <c r="G14" s="1124"/>
      <c r="H14" s="1124"/>
      <c r="I14" s="1784">
        <v>854</v>
      </c>
      <c r="J14" s="1114"/>
      <c r="K14" s="1124"/>
      <c r="L14" s="1124"/>
      <c r="M14" s="1784">
        <v>115</v>
      </c>
      <c r="N14" s="1114"/>
      <c r="O14" s="1124"/>
      <c r="P14" s="1124"/>
      <c r="Q14" s="1784">
        <v>377</v>
      </c>
    </row>
    <row r="15" spans="1:33" s="1446" customFormat="1" ht="14.25">
      <c r="A15" s="1443">
        <v>1</v>
      </c>
      <c r="B15" s="1114"/>
      <c r="C15" s="1445"/>
      <c r="D15" s="1124"/>
      <c r="E15" s="1784">
        <v>651</v>
      </c>
      <c r="F15" s="1444"/>
      <c r="G15" s="1124"/>
      <c r="H15" s="1445"/>
      <c r="I15" s="1784">
        <v>939</v>
      </c>
      <c r="J15" s="1444"/>
      <c r="K15" s="1445"/>
      <c r="L15" s="1445"/>
      <c r="M15" s="1784">
        <v>107</v>
      </c>
      <c r="N15" s="1444"/>
      <c r="O15" s="1445"/>
      <c r="P15" s="1445"/>
      <c r="Q15" s="1784">
        <v>435</v>
      </c>
    </row>
    <row r="16" spans="1:33" s="112" customFormat="1" ht="14.25">
      <c r="A16" s="115">
        <v>2</v>
      </c>
      <c r="B16" s="1114"/>
      <c r="C16" s="1124"/>
      <c r="D16" s="1124"/>
      <c r="E16" s="1784">
        <v>634</v>
      </c>
      <c r="F16" s="1114"/>
      <c r="G16" s="1124"/>
      <c r="H16" s="1124"/>
      <c r="I16" s="1784">
        <v>846</v>
      </c>
      <c r="J16" s="1114"/>
      <c r="K16" s="1124"/>
      <c r="L16" s="1124"/>
      <c r="M16" s="1784">
        <v>105</v>
      </c>
      <c r="N16" s="1114"/>
      <c r="O16" s="1124"/>
      <c r="P16" s="1124"/>
      <c r="Q16" s="1784">
        <v>379</v>
      </c>
    </row>
    <row r="17" spans="1:17" s="112" customFormat="1" ht="14.25">
      <c r="A17" s="115">
        <v>3</v>
      </c>
      <c r="B17" s="1114"/>
      <c r="C17" s="1124"/>
      <c r="D17" s="1124"/>
      <c r="E17" s="1784">
        <v>620</v>
      </c>
      <c r="F17" s="1114"/>
      <c r="G17" s="1124"/>
      <c r="H17" s="1124"/>
      <c r="I17" s="1784">
        <v>835</v>
      </c>
      <c r="J17" s="1114"/>
      <c r="K17" s="1124"/>
      <c r="L17" s="1124"/>
      <c r="M17" s="1784">
        <v>105</v>
      </c>
      <c r="N17" s="1114"/>
      <c r="O17" s="1124"/>
      <c r="P17" s="1124"/>
      <c r="Q17" s="1784">
        <v>366</v>
      </c>
    </row>
    <row r="18" spans="1:17" s="112" customFormat="1" ht="14.25">
      <c r="A18" s="115">
        <v>4</v>
      </c>
      <c r="B18" s="1114"/>
      <c r="C18" s="1124"/>
      <c r="D18" s="1124"/>
      <c r="E18" s="1784">
        <v>632</v>
      </c>
      <c r="F18" s="1114"/>
      <c r="G18" s="1124"/>
      <c r="H18" s="1124"/>
      <c r="I18" s="1784">
        <v>827</v>
      </c>
      <c r="J18" s="1114"/>
      <c r="K18" s="1124"/>
      <c r="L18" s="1124"/>
      <c r="M18" s="1784">
        <v>106</v>
      </c>
      <c r="N18" s="1114"/>
      <c r="O18" s="1124"/>
      <c r="P18" s="1124"/>
      <c r="Q18" s="1784">
        <v>360</v>
      </c>
    </row>
    <row r="19" spans="1:17" s="112" customFormat="1" ht="14.25">
      <c r="A19" s="115">
        <v>5</v>
      </c>
      <c r="B19" s="1114"/>
      <c r="C19" s="1124"/>
      <c r="D19" s="1124"/>
      <c r="E19" s="1784">
        <v>688</v>
      </c>
      <c r="F19" s="1114"/>
      <c r="G19" s="1124"/>
      <c r="H19" s="1124"/>
      <c r="I19" s="1784">
        <v>835</v>
      </c>
      <c r="J19" s="1114"/>
      <c r="K19" s="1124"/>
      <c r="L19" s="1124"/>
      <c r="M19" s="1784">
        <v>109</v>
      </c>
      <c r="N19" s="1114"/>
      <c r="O19" s="1124"/>
      <c r="P19" s="1124"/>
      <c r="Q19" s="1784">
        <v>355</v>
      </c>
    </row>
    <row r="20" spans="1:17" s="112" customFormat="1" ht="14.25">
      <c r="A20" s="115">
        <v>6</v>
      </c>
      <c r="B20" s="1114"/>
      <c r="C20" s="1124"/>
      <c r="D20" s="1124"/>
      <c r="E20" s="1784">
        <v>760</v>
      </c>
      <c r="F20" s="1114"/>
      <c r="G20" s="1124"/>
      <c r="H20" s="1124"/>
      <c r="I20" s="1784">
        <v>983</v>
      </c>
      <c r="J20" s="1114"/>
      <c r="K20" s="1124"/>
      <c r="L20" s="1124"/>
      <c r="M20" s="1784">
        <v>115</v>
      </c>
      <c r="N20" s="1114"/>
      <c r="O20" s="1124"/>
      <c r="P20" s="1124"/>
      <c r="Q20" s="1784">
        <v>352</v>
      </c>
    </row>
    <row r="21" spans="1:17" s="112" customFormat="1" ht="14.25">
      <c r="A21" s="115">
        <v>7</v>
      </c>
      <c r="B21" s="1114"/>
      <c r="C21" s="1124"/>
      <c r="D21" s="1124"/>
      <c r="E21" s="1784">
        <v>843</v>
      </c>
      <c r="F21" s="1114"/>
      <c r="G21" s="1124"/>
      <c r="H21" s="1124"/>
      <c r="I21" s="1784">
        <v>1124</v>
      </c>
      <c r="J21" s="1114"/>
      <c r="K21" s="1124"/>
      <c r="L21" s="1124"/>
      <c r="M21" s="1784">
        <v>130</v>
      </c>
      <c r="N21" s="1114"/>
      <c r="O21" s="1124"/>
      <c r="P21" s="1124"/>
      <c r="Q21" s="1784">
        <v>344</v>
      </c>
    </row>
    <row r="22" spans="1:17" s="112" customFormat="1" ht="14.25">
      <c r="A22" s="115">
        <v>8</v>
      </c>
      <c r="B22" s="1114"/>
      <c r="C22" s="1124"/>
      <c r="D22" s="1124"/>
      <c r="E22" s="1784">
        <v>977</v>
      </c>
      <c r="F22" s="1114"/>
      <c r="G22" s="1124"/>
      <c r="H22" s="1124"/>
      <c r="I22" s="1784">
        <v>1324</v>
      </c>
      <c r="J22" s="1114"/>
      <c r="K22" s="1124"/>
      <c r="L22" s="1124"/>
      <c r="M22" s="1784">
        <v>180</v>
      </c>
      <c r="N22" s="1114"/>
      <c r="O22" s="1124"/>
      <c r="P22" s="1124"/>
      <c r="Q22" s="1784">
        <v>424</v>
      </c>
    </row>
    <row r="23" spans="1:17" s="112" customFormat="1" ht="14.25">
      <c r="A23" s="115">
        <v>9</v>
      </c>
      <c r="B23" s="1114"/>
      <c r="C23" s="1124"/>
      <c r="D23" s="1124"/>
      <c r="E23" s="1784">
        <v>1053</v>
      </c>
      <c r="F23" s="1114"/>
      <c r="G23" s="1124"/>
      <c r="H23" s="1124"/>
      <c r="I23" s="1784">
        <v>1495</v>
      </c>
      <c r="J23" s="1114"/>
      <c r="K23" s="1124"/>
      <c r="L23" s="1124"/>
      <c r="M23" s="1784">
        <v>216</v>
      </c>
      <c r="N23" s="1114"/>
      <c r="O23" s="1124"/>
      <c r="P23" s="1124"/>
      <c r="Q23" s="1784">
        <v>508</v>
      </c>
    </row>
    <row r="24" spans="1:17" s="112" customFormat="1" ht="14.25">
      <c r="A24" s="115">
        <v>10</v>
      </c>
      <c r="B24" s="1114"/>
      <c r="C24" s="1124"/>
      <c r="D24" s="1124"/>
      <c r="E24" s="1784">
        <v>1078</v>
      </c>
      <c r="F24" s="1114"/>
      <c r="G24" s="1124"/>
      <c r="H24" s="1124"/>
      <c r="I24" s="1784">
        <v>1390</v>
      </c>
      <c r="J24" s="1114"/>
      <c r="K24" s="1124"/>
      <c r="L24" s="1124"/>
      <c r="M24" s="1784">
        <v>210</v>
      </c>
      <c r="N24" s="1114"/>
      <c r="O24" s="1124"/>
      <c r="P24" s="1124"/>
      <c r="Q24" s="1784">
        <v>459</v>
      </c>
    </row>
    <row r="25" spans="1:17" s="112" customFormat="1" ht="14.25">
      <c r="A25" s="115">
        <v>11</v>
      </c>
      <c r="B25" s="1114"/>
      <c r="C25" s="1124"/>
      <c r="D25" s="1124"/>
      <c r="E25" s="1784">
        <v>1029</v>
      </c>
      <c r="F25" s="1114"/>
      <c r="G25" s="1124"/>
      <c r="H25" s="1124"/>
      <c r="I25" s="1784">
        <v>1376</v>
      </c>
      <c r="J25" s="1114"/>
      <c r="K25" s="1124"/>
      <c r="L25" s="1124"/>
      <c r="M25" s="1784">
        <v>192</v>
      </c>
      <c r="N25" s="1114"/>
      <c r="O25" s="1124"/>
      <c r="P25" s="1124"/>
      <c r="Q25" s="1784">
        <v>463</v>
      </c>
    </row>
    <row r="26" spans="1:17" s="112" customFormat="1" ht="14.25">
      <c r="A26" s="115">
        <v>12</v>
      </c>
      <c r="B26" s="1114"/>
      <c r="C26" s="1124"/>
      <c r="D26" s="1124"/>
      <c r="E26" s="1784">
        <v>1022</v>
      </c>
      <c r="F26" s="1114"/>
      <c r="G26" s="1124"/>
      <c r="H26" s="1124"/>
      <c r="I26" s="1784">
        <v>1347</v>
      </c>
      <c r="J26" s="1114"/>
      <c r="K26" s="1124"/>
      <c r="L26" s="1124"/>
      <c r="M26" s="1784">
        <v>169</v>
      </c>
      <c r="N26" s="1114"/>
      <c r="O26" s="1124"/>
      <c r="P26" s="1124"/>
      <c r="Q26" s="1784">
        <v>439</v>
      </c>
    </row>
    <row r="27" spans="1:17" s="112" customFormat="1" ht="14.25">
      <c r="A27" s="115">
        <v>13</v>
      </c>
      <c r="B27" s="1114"/>
      <c r="C27" s="1124"/>
      <c r="D27" s="1124"/>
      <c r="E27" s="1784">
        <v>1032</v>
      </c>
      <c r="F27" s="1114"/>
      <c r="G27" s="1124"/>
      <c r="H27" s="1124"/>
      <c r="I27" s="1784">
        <v>1463</v>
      </c>
      <c r="J27" s="1114"/>
      <c r="K27" s="1124"/>
      <c r="L27" s="1124"/>
      <c r="M27" s="1784">
        <v>172</v>
      </c>
      <c r="N27" s="1114"/>
      <c r="O27" s="1124"/>
      <c r="P27" s="1124"/>
      <c r="Q27" s="1784">
        <v>500</v>
      </c>
    </row>
    <row r="28" spans="1:17" s="112" customFormat="1" ht="14.25">
      <c r="A28" s="115">
        <v>14</v>
      </c>
      <c r="B28" s="1114"/>
      <c r="C28" s="1124"/>
      <c r="D28" s="1124"/>
      <c r="E28" s="1784">
        <v>1038</v>
      </c>
      <c r="F28" s="1114"/>
      <c r="G28" s="1124"/>
      <c r="H28" s="1124"/>
      <c r="I28" s="1784">
        <v>1389</v>
      </c>
      <c r="J28" s="1114"/>
      <c r="K28" s="1124"/>
      <c r="L28" s="1124"/>
      <c r="M28" s="1784">
        <v>199</v>
      </c>
      <c r="N28" s="1114"/>
      <c r="O28" s="1124"/>
      <c r="P28" s="1124"/>
      <c r="Q28" s="1784">
        <v>486</v>
      </c>
    </row>
    <row r="29" spans="1:17" s="112" customFormat="1" ht="14.25">
      <c r="A29" s="115">
        <v>15</v>
      </c>
      <c r="B29" s="1114"/>
      <c r="C29" s="1124"/>
      <c r="D29" s="1124"/>
      <c r="E29" s="1784">
        <v>1074</v>
      </c>
      <c r="F29" s="1114"/>
      <c r="G29" s="1124"/>
      <c r="H29" s="1124"/>
      <c r="I29" s="1784">
        <v>1317</v>
      </c>
      <c r="J29" s="1114"/>
      <c r="K29" s="1124"/>
      <c r="L29" s="1124"/>
      <c r="M29" s="1784">
        <v>199</v>
      </c>
      <c r="N29" s="1114"/>
      <c r="O29" s="1124"/>
      <c r="P29" s="1124"/>
      <c r="Q29" s="1784">
        <v>449</v>
      </c>
    </row>
    <row r="30" spans="1:17" s="112" customFormat="1" ht="14.25">
      <c r="A30" s="115">
        <v>16</v>
      </c>
      <c r="B30" s="1114"/>
      <c r="C30" s="1124"/>
      <c r="D30" s="1124"/>
      <c r="E30" s="1784">
        <v>1091</v>
      </c>
      <c r="F30" s="1114"/>
      <c r="G30" s="1124"/>
      <c r="H30" s="1124"/>
      <c r="I30" s="1784">
        <v>1302</v>
      </c>
      <c r="J30" s="1114"/>
      <c r="K30" s="1124"/>
      <c r="L30" s="1124"/>
      <c r="M30" s="1784">
        <v>190</v>
      </c>
      <c r="N30" s="1114"/>
      <c r="O30" s="1124"/>
      <c r="P30" s="1124"/>
      <c r="Q30" s="1784">
        <v>435</v>
      </c>
    </row>
    <row r="31" spans="1:17" s="116" customFormat="1" ht="14.25">
      <c r="A31" s="115">
        <v>17</v>
      </c>
      <c r="B31" s="1114"/>
      <c r="C31" s="1124"/>
      <c r="D31" s="1124"/>
      <c r="E31" s="1784">
        <v>1019</v>
      </c>
      <c r="F31" s="1114"/>
      <c r="G31" s="1124"/>
      <c r="H31" s="1124"/>
      <c r="I31" s="1784">
        <v>1191</v>
      </c>
      <c r="J31" s="1114"/>
      <c r="K31" s="1124"/>
      <c r="L31" s="1124"/>
      <c r="M31" s="1784">
        <v>163</v>
      </c>
      <c r="N31" s="1114"/>
      <c r="O31" s="1124"/>
      <c r="P31" s="1124"/>
      <c r="Q31" s="1784">
        <v>412</v>
      </c>
    </row>
    <row r="32" spans="1:17" s="116" customFormat="1" ht="14.25">
      <c r="A32" s="115">
        <v>18</v>
      </c>
      <c r="B32" s="1114"/>
      <c r="C32" s="1124"/>
      <c r="D32" s="1124"/>
      <c r="E32" s="1784">
        <v>938</v>
      </c>
      <c r="F32" s="1114"/>
      <c r="G32" s="1124"/>
      <c r="H32" s="1124"/>
      <c r="I32" s="1784">
        <v>1152</v>
      </c>
      <c r="J32" s="1114"/>
      <c r="K32" s="1124"/>
      <c r="L32" s="1124"/>
      <c r="M32" s="1784">
        <v>156</v>
      </c>
      <c r="N32" s="1114"/>
      <c r="O32" s="1124"/>
      <c r="P32" s="1124"/>
      <c r="Q32" s="1784">
        <v>408</v>
      </c>
    </row>
    <row r="33" spans="1:33" s="116" customFormat="1" ht="14.25">
      <c r="A33" s="115">
        <v>19</v>
      </c>
      <c r="B33" s="1114"/>
      <c r="C33" s="1124"/>
      <c r="D33" s="1124"/>
      <c r="E33" s="1784">
        <v>911</v>
      </c>
      <c r="F33" s="1114"/>
      <c r="G33" s="1124"/>
      <c r="H33" s="1124"/>
      <c r="I33" s="1784">
        <v>1116</v>
      </c>
      <c r="J33" s="1114"/>
      <c r="K33" s="1124"/>
      <c r="L33" s="1124"/>
      <c r="M33" s="1784">
        <v>134</v>
      </c>
      <c r="N33" s="1114"/>
      <c r="O33" s="1124"/>
      <c r="P33" s="1124"/>
      <c r="Q33" s="1784">
        <v>383</v>
      </c>
    </row>
    <row r="34" spans="1:33" s="116" customFormat="1" ht="14.25">
      <c r="A34" s="115">
        <v>20</v>
      </c>
      <c r="B34" s="1114"/>
      <c r="C34" s="1124"/>
      <c r="D34" s="1124"/>
      <c r="E34" s="1784">
        <v>850</v>
      </c>
      <c r="F34" s="1114"/>
      <c r="G34" s="1124"/>
      <c r="H34" s="1124"/>
      <c r="I34" s="1784">
        <v>1125</v>
      </c>
      <c r="J34" s="1114"/>
      <c r="K34" s="1124"/>
      <c r="L34" s="1124"/>
      <c r="M34" s="1784">
        <v>111</v>
      </c>
      <c r="N34" s="1114"/>
      <c r="O34" s="1124"/>
      <c r="P34" s="1124"/>
      <c r="Q34" s="1784">
        <v>385</v>
      </c>
    </row>
    <row r="35" spans="1:33" s="116" customFormat="1" ht="14.25">
      <c r="A35" s="115">
        <v>21</v>
      </c>
      <c r="B35" s="1114"/>
      <c r="C35" s="1124"/>
      <c r="D35" s="1124"/>
      <c r="E35" s="1784">
        <v>825</v>
      </c>
      <c r="F35" s="1114"/>
      <c r="G35" s="1124"/>
      <c r="H35" s="1124"/>
      <c r="I35" s="1784">
        <v>1196</v>
      </c>
      <c r="J35" s="1114"/>
      <c r="K35" s="1124"/>
      <c r="L35" s="1124"/>
      <c r="M35" s="1784">
        <v>116</v>
      </c>
      <c r="N35" s="1114"/>
      <c r="O35" s="1124"/>
      <c r="P35" s="1124"/>
      <c r="Q35" s="1784">
        <v>439</v>
      </c>
    </row>
    <row r="36" spans="1:33" s="116" customFormat="1" ht="14.25">
      <c r="A36" s="115">
        <v>22</v>
      </c>
      <c r="B36" s="1114"/>
      <c r="C36" s="1124"/>
      <c r="D36" s="1124"/>
      <c r="E36" s="1784">
        <v>769</v>
      </c>
      <c r="F36" s="1114"/>
      <c r="G36" s="1124"/>
      <c r="H36" s="1124"/>
      <c r="I36" s="1784">
        <v>1119</v>
      </c>
      <c r="J36" s="1114"/>
      <c r="K36" s="1124"/>
      <c r="L36" s="1124"/>
      <c r="M36" s="1784">
        <v>115</v>
      </c>
      <c r="N36" s="1114"/>
      <c r="O36" s="1124"/>
      <c r="P36" s="1124"/>
      <c r="Q36" s="1784">
        <v>449</v>
      </c>
    </row>
    <row r="37" spans="1:33" s="116" customFormat="1" ht="14.25">
      <c r="A37" s="115">
        <v>23</v>
      </c>
      <c r="B37" s="1114"/>
      <c r="C37" s="1124"/>
      <c r="D37" s="1124"/>
      <c r="E37" s="1784">
        <v>737</v>
      </c>
      <c r="F37" s="1114"/>
      <c r="G37" s="1124"/>
      <c r="H37" s="1124"/>
      <c r="I37" s="1784">
        <v>856</v>
      </c>
      <c r="J37" s="1114"/>
      <c r="K37" s="1124"/>
      <c r="L37" s="1124"/>
      <c r="M37" s="1784">
        <v>121</v>
      </c>
      <c r="N37" s="1114"/>
      <c r="O37" s="1124"/>
      <c r="P37" s="1124"/>
      <c r="Q37" s="1784">
        <v>381</v>
      </c>
    </row>
    <row r="38" spans="1:33" s="116" customFormat="1" ht="15">
      <c r="A38" s="115" t="s">
        <v>19</v>
      </c>
      <c r="B38" s="1183"/>
      <c r="C38" s="1811"/>
      <c r="D38" s="1811"/>
      <c r="E38" s="1561">
        <f>SUM(E14:E37)</f>
        <v>20940</v>
      </c>
      <c r="F38" s="1810"/>
      <c r="G38" s="1810"/>
      <c r="H38" s="1810"/>
      <c r="I38" s="1561">
        <f>SUM(I14:I37)</f>
        <v>27401</v>
      </c>
      <c r="J38" s="1811"/>
      <c r="K38" s="1811"/>
      <c r="L38" s="1811"/>
      <c r="M38" s="1561">
        <f>SUM(M14:M37)</f>
        <v>3535</v>
      </c>
      <c r="N38" s="1811"/>
      <c r="O38" s="1811"/>
      <c r="P38" s="1811"/>
      <c r="Q38" s="1561">
        <f>SUM(Q14:Q37)</f>
        <v>9988</v>
      </c>
    </row>
    <row r="39" spans="1:33" s="105" customFormat="1" ht="12.75" customHeight="1">
      <c r="A39" s="105" t="s">
        <v>20</v>
      </c>
      <c r="R39" s="1028"/>
      <c r="S39" s="1028"/>
      <c r="T39" s="1028"/>
      <c r="U39" s="1028"/>
      <c r="V39" s="1028"/>
      <c r="W39" s="1028"/>
      <c r="X39" s="1028"/>
      <c r="Y39" s="1028"/>
      <c r="Z39" s="1028"/>
      <c r="AA39" s="1028"/>
      <c r="AB39" s="1028"/>
      <c r="AC39" s="1028"/>
      <c r="AD39" s="1028"/>
      <c r="AE39" s="1028"/>
      <c r="AF39" s="1028"/>
      <c r="AG39" s="1028"/>
    </row>
    <row r="40" spans="1:33" s="105" customFormat="1" ht="12.75" customHeight="1">
      <c r="A40" s="105" t="s">
        <v>21</v>
      </c>
      <c r="R40" s="1028"/>
      <c r="S40" s="1028"/>
      <c r="T40" s="1028"/>
      <c r="U40" s="1028"/>
      <c r="V40" s="1028"/>
      <c r="W40" s="1028"/>
      <c r="X40" s="1028"/>
      <c r="Y40" s="1028"/>
      <c r="Z40" s="1028"/>
      <c r="AA40" s="1028"/>
      <c r="AB40" s="1028"/>
      <c r="AC40" s="1028"/>
      <c r="AD40" s="1028"/>
      <c r="AE40" s="1028"/>
      <c r="AF40" s="1028"/>
      <c r="AG40" s="1028"/>
    </row>
    <row r="41" spans="1:33">
      <c r="A41" s="105" t="s">
        <v>565</v>
      </c>
      <c r="K41" s="105"/>
      <c r="L41" s="105"/>
      <c r="M41" s="105"/>
      <c r="N41" s="105"/>
      <c r="O41" s="105"/>
      <c r="P41" s="105"/>
      <c r="Q41" s="105"/>
      <c r="R41" s="1029"/>
      <c r="S41" s="1029"/>
      <c r="T41" s="1029"/>
      <c r="U41" s="1029"/>
      <c r="V41" s="1029"/>
      <c r="W41" s="1029"/>
      <c r="X41" s="1029"/>
      <c r="Y41" s="1029"/>
      <c r="Z41" s="1029"/>
      <c r="AA41" s="1029"/>
      <c r="AB41" s="1029"/>
      <c r="AC41" s="1029"/>
      <c r="AD41" s="1029"/>
      <c r="AE41" s="1029"/>
      <c r="AF41" s="1029"/>
      <c r="AG41" s="1029"/>
    </row>
    <row r="42" spans="1:33">
      <c r="A42" s="105" t="s">
        <v>23</v>
      </c>
      <c r="R42" s="1029"/>
      <c r="S42" s="1029"/>
      <c r="T42" s="1029"/>
      <c r="U42" s="1029"/>
      <c r="V42" s="1029"/>
      <c r="W42" s="1029"/>
      <c r="X42" s="1029"/>
      <c r="Y42" s="1029"/>
      <c r="Z42" s="1029"/>
      <c r="AA42" s="1029"/>
      <c r="AB42" s="1029"/>
      <c r="AC42" s="1029"/>
      <c r="AD42" s="1029"/>
      <c r="AE42" s="1029"/>
      <c r="AF42" s="1029"/>
      <c r="AG42" s="1029"/>
    </row>
    <row r="43" spans="1:33">
      <c r="R43" s="1029"/>
      <c r="S43" s="1029"/>
      <c r="T43" s="1029"/>
      <c r="U43" s="1029"/>
      <c r="V43" s="1029"/>
      <c r="W43" s="1029"/>
      <c r="X43" s="1029"/>
      <c r="Y43" s="1029"/>
      <c r="Z43" s="1029"/>
      <c r="AA43" s="1029"/>
      <c r="AB43" s="1029"/>
      <c r="AC43" s="1029"/>
      <c r="AD43" s="1029"/>
      <c r="AE43" s="1029"/>
      <c r="AF43" s="1029"/>
      <c r="AG43" s="1029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92D050"/>
  </sheetPr>
  <dimension ref="A1:AG43"/>
  <sheetViews>
    <sheetView zoomScale="85" zoomScaleNormal="85" workbookViewId="0">
      <selection activeCell="N1" sqref="N1:Q4"/>
    </sheetView>
  </sheetViews>
  <sheetFormatPr defaultColWidth="9.140625" defaultRowHeight="12.75"/>
  <cols>
    <col min="1" max="1" width="5.42578125" style="130" customWidth="1"/>
    <col min="2" max="3" width="11.28515625" style="130" customWidth="1"/>
    <col min="4" max="4" width="11.28515625" style="130" hidden="1" customWidth="1"/>
    <col min="5" max="7" width="11.28515625" style="130" customWidth="1"/>
    <col min="8" max="8" width="11.28515625" style="130" hidden="1" customWidth="1"/>
    <col min="9" max="11" width="11.28515625" style="130" customWidth="1"/>
    <col min="12" max="12" width="11.28515625" style="130" hidden="1" customWidth="1"/>
    <col min="13" max="15" width="11.28515625" style="130" customWidth="1"/>
    <col min="16" max="16" width="11.28515625" style="130" hidden="1" customWidth="1"/>
    <col min="17" max="17" width="11.28515625" style="130" customWidth="1"/>
    <col min="18" max="16384" width="9.140625" style="130"/>
  </cols>
  <sheetData>
    <row r="1" spans="1:33" s="118" customFormat="1" ht="18.75" customHeight="1">
      <c r="B1" s="2240" t="s">
        <v>405</v>
      </c>
      <c r="C1" s="2081"/>
      <c r="D1" s="2081"/>
      <c r="E1" s="2081"/>
      <c r="F1" s="2081"/>
      <c r="J1" s="800" t="s">
        <v>171</v>
      </c>
      <c r="N1" s="2235" t="s">
        <v>39</v>
      </c>
      <c r="O1" s="2235"/>
      <c r="P1" s="2235"/>
      <c r="Q1" s="2235"/>
      <c r="R1" s="1026"/>
      <c r="S1" s="1026"/>
      <c r="T1" s="1026"/>
      <c r="U1" s="1026"/>
      <c r="V1" s="1026"/>
      <c r="W1" s="1026"/>
      <c r="X1" s="1026"/>
      <c r="Y1" s="1026"/>
      <c r="Z1" s="1026"/>
      <c r="AA1" s="1026"/>
      <c r="AB1" s="1026"/>
      <c r="AC1" s="1026"/>
      <c r="AD1" s="1026"/>
      <c r="AE1" s="1026"/>
      <c r="AF1" s="1026"/>
      <c r="AG1" s="1026"/>
    </row>
    <row r="2" spans="1:33" s="118" customFormat="1" ht="10.5" customHeight="1">
      <c r="B2" s="2236" t="s">
        <v>1</v>
      </c>
      <c r="C2" s="2088"/>
      <c r="D2" s="2088"/>
      <c r="E2" s="2088"/>
      <c r="F2" s="2088"/>
      <c r="N2" s="2236" t="s">
        <v>2</v>
      </c>
      <c r="O2" s="2237"/>
      <c r="P2" s="2237"/>
      <c r="Q2" s="2237"/>
      <c r="R2" s="1026"/>
      <c r="S2" s="1026"/>
      <c r="T2" s="1026"/>
      <c r="U2" s="1026"/>
      <c r="V2" s="1026"/>
      <c r="W2" s="1026"/>
      <c r="X2" s="1026"/>
      <c r="Y2" s="1026"/>
      <c r="Z2" s="1026"/>
      <c r="AA2" s="1026"/>
      <c r="AB2" s="1026"/>
      <c r="AC2" s="1026"/>
      <c r="AD2" s="1026"/>
      <c r="AE2" s="1026"/>
      <c r="AF2" s="1026"/>
      <c r="AG2" s="1026"/>
    </row>
    <row r="3" spans="1:33" s="118" customFormat="1" ht="13.5" customHeight="1">
      <c r="N3" s="118" t="s">
        <v>3</v>
      </c>
      <c r="R3" s="1026"/>
      <c r="S3" s="1026"/>
      <c r="T3" s="1026"/>
      <c r="U3" s="1026"/>
      <c r="V3" s="1026"/>
      <c r="W3" s="1026"/>
      <c r="X3" s="1026"/>
      <c r="Y3" s="1026"/>
      <c r="Z3" s="1026"/>
      <c r="AA3" s="1026"/>
      <c r="AB3" s="1026"/>
      <c r="AC3" s="1026"/>
      <c r="AD3" s="1026"/>
      <c r="AE3" s="1026"/>
      <c r="AF3" s="1026"/>
      <c r="AG3" s="1026"/>
    </row>
    <row r="4" spans="1:33" s="118" customFormat="1" ht="15" customHeight="1">
      <c r="B4" s="2239" t="s">
        <v>4</v>
      </c>
      <c r="C4" s="2081"/>
      <c r="D4" s="120"/>
      <c r="E4" s="1026"/>
      <c r="F4" s="1026"/>
      <c r="G4" s="1026"/>
      <c r="H4" s="1026"/>
      <c r="I4" s="850" t="s">
        <v>5</v>
      </c>
      <c r="J4" s="119"/>
      <c r="K4" s="119"/>
      <c r="L4" s="119"/>
      <c r="N4" s="787" t="s">
        <v>168</v>
      </c>
      <c r="O4" s="121" t="s">
        <v>40</v>
      </c>
      <c r="R4" s="1026"/>
      <c r="S4" s="1026"/>
      <c r="T4" s="1026"/>
      <c r="U4" s="1026"/>
      <c r="V4" s="1026"/>
      <c r="W4" s="1026"/>
      <c r="X4" s="1026"/>
      <c r="Y4" s="1026"/>
      <c r="Z4" s="1026"/>
      <c r="AA4" s="1026"/>
      <c r="AB4" s="1026"/>
      <c r="AC4" s="1026"/>
      <c r="AD4" s="1026"/>
      <c r="AE4" s="1026"/>
      <c r="AF4" s="1026"/>
      <c r="AG4" s="1026"/>
    </row>
    <row r="5" spans="1:33" s="118" customFormat="1" ht="9.75" customHeight="1">
      <c r="B5" s="2238" t="s">
        <v>7</v>
      </c>
      <c r="C5" s="2079"/>
      <c r="D5" s="119"/>
      <c r="E5" s="119"/>
      <c r="R5" s="1026"/>
      <c r="S5" s="1026"/>
      <c r="T5" s="1026"/>
      <c r="U5" s="1026"/>
      <c r="V5" s="1026"/>
      <c r="W5" s="1026"/>
      <c r="X5" s="1026"/>
      <c r="Y5" s="1026"/>
      <c r="Z5" s="1026"/>
      <c r="AA5" s="1026"/>
      <c r="AB5" s="1026"/>
      <c r="AC5" s="1026"/>
      <c r="AD5" s="1026"/>
      <c r="AE5" s="1026"/>
      <c r="AF5" s="1026"/>
      <c r="AG5" s="1026"/>
    </row>
    <row r="6" spans="1:33" s="118" customFormat="1" ht="12" customHeight="1">
      <c r="A6" s="2246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26"/>
      <c r="S6" s="1026"/>
      <c r="T6" s="1026"/>
      <c r="U6" s="1026"/>
      <c r="V6" s="1026"/>
      <c r="W6" s="1026"/>
      <c r="X6" s="1026"/>
      <c r="Y6" s="1026"/>
      <c r="Z6" s="1026"/>
      <c r="AA6" s="1026"/>
      <c r="AB6" s="1026"/>
      <c r="AC6" s="1026"/>
      <c r="AD6" s="1026"/>
      <c r="AE6" s="1026"/>
      <c r="AF6" s="1026"/>
      <c r="AG6" s="1026"/>
    </row>
    <row r="7" spans="1:33" s="118" customFormat="1" ht="15.75">
      <c r="A7" s="2247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26"/>
      <c r="S7" s="1026"/>
      <c r="T7" s="1026"/>
      <c r="U7" s="1026"/>
      <c r="V7" s="1026"/>
      <c r="W7" s="1026"/>
      <c r="X7" s="1026"/>
      <c r="Y7" s="1026"/>
      <c r="Z7" s="1026"/>
      <c r="AA7" s="1026"/>
      <c r="AB7" s="1026"/>
      <c r="AC7" s="1026"/>
      <c r="AD7" s="1026"/>
      <c r="AE7" s="1026"/>
      <c r="AF7" s="1026"/>
      <c r="AG7" s="1026"/>
    </row>
    <row r="8" spans="1:33" s="118" customFormat="1" ht="9" customHeight="1">
      <c r="A8" s="1267" t="s">
        <v>304</v>
      </c>
      <c r="B8" s="1267" t="s">
        <v>305</v>
      </c>
      <c r="R8" s="1026"/>
      <c r="S8" s="1026"/>
      <c r="T8" s="1026"/>
      <c r="U8" s="1026"/>
      <c r="V8" s="1026"/>
      <c r="W8" s="1026"/>
      <c r="X8" s="1026"/>
      <c r="Y8" s="1026"/>
      <c r="Z8" s="1026"/>
      <c r="AA8" s="1026"/>
      <c r="AB8" s="1026"/>
      <c r="AC8" s="1026"/>
      <c r="AD8" s="1026"/>
      <c r="AE8" s="1026"/>
      <c r="AF8" s="1026"/>
      <c r="AG8" s="1026"/>
    </row>
    <row r="9" spans="1:33" s="118" customFormat="1">
      <c r="A9" s="2243" t="s">
        <v>9</v>
      </c>
      <c r="B9" s="2248" t="s">
        <v>10</v>
      </c>
      <c r="C9" s="2249"/>
      <c r="D9" s="2249"/>
      <c r="E9" s="2249"/>
      <c r="F9" s="2249"/>
      <c r="G9" s="2249"/>
      <c r="H9" s="2249"/>
      <c r="I9" s="2250"/>
      <c r="J9" s="2248" t="s">
        <v>11</v>
      </c>
      <c r="K9" s="2249"/>
      <c r="L9" s="2249"/>
      <c r="M9" s="2249"/>
      <c r="N9" s="2249"/>
      <c r="O9" s="2249"/>
      <c r="P9" s="2249"/>
      <c r="Q9" s="2250"/>
      <c r="R9" s="1026"/>
      <c r="S9" s="1026"/>
      <c r="T9" s="1026"/>
      <c r="U9" s="1026"/>
      <c r="V9" s="1026"/>
      <c r="W9" s="1026"/>
      <c r="X9" s="1026"/>
      <c r="Y9" s="1026"/>
      <c r="Z9" s="1026"/>
      <c r="AA9" s="1026"/>
      <c r="AB9" s="1026"/>
      <c r="AC9" s="1026"/>
      <c r="AD9" s="1026"/>
      <c r="AE9" s="1026"/>
      <c r="AF9" s="1026"/>
      <c r="AG9" s="1026"/>
    </row>
    <row r="10" spans="1:33" s="118" customFormat="1">
      <c r="A10" s="2244"/>
      <c r="B10" s="2241" t="s">
        <v>41</v>
      </c>
      <c r="C10" s="2242"/>
      <c r="D10" s="2242"/>
      <c r="E10" s="2251"/>
      <c r="F10" s="2241" t="s">
        <v>42</v>
      </c>
      <c r="G10" s="2095"/>
      <c r="H10" s="2095"/>
      <c r="I10" s="2096"/>
      <c r="J10" s="2241" t="s">
        <v>41</v>
      </c>
      <c r="K10" s="2242"/>
      <c r="L10" s="2242"/>
      <c r="M10" s="2251"/>
      <c r="N10" s="2241" t="s">
        <v>42</v>
      </c>
      <c r="O10" s="2242"/>
      <c r="P10" s="2242"/>
      <c r="Q10" s="2251"/>
      <c r="R10" s="1026"/>
      <c r="S10" s="1026"/>
      <c r="T10" s="1026"/>
      <c r="U10" s="1026"/>
      <c r="V10" s="1026"/>
      <c r="W10" s="1026"/>
      <c r="X10" s="1026"/>
      <c r="Y10" s="1026"/>
      <c r="Z10" s="1026"/>
      <c r="AA10" s="1026"/>
      <c r="AB10" s="1026"/>
      <c r="AC10" s="1026"/>
      <c r="AD10" s="1026"/>
      <c r="AE10" s="1026"/>
      <c r="AF10" s="1026"/>
      <c r="AG10" s="1026"/>
    </row>
    <row r="11" spans="1:33" s="118" customFormat="1">
      <c r="A11" s="2244"/>
      <c r="B11" s="2241" t="s">
        <v>14</v>
      </c>
      <c r="C11" s="2242"/>
      <c r="E11" s="123">
        <v>18000</v>
      </c>
      <c r="F11" s="2241" t="s">
        <v>14</v>
      </c>
      <c r="G11" s="2242"/>
      <c r="H11" s="122"/>
      <c r="I11" s="123">
        <v>18000</v>
      </c>
      <c r="J11" s="2241" t="s">
        <v>14</v>
      </c>
      <c r="K11" s="2242"/>
      <c r="L11" s="122"/>
      <c r="M11" s="123">
        <f>E11</f>
        <v>18000</v>
      </c>
      <c r="N11" s="2241" t="s">
        <v>14</v>
      </c>
      <c r="O11" s="2242"/>
      <c r="P11" s="122"/>
      <c r="Q11" s="123">
        <f>I11</f>
        <v>18000</v>
      </c>
      <c r="R11" s="1026"/>
      <c r="S11" s="1026"/>
      <c r="T11" s="1026"/>
      <c r="U11" s="1026"/>
      <c r="V11" s="1026"/>
      <c r="W11" s="1026"/>
      <c r="X11" s="1026"/>
      <c r="Y11" s="1026"/>
      <c r="Z11" s="1026"/>
      <c r="AA11" s="1026"/>
      <c r="AB11" s="1026"/>
      <c r="AC11" s="1026"/>
      <c r="AD11" s="1026"/>
      <c r="AE11" s="1026"/>
      <c r="AF11" s="1026"/>
      <c r="AG11" s="1026"/>
    </row>
    <row r="12" spans="1:33" s="125" customFormat="1" ht="35.25" customHeight="1">
      <c r="A12" s="2245"/>
      <c r="B12" s="124" t="s">
        <v>16</v>
      </c>
      <c r="C12" s="124" t="s">
        <v>17</v>
      </c>
      <c r="D12" s="124"/>
      <c r="E12" s="124" t="s">
        <v>18</v>
      </c>
      <c r="F12" s="124" t="s">
        <v>16</v>
      </c>
      <c r="G12" s="124" t="s">
        <v>17</v>
      </c>
      <c r="H12" s="124"/>
      <c r="I12" s="124" t="s">
        <v>18</v>
      </c>
      <c r="J12" s="124" t="s">
        <v>16</v>
      </c>
      <c r="K12" s="124" t="s">
        <v>17</v>
      </c>
      <c r="L12" s="124"/>
      <c r="M12" s="124" t="s">
        <v>18</v>
      </c>
      <c r="N12" s="124" t="s">
        <v>16</v>
      </c>
      <c r="O12" s="124" t="s">
        <v>17</v>
      </c>
      <c r="P12" s="124"/>
      <c r="Q12" s="124" t="s">
        <v>18</v>
      </c>
    </row>
    <row r="13" spans="1:33" s="127" customFormat="1" ht="11.25">
      <c r="A13" s="126">
        <v>1</v>
      </c>
      <c r="B13" s="126">
        <v>2</v>
      </c>
      <c r="C13" s="126">
        <v>3</v>
      </c>
      <c r="D13" s="126"/>
      <c r="E13" s="126">
        <v>4</v>
      </c>
      <c r="F13" s="126">
        <v>5</v>
      </c>
      <c r="G13" s="126">
        <v>6</v>
      </c>
      <c r="H13" s="126"/>
      <c r="I13" s="126">
        <v>7</v>
      </c>
      <c r="J13" s="126">
        <v>8</v>
      </c>
      <c r="K13" s="126">
        <v>9</v>
      </c>
      <c r="L13" s="126"/>
      <c r="M13" s="126">
        <v>10</v>
      </c>
      <c r="N13" s="126">
        <v>11</v>
      </c>
      <c r="O13" s="126">
        <v>12</v>
      </c>
      <c r="P13" s="126"/>
      <c r="Q13" s="126">
        <v>13</v>
      </c>
    </row>
    <row r="14" spans="1:33" s="125" customFormat="1" ht="14.25">
      <c r="A14" s="128">
        <v>0</v>
      </c>
      <c r="B14" s="1105"/>
      <c r="C14" s="1528"/>
      <c r="D14" s="1528"/>
      <c r="E14" s="1784">
        <v>1.08</v>
      </c>
      <c r="F14" s="1517"/>
      <c r="G14" s="1528"/>
      <c r="H14" s="1528"/>
      <c r="I14" s="1784">
        <v>7.6320000000000006</v>
      </c>
      <c r="J14" s="1517"/>
      <c r="K14" s="1528"/>
      <c r="L14" s="1528"/>
      <c r="M14" s="1784">
        <v>10.199999999999999</v>
      </c>
      <c r="N14" s="1517"/>
      <c r="O14" s="1528"/>
      <c r="P14" s="1528"/>
      <c r="Q14" s="1784">
        <v>3.9239999999999999</v>
      </c>
    </row>
    <row r="15" spans="1:33" s="1442" customFormat="1" ht="15">
      <c r="A15" s="1441">
        <v>1</v>
      </c>
      <c r="B15" s="1105"/>
      <c r="C15" s="1528"/>
      <c r="D15" s="1528"/>
      <c r="E15" s="1784">
        <v>0.96</v>
      </c>
      <c r="F15" s="1581"/>
      <c r="G15" s="1922"/>
      <c r="H15" s="1923"/>
      <c r="I15" s="1784">
        <v>7.3079999999999998</v>
      </c>
      <c r="J15" s="1861"/>
      <c r="K15" s="1924"/>
      <c r="L15" s="1924"/>
      <c r="M15" s="1784">
        <v>9.6</v>
      </c>
      <c r="N15" s="1861"/>
      <c r="O15" s="1924"/>
      <c r="P15" s="1924"/>
      <c r="Q15" s="1784">
        <v>3.7440000000000002</v>
      </c>
    </row>
    <row r="16" spans="1:33" s="125" customFormat="1" ht="15">
      <c r="A16" s="128">
        <v>2</v>
      </c>
      <c r="B16" s="1105"/>
      <c r="C16" s="1528"/>
      <c r="D16" s="1528"/>
      <c r="E16" s="1784">
        <v>0.83999999999999986</v>
      </c>
      <c r="F16" s="1581"/>
      <c r="G16" s="1922"/>
      <c r="H16" s="1923"/>
      <c r="I16" s="1784">
        <v>7.1639999999999997</v>
      </c>
      <c r="J16" s="1861"/>
      <c r="K16" s="1924"/>
      <c r="L16" s="1924"/>
      <c r="M16" s="1784">
        <v>9.6</v>
      </c>
      <c r="N16" s="1861"/>
      <c r="O16" s="1924"/>
      <c r="P16" s="1924"/>
      <c r="Q16" s="1784">
        <v>3.7080000000000002</v>
      </c>
    </row>
    <row r="17" spans="1:20" s="125" customFormat="1" ht="15">
      <c r="A17" s="128">
        <v>3</v>
      </c>
      <c r="B17" s="1105"/>
      <c r="C17" s="1528"/>
      <c r="D17" s="1528"/>
      <c r="E17" s="1784">
        <v>0.96</v>
      </c>
      <c r="F17" s="1581"/>
      <c r="G17" s="1922"/>
      <c r="H17" s="1923"/>
      <c r="I17" s="1784">
        <v>7.2</v>
      </c>
      <c r="J17" s="1861"/>
      <c r="K17" s="1924"/>
      <c r="L17" s="1924"/>
      <c r="M17" s="1784">
        <v>9.5999999999999979</v>
      </c>
      <c r="N17" s="1861"/>
      <c r="O17" s="1924"/>
      <c r="P17" s="1924"/>
      <c r="Q17" s="1784">
        <v>3.7080000000000002</v>
      </c>
    </row>
    <row r="18" spans="1:20" s="125" customFormat="1" ht="15">
      <c r="A18" s="128">
        <v>4</v>
      </c>
      <c r="B18" s="1105"/>
      <c r="C18" s="1528"/>
      <c r="D18" s="1528"/>
      <c r="E18" s="1784">
        <v>1.08</v>
      </c>
      <c r="F18" s="1581"/>
      <c r="G18" s="1922"/>
      <c r="H18" s="1923"/>
      <c r="I18" s="1784">
        <v>7.2720000000000002</v>
      </c>
      <c r="J18" s="1861"/>
      <c r="K18" s="1924"/>
      <c r="L18" s="1924"/>
      <c r="M18" s="1784">
        <v>9.6</v>
      </c>
      <c r="N18" s="1861"/>
      <c r="O18" s="1924"/>
      <c r="P18" s="1924"/>
      <c r="Q18" s="1784">
        <v>3.7439999999999998</v>
      </c>
    </row>
    <row r="19" spans="1:20" s="125" customFormat="1" ht="15">
      <c r="A19" s="128">
        <v>5</v>
      </c>
      <c r="B19" s="1105"/>
      <c r="C19" s="1528"/>
      <c r="D19" s="1528"/>
      <c r="E19" s="1784">
        <v>0.96</v>
      </c>
      <c r="F19" s="1581"/>
      <c r="G19" s="1922"/>
      <c r="H19" s="1923"/>
      <c r="I19" s="1784">
        <v>7.3440000000000003</v>
      </c>
      <c r="J19" s="1861"/>
      <c r="K19" s="1924"/>
      <c r="L19" s="1924"/>
      <c r="M19" s="1784">
        <v>9.84</v>
      </c>
      <c r="N19" s="1861"/>
      <c r="O19" s="1924"/>
      <c r="P19" s="1924"/>
      <c r="Q19" s="1784">
        <v>3.7800000000000002</v>
      </c>
    </row>
    <row r="20" spans="1:20" s="125" customFormat="1" ht="15">
      <c r="A20" s="128">
        <v>6</v>
      </c>
      <c r="B20" s="1105"/>
      <c r="C20" s="1528"/>
      <c r="D20" s="1528"/>
      <c r="E20" s="1784">
        <v>0.96</v>
      </c>
      <c r="F20" s="1581"/>
      <c r="G20" s="1922"/>
      <c r="H20" s="1923"/>
      <c r="I20" s="1784">
        <v>7.5240000000000009</v>
      </c>
      <c r="J20" s="1861"/>
      <c r="K20" s="1924"/>
      <c r="L20" s="1924"/>
      <c r="M20" s="1784">
        <v>10.079999999999998</v>
      </c>
      <c r="N20" s="1861"/>
      <c r="O20" s="1924"/>
      <c r="P20" s="1924"/>
      <c r="Q20" s="1784">
        <v>3.8879999999999999</v>
      </c>
    </row>
    <row r="21" spans="1:20" s="125" customFormat="1" ht="15">
      <c r="A21" s="128">
        <v>7</v>
      </c>
      <c r="B21" s="1105"/>
      <c r="C21" s="1528"/>
      <c r="D21" s="1528"/>
      <c r="E21" s="1784">
        <v>0.96</v>
      </c>
      <c r="F21" s="1581"/>
      <c r="G21" s="1922"/>
      <c r="H21" s="1923"/>
      <c r="I21" s="1784">
        <v>7.524</v>
      </c>
      <c r="J21" s="1861"/>
      <c r="K21" s="1924"/>
      <c r="L21" s="1924"/>
      <c r="M21" s="1784">
        <v>9.9599999999999991</v>
      </c>
      <c r="N21" s="1861"/>
      <c r="O21" s="1924"/>
      <c r="P21" s="1924"/>
      <c r="Q21" s="1784">
        <v>3.8520000000000003</v>
      </c>
    </row>
    <row r="22" spans="1:20" s="125" customFormat="1" ht="15">
      <c r="A22" s="128">
        <v>8</v>
      </c>
      <c r="B22" s="1105"/>
      <c r="C22" s="1528"/>
      <c r="D22" s="1528"/>
      <c r="E22" s="1784">
        <v>0.96</v>
      </c>
      <c r="F22" s="1581"/>
      <c r="G22" s="1922"/>
      <c r="H22" s="1923"/>
      <c r="I22" s="1784">
        <v>7.0560000000000009</v>
      </c>
      <c r="J22" s="1861"/>
      <c r="K22" s="1924"/>
      <c r="L22" s="1924"/>
      <c r="M22" s="1784">
        <v>9.6</v>
      </c>
      <c r="N22" s="1861"/>
      <c r="O22" s="1924"/>
      <c r="P22" s="1924"/>
      <c r="Q22" s="1784">
        <v>3.6</v>
      </c>
    </row>
    <row r="23" spans="1:20" s="125" customFormat="1" ht="15">
      <c r="A23" s="128">
        <v>9</v>
      </c>
      <c r="B23" s="1105"/>
      <c r="C23" s="1528"/>
      <c r="D23" s="1528"/>
      <c r="E23" s="1784">
        <v>0.96</v>
      </c>
      <c r="F23" s="1581"/>
      <c r="G23" s="1922"/>
      <c r="H23" s="1923"/>
      <c r="I23" s="1784">
        <v>6.9480000000000004</v>
      </c>
      <c r="J23" s="1861"/>
      <c r="K23" s="1924"/>
      <c r="L23" s="1924"/>
      <c r="M23" s="1784">
        <v>9.2399999999999984</v>
      </c>
      <c r="N23" s="1861"/>
      <c r="O23" s="1924"/>
      <c r="P23" s="1924"/>
      <c r="Q23" s="1784">
        <v>3.5279999999999996</v>
      </c>
    </row>
    <row r="24" spans="1:20" s="125" customFormat="1" ht="15">
      <c r="A24" s="128">
        <v>10</v>
      </c>
      <c r="B24" s="1105"/>
      <c r="C24" s="1528"/>
      <c r="D24" s="1528"/>
      <c r="E24" s="1784">
        <v>0.96</v>
      </c>
      <c r="F24" s="1581"/>
      <c r="G24" s="1922"/>
      <c r="H24" s="1923"/>
      <c r="I24" s="1784">
        <v>7.0920000000000005</v>
      </c>
      <c r="J24" s="1861"/>
      <c r="K24" s="1924"/>
      <c r="L24" s="1924"/>
      <c r="M24" s="1784">
        <v>9.6</v>
      </c>
      <c r="N24" s="1861"/>
      <c r="O24" s="1924"/>
      <c r="P24" s="1924"/>
      <c r="Q24" s="1784">
        <v>3.6360000000000001</v>
      </c>
    </row>
    <row r="25" spans="1:20" s="125" customFormat="1" ht="15">
      <c r="A25" s="128">
        <v>11</v>
      </c>
      <c r="B25" s="1105"/>
      <c r="C25" s="1528"/>
      <c r="D25" s="1528"/>
      <c r="E25" s="1784">
        <v>0.96</v>
      </c>
      <c r="F25" s="1581"/>
      <c r="G25" s="1922"/>
      <c r="H25" s="1923"/>
      <c r="I25" s="1784">
        <v>7.1280000000000001</v>
      </c>
      <c r="J25" s="1861"/>
      <c r="K25" s="1924"/>
      <c r="L25" s="1924"/>
      <c r="M25" s="1784">
        <v>9.7199999999999989</v>
      </c>
      <c r="N25" s="1861"/>
      <c r="O25" s="1924"/>
      <c r="P25" s="1924"/>
      <c r="Q25" s="1784">
        <v>3.6360000000000001</v>
      </c>
    </row>
    <row r="26" spans="1:20" s="125" customFormat="1" ht="15">
      <c r="A26" s="128">
        <v>12</v>
      </c>
      <c r="B26" s="1105"/>
      <c r="C26" s="1528"/>
      <c r="D26" s="1528"/>
      <c r="E26" s="1784">
        <v>0.96</v>
      </c>
      <c r="F26" s="1581"/>
      <c r="G26" s="1922"/>
      <c r="H26" s="1923"/>
      <c r="I26" s="1784">
        <v>7.5240000000000009</v>
      </c>
      <c r="J26" s="1861"/>
      <c r="K26" s="1924"/>
      <c r="L26" s="1924"/>
      <c r="M26" s="1784">
        <v>9.9599999999999991</v>
      </c>
      <c r="N26" s="1861"/>
      <c r="O26" s="1924"/>
      <c r="P26" s="1924"/>
      <c r="Q26" s="1784">
        <v>3.8879999999999999</v>
      </c>
    </row>
    <row r="27" spans="1:20" s="125" customFormat="1" ht="15">
      <c r="A27" s="128">
        <v>13</v>
      </c>
      <c r="B27" s="1105"/>
      <c r="C27" s="1528"/>
      <c r="D27" s="1528"/>
      <c r="E27" s="1784">
        <v>0.83999999999999986</v>
      </c>
      <c r="F27" s="1581"/>
      <c r="G27" s="1922"/>
      <c r="H27" s="1923"/>
      <c r="I27" s="1784">
        <v>7.0920000000000005</v>
      </c>
      <c r="J27" s="1861"/>
      <c r="K27" s="1924"/>
      <c r="L27" s="1924"/>
      <c r="M27" s="1784">
        <v>9.48</v>
      </c>
      <c r="N27" s="1861"/>
      <c r="O27" s="1924"/>
      <c r="P27" s="1924"/>
      <c r="Q27" s="1784">
        <v>3.6360000000000001</v>
      </c>
    </row>
    <row r="28" spans="1:20" s="125" customFormat="1" ht="15">
      <c r="A28" s="128">
        <v>14</v>
      </c>
      <c r="B28" s="1105"/>
      <c r="C28" s="1528"/>
      <c r="D28" s="1528"/>
      <c r="E28" s="1784">
        <v>0.96</v>
      </c>
      <c r="F28" s="1581"/>
      <c r="G28" s="1922"/>
      <c r="H28" s="1923"/>
      <c r="I28" s="1784">
        <v>6.984</v>
      </c>
      <c r="J28" s="1861"/>
      <c r="K28" s="1924"/>
      <c r="L28" s="1924"/>
      <c r="M28" s="1784">
        <v>9.48</v>
      </c>
      <c r="N28" s="1861"/>
      <c r="O28" s="1924"/>
      <c r="P28" s="1924"/>
      <c r="Q28" s="1784">
        <v>3.5640000000000001</v>
      </c>
    </row>
    <row r="29" spans="1:20" s="125" customFormat="1" ht="15">
      <c r="A29" s="128">
        <v>15</v>
      </c>
      <c r="B29" s="1105"/>
      <c r="C29" s="1528"/>
      <c r="D29" s="1528"/>
      <c r="E29" s="1784">
        <v>0.96</v>
      </c>
      <c r="F29" s="1581"/>
      <c r="G29" s="1922"/>
      <c r="H29" s="1923"/>
      <c r="I29" s="1784">
        <v>7.0920000000000005</v>
      </c>
      <c r="J29" s="1861"/>
      <c r="K29" s="1924"/>
      <c r="L29" s="1924"/>
      <c r="M29" s="1784">
        <v>9.6</v>
      </c>
      <c r="N29" s="1861"/>
      <c r="O29" s="1924"/>
      <c r="P29" s="1924"/>
      <c r="Q29" s="1784">
        <v>3.6360000000000001</v>
      </c>
      <c r="T29" s="800"/>
    </row>
    <row r="30" spans="1:20" s="125" customFormat="1" ht="15">
      <c r="A30" s="128">
        <v>16</v>
      </c>
      <c r="B30" s="1105"/>
      <c r="C30" s="1528"/>
      <c r="D30" s="1528"/>
      <c r="E30" s="1784">
        <v>0.96</v>
      </c>
      <c r="F30" s="1581"/>
      <c r="G30" s="1922"/>
      <c r="H30" s="1923"/>
      <c r="I30" s="1784">
        <v>7.2720000000000002</v>
      </c>
      <c r="J30" s="1861"/>
      <c r="K30" s="1924"/>
      <c r="L30" s="1924"/>
      <c r="M30" s="1784">
        <v>9.7199999999999989</v>
      </c>
      <c r="N30" s="1861"/>
      <c r="O30" s="1924"/>
      <c r="P30" s="1924"/>
      <c r="Q30" s="1784">
        <v>3.7439999999999998</v>
      </c>
    </row>
    <row r="31" spans="1:20" s="129" customFormat="1" ht="15">
      <c r="A31" s="128">
        <v>17</v>
      </c>
      <c r="B31" s="1105"/>
      <c r="C31" s="1528"/>
      <c r="D31" s="1528"/>
      <c r="E31" s="1784">
        <v>0.96</v>
      </c>
      <c r="F31" s="1581"/>
      <c r="G31" s="1922"/>
      <c r="H31" s="1923"/>
      <c r="I31" s="1784">
        <v>7.452</v>
      </c>
      <c r="J31" s="1861"/>
      <c r="K31" s="1924"/>
      <c r="L31" s="1924"/>
      <c r="M31" s="1784">
        <v>10.079999999999998</v>
      </c>
      <c r="N31" s="1861"/>
      <c r="O31" s="1924"/>
      <c r="P31" s="1924"/>
      <c r="Q31" s="1784">
        <v>3.8520000000000003</v>
      </c>
    </row>
    <row r="32" spans="1:20" s="129" customFormat="1" ht="15">
      <c r="A32" s="128">
        <v>18</v>
      </c>
      <c r="B32" s="1105"/>
      <c r="C32" s="1528"/>
      <c r="D32" s="1528"/>
      <c r="E32" s="1784">
        <v>0.96</v>
      </c>
      <c r="F32" s="1581"/>
      <c r="G32" s="1922"/>
      <c r="H32" s="1923"/>
      <c r="I32" s="1784">
        <v>7.6319999999999997</v>
      </c>
      <c r="J32" s="1861"/>
      <c r="K32" s="1924"/>
      <c r="L32" s="1924"/>
      <c r="M32" s="1784">
        <v>10.199999999999999</v>
      </c>
      <c r="N32" s="1861"/>
      <c r="O32" s="1924"/>
      <c r="P32" s="1924"/>
      <c r="Q32" s="1784">
        <v>3.8879999999999999</v>
      </c>
    </row>
    <row r="33" spans="1:33" s="129" customFormat="1" ht="15">
      <c r="A33" s="128">
        <v>19</v>
      </c>
      <c r="B33" s="1105"/>
      <c r="C33" s="1528"/>
      <c r="D33" s="1528"/>
      <c r="E33" s="1784">
        <v>1.08</v>
      </c>
      <c r="F33" s="1581"/>
      <c r="G33" s="1922"/>
      <c r="H33" s="1923"/>
      <c r="I33" s="1784">
        <v>7.7039999999999988</v>
      </c>
      <c r="J33" s="1861"/>
      <c r="K33" s="1924"/>
      <c r="L33" s="1924"/>
      <c r="M33" s="1784">
        <v>10.319999999999999</v>
      </c>
      <c r="N33" s="1861"/>
      <c r="O33" s="1924"/>
      <c r="P33" s="1924"/>
      <c r="Q33" s="1784">
        <v>3.996</v>
      </c>
    </row>
    <row r="34" spans="1:33" s="129" customFormat="1" ht="15">
      <c r="A34" s="128">
        <v>20</v>
      </c>
      <c r="B34" s="1105"/>
      <c r="C34" s="1528"/>
      <c r="D34" s="1528"/>
      <c r="E34" s="1784">
        <v>0.96</v>
      </c>
      <c r="F34" s="1581"/>
      <c r="G34" s="1922"/>
      <c r="H34" s="1923"/>
      <c r="I34" s="1784">
        <v>7.8479999999999999</v>
      </c>
      <c r="J34" s="1861"/>
      <c r="K34" s="1924"/>
      <c r="L34" s="1924"/>
      <c r="M34" s="1784">
        <v>10.56</v>
      </c>
      <c r="N34" s="1861"/>
      <c r="O34" s="1924"/>
      <c r="P34" s="1924"/>
      <c r="Q34" s="1784">
        <v>4.0679999999999996</v>
      </c>
    </row>
    <row r="35" spans="1:33" s="129" customFormat="1" ht="15">
      <c r="A35" s="128">
        <v>21</v>
      </c>
      <c r="B35" s="1105"/>
      <c r="C35" s="1528"/>
      <c r="D35" s="1528"/>
      <c r="E35" s="1784">
        <v>1.08</v>
      </c>
      <c r="F35" s="1581"/>
      <c r="G35" s="1922"/>
      <c r="H35" s="1923"/>
      <c r="I35" s="1784">
        <v>7.8840000000000003</v>
      </c>
      <c r="J35" s="1861"/>
      <c r="K35" s="1924"/>
      <c r="L35" s="1924"/>
      <c r="M35" s="1784">
        <v>10.559999999999999</v>
      </c>
      <c r="N35" s="1861"/>
      <c r="O35" s="1924"/>
      <c r="P35" s="1924"/>
      <c r="Q35" s="1784">
        <v>4.1040000000000001</v>
      </c>
    </row>
    <row r="36" spans="1:33" s="129" customFormat="1" ht="15">
      <c r="A36" s="128">
        <v>22</v>
      </c>
      <c r="B36" s="1105"/>
      <c r="C36" s="1528"/>
      <c r="D36" s="1528"/>
      <c r="E36" s="1784">
        <v>0.96</v>
      </c>
      <c r="F36" s="1581"/>
      <c r="G36" s="1922"/>
      <c r="H36" s="1923"/>
      <c r="I36" s="1784">
        <v>8.0640000000000001</v>
      </c>
      <c r="J36" s="1861"/>
      <c r="K36" s="1924"/>
      <c r="L36" s="1924"/>
      <c r="M36" s="1784">
        <v>10.68</v>
      </c>
      <c r="N36" s="1861"/>
      <c r="O36" s="1924"/>
      <c r="P36" s="1924"/>
      <c r="Q36" s="1784">
        <v>4.1760000000000002</v>
      </c>
    </row>
    <row r="37" spans="1:33" s="129" customFormat="1" ht="15">
      <c r="A37" s="128">
        <v>23</v>
      </c>
      <c r="B37" s="1105"/>
      <c r="C37" s="1528"/>
      <c r="D37" s="1528"/>
      <c r="E37" s="1784">
        <v>0.96</v>
      </c>
      <c r="F37" s="1581"/>
      <c r="G37" s="1923"/>
      <c r="H37" s="1923"/>
      <c r="I37" s="1784">
        <v>7.452</v>
      </c>
      <c r="J37" s="1861"/>
      <c r="K37" s="1924"/>
      <c r="L37" s="1924"/>
      <c r="M37" s="1784">
        <v>9.84</v>
      </c>
      <c r="N37" s="1861"/>
      <c r="O37" s="1924"/>
      <c r="P37" s="1924"/>
      <c r="Q37" s="1784">
        <v>3.8520000000000003</v>
      </c>
    </row>
    <row r="38" spans="1:33" s="129" customFormat="1" ht="15">
      <c r="A38" s="128" t="s">
        <v>19</v>
      </c>
      <c r="B38" s="1182"/>
      <c r="C38" s="1529"/>
      <c r="D38" s="1529"/>
      <c r="E38" s="1562">
        <f>SUM(E14:E37)</f>
        <v>23.280000000000008</v>
      </c>
      <c r="F38" s="1563"/>
      <c r="G38" s="1563"/>
      <c r="H38" s="1563"/>
      <c r="I38" s="1562">
        <f>SUM(I14:I37)</f>
        <v>177.19200000000004</v>
      </c>
      <c r="J38" s="1563"/>
      <c r="K38" s="1563"/>
      <c r="L38" s="1563"/>
      <c r="M38" s="1562">
        <f>SUM(M14:M37)</f>
        <v>237.11999999999992</v>
      </c>
      <c r="N38" s="1563"/>
      <c r="O38" s="1563"/>
      <c r="P38" s="1563"/>
      <c r="Q38" s="1562">
        <f>SUM(Q14:Q37)</f>
        <v>91.152000000000015</v>
      </c>
    </row>
    <row r="39" spans="1:33" s="118" customFormat="1" ht="12.75" customHeight="1">
      <c r="A39" s="118" t="s">
        <v>20</v>
      </c>
      <c r="R39" s="1026"/>
      <c r="S39" s="1026"/>
      <c r="T39" s="1026"/>
      <c r="U39" s="1026"/>
      <c r="V39" s="1026"/>
      <c r="W39" s="1026"/>
      <c r="X39" s="1026"/>
      <c r="Y39" s="1026"/>
      <c r="Z39" s="1026"/>
      <c r="AA39" s="1026"/>
      <c r="AB39" s="1026"/>
      <c r="AC39" s="1026"/>
      <c r="AD39" s="1026"/>
      <c r="AE39" s="1026"/>
      <c r="AF39" s="1026"/>
      <c r="AG39" s="1026"/>
    </row>
    <row r="40" spans="1:33" s="118" customFormat="1" ht="12.75" customHeight="1">
      <c r="A40" s="118" t="s">
        <v>21</v>
      </c>
      <c r="R40" s="1026"/>
      <c r="S40" s="1026"/>
      <c r="T40" s="1026"/>
      <c r="U40" s="1026"/>
      <c r="V40" s="1026"/>
      <c r="W40" s="1026"/>
      <c r="X40" s="1026"/>
      <c r="Y40" s="1026"/>
      <c r="Z40" s="1026"/>
      <c r="AA40" s="1026"/>
      <c r="AB40" s="1026"/>
      <c r="AC40" s="1026"/>
      <c r="AD40" s="1026"/>
      <c r="AE40" s="1026"/>
      <c r="AF40" s="1026"/>
      <c r="AG40" s="1026"/>
    </row>
    <row r="41" spans="1:33">
      <c r="A41" s="118" t="s">
        <v>565</v>
      </c>
      <c r="K41" s="118"/>
      <c r="L41" s="118"/>
      <c r="M41" s="118"/>
      <c r="N41" s="118"/>
      <c r="O41" s="118"/>
      <c r="P41" s="118"/>
      <c r="Q41" s="118"/>
      <c r="R41" s="1027"/>
      <c r="S41" s="1027"/>
      <c r="T41" s="1027"/>
      <c r="U41" s="1027"/>
      <c r="V41" s="1027"/>
      <c r="W41" s="1027"/>
      <c r="X41" s="1027"/>
      <c r="Y41" s="1027"/>
      <c r="Z41" s="1027"/>
      <c r="AA41" s="1027"/>
      <c r="AB41" s="1027"/>
      <c r="AC41" s="1027"/>
      <c r="AD41" s="1027"/>
      <c r="AE41" s="1027"/>
      <c r="AF41" s="1027"/>
      <c r="AG41" s="1027"/>
    </row>
    <row r="42" spans="1:33">
      <c r="A42" s="118" t="s">
        <v>23</v>
      </c>
      <c r="R42" s="1027"/>
      <c r="S42" s="1027"/>
      <c r="T42" s="1027"/>
      <c r="U42" s="1027"/>
      <c r="V42" s="1027"/>
      <c r="W42" s="1027"/>
      <c r="X42" s="1027"/>
      <c r="Y42" s="1027"/>
      <c r="Z42" s="1027"/>
      <c r="AA42" s="1027"/>
      <c r="AB42" s="1027"/>
      <c r="AC42" s="1027"/>
      <c r="AD42" s="1027"/>
      <c r="AE42" s="1027"/>
      <c r="AF42" s="1027"/>
      <c r="AG42" s="1027"/>
    </row>
    <row r="43" spans="1:33">
      <c r="R43" s="1027"/>
      <c r="S43" s="1027"/>
      <c r="T43" s="1027"/>
      <c r="U43" s="1027"/>
      <c r="V43" s="1027"/>
      <c r="W43" s="1027"/>
      <c r="X43" s="1027"/>
      <c r="Y43" s="1027"/>
      <c r="Z43" s="1027"/>
      <c r="AA43" s="1027"/>
      <c r="AB43" s="1027"/>
      <c r="AC43" s="1027"/>
      <c r="AD43" s="1027"/>
      <c r="AE43" s="1027"/>
      <c r="AF43" s="1027"/>
      <c r="AG43" s="1027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>
    <tabColor theme="9" tint="-0.249977111117893"/>
  </sheetPr>
  <dimension ref="A1:S42"/>
  <sheetViews>
    <sheetView zoomScale="85" zoomScaleNormal="85" workbookViewId="0">
      <selection activeCell="S25" sqref="S25"/>
    </sheetView>
  </sheetViews>
  <sheetFormatPr defaultColWidth="9.140625" defaultRowHeight="12.75"/>
  <cols>
    <col min="1" max="1" width="5.42578125" style="143" customWidth="1"/>
    <col min="2" max="3" width="11.28515625" style="143" customWidth="1"/>
    <col min="4" max="4" width="11.28515625" style="143" hidden="1" customWidth="1"/>
    <col min="5" max="7" width="11.28515625" style="143" customWidth="1"/>
    <col min="8" max="8" width="11.28515625" style="143" hidden="1" customWidth="1"/>
    <col min="9" max="11" width="11.28515625" style="143" customWidth="1"/>
    <col min="12" max="12" width="11.28515625" style="143" hidden="1" customWidth="1"/>
    <col min="13" max="15" width="11.28515625" style="143" customWidth="1"/>
    <col min="16" max="16" width="11.28515625" style="143" hidden="1" customWidth="1"/>
    <col min="17" max="17" width="11.28515625" style="143" customWidth="1"/>
    <col min="18" max="16384" width="9.140625" style="143"/>
  </cols>
  <sheetData>
    <row r="1" spans="1:19" s="131" customFormat="1" ht="18.75" customHeight="1">
      <c r="B1" s="2253" t="s">
        <v>405</v>
      </c>
      <c r="C1" s="2081"/>
      <c r="D1" s="2081"/>
      <c r="E1" s="2081"/>
      <c r="F1" s="2081"/>
      <c r="G1" s="800" t="s">
        <v>171</v>
      </c>
      <c r="I1" s="2252" t="s">
        <v>291</v>
      </c>
      <c r="J1" s="2252"/>
      <c r="K1" s="2252"/>
      <c r="L1" s="2252"/>
      <c r="M1" s="2252"/>
      <c r="N1" s="2252"/>
      <c r="O1" s="2252"/>
      <c r="P1" s="2252"/>
      <c r="Q1" s="2252"/>
      <c r="R1" s="1257"/>
      <c r="S1" s="1257"/>
    </row>
    <row r="2" spans="1:19" s="131" customFormat="1" ht="10.5" customHeight="1">
      <c r="B2" s="2254" t="s">
        <v>1</v>
      </c>
      <c r="C2" s="2088"/>
      <c r="D2" s="2088"/>
      <c r="E2" s="2088"/>
      <c r="F2" s="2088"/>
      <c r="N2" s="2254" t="s">
        <v>2</v>
      </c>
      <c r="O2" s="2262"/>
      <c r="P2" s="2262"/>
      <c r="Q2" s="2262"/>
    </row>
    <row r="3" spans="1:19" s="131" customFormat="1" ht="13.5" customHeight="1">
      <c r="N3" s="131" t="s">
        <v>3</v>
      </c>
    </row>
    <row r="4" spans="1:19" s="131" customFormat="1" ht="15" customHeight="1">
      <c r="B4" s="2261" t="s">
        <v>4</v>
      </c>
      <c r="C4" s="2081"/>
      <c r="D4" s="133"/>
      <c r="E4" s="1048"/>
      <c r="F4" s="1048"/>
      <c r="G4" s="1048"/>
      <c r="H4" s="1048"/>
      <c r="I4" s="840" t="s">
        <v>5</v>
      </c>
      <c r="J4" s="132"/>
      <c r="K4" s="132"/>
      <c r="L4" s="132"/>
      <c r="O4" s="134" t="s">
        <v>43</v>
      </c>
    </row>
    <row r="5" spans="1:19" s="131" customFormat="1" ht="9.75" customHeight="1">
      <c r="B5" s="2265" t="s">
        <v>7</v>
      </c>
      <c r="C5" s="2079"/>
      <c r="D5" s="132"/>
      <c r="E5" s="132"/>
    </row>
    <row r="6" spans="1:19" s="131" customFormat="1" ht="12" customHeight="1">
      <c r="A6" s="2263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</row>
    <row r="7" spans="1:19" s="131" customFormat="1" ht="15.75">
      <c r="A7" s="2264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</row>
    <row r="8" spans="1:19" s="131" customFormat="1" ht="9" customHeight="1">
      <c r="A8" s="1267" t="s">
        <v>306</v>
      </c>
      <c r="B8" s="1267" t="s">
        <v>307</v>
      </c>
    </row>
    <row r="9" spans="1:19" s="131" customFormat="1">
      <c r="A9" s="2255" t="s">
        <v>9</v>
      </c>
      <c r="B9" s="2258" t="s">
        <v>10</v>
      </c>
      <c r="C9" s="2259"/>
      <c r="D9" s="2259"/>
      <c r="E9" s="2259"/>
      <c r="F9" s="2259"/>
      <c r="G9" s="2259"/>
      <c r="H9" s="2259"/>
      <c r="I9" s="2260"/>
      <c r="J9" s="2258" t="s">
        <v>11</v>
      </c>
      <c r="K9" s="2259"/>
      <c r="L9" s="2259"/>
      <c r="M9" s="2259"/>
      <c r="N9" s="2259"/>
      <c r="O9" s="2259"/>
      <c r="P9" s="2259"/>
      <c r="Q9" s="2260"/>
    </row>
    <row r="10" spans="1:19" s="131" customFormat="1">
      <c r="A10" s="2256"/>
      <c r="B10" s="2266" t="s">
        <v>44</v>
      </c>
      <c r="C10" s="2267"/>
      <c r="D10" s="2267"/>
      <c r="E10" s="2268"/>
      <c r="F10" s="2266" t="s">
        <v>45</v>
      </c>
      <c r="G10" s="2095"/>
      <c r="H10" s="2095"/>
      <c r="I10" s="2096"/>
      <c r="J10" s="2266" t="s">
        <v>44</v>
      </c>
      <c r="K10" s="2267"/>
      <c r="L10" s="2267"/>
      <c r="M10" s="2268"/>
      <c r="N10" s="2266" t="s">
        <v>45</v>
      </c>
      <c r="O10" s="2267"/>
      <c r="P10" s="2267"/>
      <c r="Q10" s="2268"/>
    </row>
    <row r="11" spans="1:19" s="131" customFormat="1">
      <c r="A11" s="2256"/>
      <c r="B11" s="2266" t="s">
        <v>14</v>
      </c>
      <c r="C11" s="2267"/>
      <c r="E11" s="136">
        <v>3600</v>
      </c>
      <c r="F11" s="2266" t="s">
        <v>14</v>
      </c>
      <c r="G11" s="2267"/>
      <c r="H11" s="135"/>
      <c r="I11" s="136">
        <v>3600</v>
      </c>
      <c r="J11" s="2266" t="s">
        <v>14</v>
      </c>
      <c r="K11" s="2267"/>
      <c r="L11" s="135"/>
      <c r="M11" s="136">
        <f>E11</f>
        <v>3600</v>
      </c>
      <c r="N11" s="2266" t="s">
        <v>14</v>
      </c>
      <c r="O11" s="2267"/>
      <c r="P11" s="135"/>
      <c r="Q11" s="136">
        <f>I11</f>
        <v>3600</v>
      </c>
    </row>
    <row r="12" spans="1:19" s="138" customFormat="1" ht="35.25" customHeight="1">
      <c r="A12" s="2257"/>
      <c r="B12" s="137" t="s">
        <v>16</v>
      </c>
      <c r="C12" s="137" t="s">
        <v>17</v>
      </c>
      <c r="D12" s="137"/>
      <c r="E12" s="137" t="s">
        <v>18</v>
      </c>
      <c r="F12" s="137" t="s">
        <v>16</v>
      </c>
      <c r="G12" s="137" t="s">
        <v>17</v>
      </c>
      <c r="H12" s="137"/>
      <c r="I12" s="137" t="s">
        <v>18</v>
      </c>
      <c r="J12" s="137" t="s">
        <v>16</v>
      </c>
      <c r="K12" s="137" t="s">
        <v>17</v>
      </c>
      <c r="L12" s="137"/>
      <c r="M12" s="137" t="s">
        <v>18</v>
      </c>
      <c r="N12" s="137" t="s">
        <v>16</v>
      </c>
      <c r="O12" s="137" t="s">
        <v>17</v>
      </c>
      <c r="P12" s="137"/>
      <c r="Q12" s="137" t="s">
        <v>18</v>
      </c>
    </row>
    <row r="13" spans="1:19" s="140" customFormat="1" ht="11.25">
      <c r="A13" s="139">
        <v>1</v>
      </c>
      <c r="B13" s="139">
        <v>2</v>
      </c>
      <c r="C13" s="139">
        <v>3</v>
      </c>
      <c r="D13" s="139"/>
      <c r="E13" s="139">
        <v>4</v>
      </c>
      <c r="F13" s="139">
        <v>5</v>
      </c>
      <c r="G13" s="139">
        <v>6</v>
      </c>
      <c r="H13" s="139"/>
      <c r="I13" s="139">
        <v>7</v>
      </c>
      <c r="J13" s="139">
        <v>8</v>
      </c>
      <c r="K13" s="139">
        <v>9</v>
      </c>
      <c r="L13" s="139"/>
      <c r="M13" s="139">
        <v>10</v>
      </c>
      <c r="N13" s="139">
        <v>11</v>
      </c>
      <c r="O13" s="139">
        <v>12</v>
      </c>
      <c r="P13" s="139"/>
      <c r="Q13" s="139">
        <v>13</v>
      </c>
    </row>
    <row r="14" spans="1:19" s="138" customFormat="1" ht="14.25">
      <c r="A14" s="141">
        <v>0</v>
      </c>
      <c r="B14" s="1107"/>
      <c r="C14" s="1530"/>
      <c r="D14" s="1530"/>
      <c r="E14" s="1784">
        <v>127.44000000000001</v>
      </c>
      <c r="F14" s="1530"/>
      <c r="G14" s="1530"/>
      <c r="H14" s="1530"/>
      <c r="I14" s="1784">
        <v>154.44</v>
      </c>
      <c r="J14" s="1531"/>
      <c r="K14" s="1530"/>
      <c r="L14" s="1530"/>
      <c r="M14" s="1784">
        <v>35.64</v>
      </c>
      <c r="N14" s="1530"/>
      <c r="O14" s="1530"/>
      <c r="P14" s="1530"/>
      <c r="Q14" s="1784">
        <v>47.16</v>
      </c>
    </row>
    <row r="15" spans="1:19" s="1440" customFormat="1" ht="14.25">
      <c r="A15" s="1439">
        <v>1</v>
      </c>
      <c r="B15" s="1107"/>
      <c r="C15" s="1530"/>
      <c r="D15" s="1530"/>
      <c r="E15" s="1784">
        <v>119.51999999999998</v>
      </c>
      <c r="F15" s="1534"/>
      <c r="G15" s="1530"/>
      <c r="H15" s="1534"/>
      <c r="I15" s="1784">
        <v>140.39999999999998</v>
      </c>
      <c r="J15" s="1535"/>
      <c r="K15" s="1534"/>
      <c r="L15" s="1534"/>
      <c r="M15" s="1784">
        <v>35.28</v>
      </c>
      <c r="N15" s="1534"/>
      <c r="O15" s="1534"/>
      <c r="P15" s="1534"/>
      <c r="Q15" s="1784">
        <v>45.36</v>
      </c>
    </row>
    <row r="16" spans="1:19" s="138" customFormat="1" ht="14.25">
      <c r="A16" s="141">
        <v>2</v>
      </c>
      <c r="B16" s="1107"/>
      <c r="C16" s="1530"/>
      <c r="D16" s="1530"/>
      <c r="E16" s="1784">
        <v>110.88</v>
      </c>
      <c r="F16" s="1534"/>
      <c r="G16" s="1530"/>
      <c r="H16" s="1534"/>
      <c r="I16" s="1784">
        <v>132.84000000000003</v>
      </c>
      <c r="J16" s="1535"/>
      <c r="K16" s="1534"/>
      <c r="L16" s="1534"/>
      <c r="M16" s="1784">
        <v>34.200000000000003</v>
      </c>
      <c r="N16" s="1534"/>
      <c r="O16" s="1534"/>
      <c r="P16" s="1534"/>
      <c r="Q16" s="1784">
        <v>45</v>
      </c>
    </row>
    <row r="17" spans="1:17" s="138" customFormat="1" ht="14.25">
      <c r="A17" s="141">
        <v>3</v>
      </c>
      <c r="B17" s="1107"/>
      <c r="C17" s="1530"/>
      <c r="D17" s="1530"/>
      <c r="E17" s="1784">
        <v>108</v>
      </c>
      <c r="F17" s="1534"/>
      <c r="G17" s="1530"/>
      <c r="H17" s="1534"/>
      <c r="I17" s="1784">
        <v>130.68</v>
      </c>
      <c r="J17" s="1535"/>
      <c r="K17" s="1534"/>
      <c r="L17" s="1534"/>
      <c r="M17" s="1784">
        <v>32.760000000000005</v>
      </c>
      <c r="N17" s="1534"/>
      <c r="O17" s="1534"/>
      <c r="P17" s="1534"/>
      <c r="Q17" s="1784">
        <v>43.56</v>
      </c>
    </row>
    <row r="18" spans="1:17" s="138" customFormat="1" ht="14.25">
      <c r="A18" s="141">
        <v>4</v>
      </c>
      <c r="B18" s="1107"/>
      <c r="C18" s="1530"/>
      <c r="D18" s="1530"/>
      <c r="E18" s="1784">
        <v>115.56</v>
      </c>
      <c r="F18" s="1534"/>
      <c r="G18" s="1530"/>
      <c r="H18" s="1534"/>
      <c r="I18" s="1784">
        <v>129.96</v>
      </c>
      <c r="J18" s="1535"/>
      <c r="K18" s="1534"/>
      <c r="L18" s="1534"/>
      <c r="M18" s="1784">
        <v>36.72</v>
      </c>
      <c r="N18" s="1534"/>
      <c r="O18" s="1534"/>
      <c r="P18" s="1534"/>
      <c r="Q18" s="1784">
        <v>41.76</v>
      </c>
    </row>
    <row r="19" spans="1:17" s="138" customFormat="1" ht="14.25">
      <c r="A19" s="141">
        <v>5</v>
      </c>
      <c r="B19" s="1107"/>
      <c r="C19" s="1530"/>
      <c r="D19" s="1530"/>
      <c r="E19" s="1784">
        <v>125.64</v>
      </c>
      <c r="F19" s="1534"/>
      <c r="G19" s="1530"/>
      <c r="H19" s="1534"/>
      <c r="I19" s="1784">
        <v>173.88</v>
      </c>
      <c r="J19" s="1535"/>
      <c r="K19" s="1534"/>
      <c r="L19" s="1534"/>
      <c r="M19" s="1784">
        <v>34.200000000000003</v>
      </c>
      <c r="N19" s="1534"/>
      <c r="O19" s="1534"/>
      <c r="P19" s="1534"/>
      <c r="Q19" s="1784">
        <v>43.92</v>
      </c>
    </row>
    <row r="20" spans="1:17" s="138" customFormat="1" ht="14.25">
      <c r="A20" s="141">
        <v>6</v>
      </c>
      <c r="B20" s="1107"/>
      <c r="C20" s="1530"/>
      <c r="D20" s="1530"/>
      <c r="E20" s="1784">
        <v>167.76</v>
      </c>
      <c r="F20" s="1534"/>
      <c r="G20" s="1530"/>
      <c r="H20" s="1534"/>
      <c r="I20" s="1784">
        <v>200.15999999999997</v>
      </c>
      <c r="J20" s="1535"/>
      <c r="K20" s="1534"/>
      <c r="L20" s="1534"/>
      <c r="M20" s="1784">
        <v>36.36</v>
      </c>
      <c r="N20" s="1534"/>
      <c r="O20" s="1534"/>
      <c r="P20" s="1534"/>
      <c r="Q20" s="1784">
        <v>48.239999999999995</v>
      </c>
    </row>
    <row r="21" spans="1:17" s="138" customFormat="1" ht="14.25">
      <c r="A21" s="141">
        <v>7</v>
      </c>
      <c r="B21" s="1107"/>
      <c r="C21" s="1530"/>
      <c r="D21" s="1530"/>
      <c r="E21" s="1784">
        <v>196.92000000000002</v>
      </c>
      <c r="F21" s="1534"/>
      <c r="G21" s="1530"/>
      <c r="H21" s="1534"/>
      <c r="I21" s="1784">
        <v>215.28</v>
      </c>
      <c r="J21" s="1535"/>
      <c r="K21" s="1534"/>
      <c r="L21" s="1534"/>
      <c r="M21" s="1784">
        <v>35.28</v>
      </c>
      <c r="N21" s="1534"/>
      <c r="O21" s="1534"/>
      <c r="P21" s="1534"/>
      <c r="Q21" s="1784">
        <v>48.239999999999995</v>
      </c>
    </row>
    <row r="22" spans="1:17" s="138" customFormat="1" ht="14.25">
      <c r="A22" s="141">
        <v>8</v>
      </c>
      <c r="B22" s="1107"/>
      <c r="C22" s="1530"/>
      <c r="D22" s="1530"/>
      <c r="E22" s="1784">
        <v>230.40000000000003</v>
      </c>
      <c r="F22" s="1534"/>
      <c r="G22" s="1530"/>
      <c r="H22" s="1534"/>
      <c r="I22" s="1784">
        <v>225.72000000000003</v>
      </c>
      <c r="J22" s="1535"/>
      <c r="K22" s="1534"/>
      <c r="L22" s="1534"/>
      <c r="M22" s="1784">
        <v>37.799999999999997</v>
      </c>
      <c r="N22" s="1534"/>
      <c r="O22" s="1534"/>
      <c r="P22" s="1534"/>
      <c r="Q22" s="1784">
        <v>47.88</v>
      </c>
    </row>
    <row r="23" spans="1:17" s="138" customFormat="1" ht="14.25">
      <c r="A23" s="141">
        <v>9</v>
      </c>
      <c r="B23" s="1107"/>
      <c r="C23" s="1530"/>
      <c r="D23" s="1530"/>
      <c r="E23" s="1784">
        <v>219.60000000000002</v>
      </c>
      <c r="F23" s="1534"/>
      <c r="G23" s="1530"/>
      <c r="H23" s="1534"/>
      <c r="I23" s="1784">
        <v>226.44</v>
      </c>
      <c r="J23" s="1535"/>
      <c r="K23" s="1534"/>
      <c r="L23" s="1534"/>
      <c r="M23" s="1784">
        <v>40.68</v>
      </c>
      <c r="N23" s="1534"/>
      <c r="O23" s="1534"/>
      <c r="P23" s="1534"/>
      <c r="Q23" s="1784">
        <v>47.16</v>
      </c>
    </row>
    <row r="24" spans="1:17" s="138" customFormat="1" ht="14.25">
      <c r="A24" s="141">
        <v>10</v>
      </c>
      <c r="B24" s="1107"/>
      <c r="C24" s="1530"/>
      <c r="D24" s="1530"/>
      <c r="E24" s="1784">
        <v>219.60000000000002</v>
      </c>
      <c r="F24" s="1534"/>
      <c r="G24" s="1530"/>
      <c r="H24" s="1534"/>
      <c r="I24" s="1784">
        <v>239.4</v>
      </c>
      <c r="J24" s="1535"/>
      <c r="K24" s="1534"/>
      <c r="L24" s="1534"/>
      <c r="M24" s="1784">
        <v>39.239999999999995</v>
      </c>
      <c r="N24" s="1534"/>
      <c r="O24" s="1534"/>
      <c r="P24" s="1534"/>
      <c r="Q24" s="1784">
        <v>48.24</v>
      </c>
    </row>
    <row r="25" spans="1:17" s="138" customFormat="1" ht="14.25">
      <c r="A25" s="141">
        <v>11</v>
      </c>
      <c r="B25" s="1107"/>
      <c r="C25" s="1530"/>
      <c r="D25" s="1530"/>
      <c r="E25" s="1784">
        <v>223.2</v>
      </c>
      <c r="F25" s="1534"/>
      <c r="G25" s="1530"/>
      <c r="H25" s="1534"/>
      <c r="I25" s="1784">
        <v>236.51999999999998</v>
      </c>
      <c r="J25" s="1535"/>
      <c r="K25" s="1534"/>
      <c r="L25" s="1534"/>
      <c r="M25" s="1784">
        <v>38.520000000000003</v>
      </c>
      <c r="N25" s="1534"/>
      <c r="O25" s="1534"/>
      <c r="P25" s="1534"/>
      <c r="Q25" s="1784">
        <v>48.599999999999994</v>
      </c>
    </row>
    <row r="26" spans="1:17" s="138" customFormat="1" ht="14.25">
      <c r="A26" s="141">
        <v>12</v>
      </c>
      <c r="B26" s="1107"/>
      <c r="C26" s="1530"/>
      <c r="D26" s="1530"/>
      <c r="E26" s="1784">
        <v>241.2</v>
      </c>
      <c r="F26" s="1534"/>
      <c r="G26" s="1530"/>
      <c r="H26" s="1534"/>
      <c r="I26" s="1784">
        <v>235.44</v>
      </c>
      <c r="J26" s="1535"/>
      <c r="K26" s="1534"/>
      <c r="L26" s="1534"/>
      <c r="M26" s="1784">
        <v>46.08</v>
      </c>
      <c r="N26" s="1534"/>
      <c r="O26" s="1534"/>
      <c r="P26" s="1534"/>
      <c r="Q26" s="1784">
        <v>48.239999999999995</v>
      </c>
    </row>
    <row r="27" spans="1:17" s="138" customFormat="1" ht="14.25">
      <c r="A27" s="141">
        <v>13</v>
      </c>
      <c r="B27" s="1107"/>
      <c r="C27" s="1530"/>
      <c r="D27" s="1530"/>
      <c r="E27" s="1784">
        <v>230.76</v>
      </c>
      <c r="F27" s="1534"/>
      <c r="G27" s="1530"/>
      <c r="H27" s="1534"/>
      <c r="I27" s="1784">
        <v>228.6</v>
      </c>
      <c r="J27" s="1535"/>
      <c r="K27" s="1534"/>
      <c r="L27" s="1534"/>
      <c r="M27" s="1784">
        <v>40.68</v>
      </c>
      <c r="N27" s="1534"/>
      <c r="O27" s="1534"/>
      <c r="P27" s="1534"/>
      <c r="Q27" s="1784">
        <v>44.28</v>
      </c>
    </row>
    <row r="28" spans="1:17" s="138" customFormat="1" ht="14.25">
      <c r="A28" s="141">
        <v>14</v>
      </c>
      <c r="B28" s="1107"/>
      <c r="C28" s="1530"/>
      <c r="D28" s="1530"/>
      <c r="E28" s="1784">
        <v>231.12</v>
      </c>
      <c r="F28" s="1534"/>
      <c r="G28" s="1530"/>
      <c r="H28" s="1534"/>
      <c r="I28" s="1784">
        <v>233.28000000000003</v>
      </c>
      <c r="J28" s="1535"/>
      <c r="K28" s="1534"/>
      <c r="L28" s="1534"/>
      <c r="M28" s="1784">
        <v>43.92</v>
      </c>
      <c r="N28" s="1534"/>
      <c r="O28" s="1534"/>
      <c r="P28" s="1534"/>
      <c r="Q28" s="1784">
        <v>43.56</v>
      </c>
    </row>
    <row r="29" spans="1:17" s="138" customFormat="1" ht="14.25">
      <c r="A29" s="141">
        <v>15</v>
      </c>
      <c r="B29" s="1107"/>
      <c r="C29" s="1530"/>
      <c r="D29" s="1530"/>
      <c r="E29" s="1784">
        <v>228.24</v>
      </c>
      <c r="F29" s="1534"/>
      <c r="G29" s="1530"/>
      <c r="H29" s="1534"/>
      <c r="I29" s="1784">
        <v>242.64</v>
      </c>
      <c r="J29" s="1535"/>
      <c r="K29" s="1534"/>
      <c r="L29" s="1534"/>
      <c r="M29" s="1784">
        <v>42.12</v>
      </c>
      <c r="N29" s="1534"/>
      <c r="O29" s="1534"/>
      <c r="P29" s="1534"/>
      <c r="Q29" s="1784">
        <v>48.959999999999994</v>
      </c>
    </row>
    <row r="30" spans="1:17" s="138" customFormat="1" ht="14.25">
      <c r="A30" s="141">
        <v>16</v>
      </c>
      <c r="B30" s="1107"/>
      <c r="C30" s="1530"/>
      <c r="D30" s="1530"/>
      <c r="E30" s="1784">
        <v>225</v>
      </c>
      <c r="F30" s="1534"/>
      <c r="G30" s="1530"/>
      <c r="H30" s="1534"/>
      <c r="I30" s="1784">
        <v>265.68</v>
      </c>
      <c r="J30" s="1535"/>
      <c r="K30" s="1534"/>
      <c r="L30" s="1534"/>
      <c r="M30" s="1784">
        <v>43.2</v>
      </c>
      <c r="N30" s="1534"/>
      <c r="O30" s="1534"/>
      <c r="P30" s="1534"/>
      <c r="Q30" s="1784">
        <v>51.120000000000005</v>
      </c>
    </row>
    <row r="31" spans="1:17" s="142" customFormat="1" ht="14.25">
      <c r="A31" s="141">
        <v>17</v>
      </c>
      <c r="B31" s="1107"/>
      <c r="C31" s="1530"/>
      <c r="D31" s="1530"/>
      <c r="E31" s="1784">
        <v>228.6</v>
      </c>
      <c r="F31" s="1534"/>
      <c r="G31" s="1530"/>
      <c r="H31" s="1534"/>
      <c r="I31" s="1784">
        <v>280.08000000000004</v>
      </c>
      <c r="J31" s="1535"/>
      <c r="K31" s="1534"/>
      <c r="L31" s="1534"/>
      <c r="M31" s="1784">
        <v>45.72</v>
      </c>
      <c r="N31" s="1534"/>
      <c r="O31" s="1534"/>
      <c r="P31" s="1534"/>
      <c r="Q31" s="1784">
        <v>51.84</v>
      </c>
    </row>
    <row r="32" spans="1:17" s="142" customFormat="1" ht="14.25">
      <c r="A32" s="141">
        <v>18</v>
      </c>
      <c r="B32" s="1107"/>
      <c r="C32" s="1530"/>
      <c r="D32" s="1530"/>
      <c r="E32" s="1784">
        <v>229.32</v>
      </c>
      <c r="F32" s="1534"/>
      <c r="G32" s="1530"/>
      <c r="H32" s="1534"/>
      <c r="I32" s="1784">
        <v>288.72000000000003</v>
      </c>
      <c r="J32" s="1535"/>
      <c r="K32" s="1534"/>
      <c r="L32" s="1534"/>
      <c r="M32" s="1784">
        <v>47.16</v>
      </c>
      <c r="N32" s="1534"/>
      <c r="O32" s="1534"/>
      <c r="P32" s="1534"/>
      <c r="Q32" s="1784">
        <v>53.28</v>
      </c>
    </row>
    <row r="33" spans="1:17" s="142" customFormat="1" ht="14.25">
      <c r="A33" s="141">
        <v>19</v>
      </c>
      <c r="B33" s="1107"/>
      <c r="C33" s="1530"/>
      <c r="D33" s="1530"/>
      <c r="E33" s="1784">
        <v>224.64</v>
      </c>
      <c r="F33" s="1534"/>
      <c r="G33" s="1530"/>
      <c r="H33" s="1534"/>
      <c r="I33" s="1784">
        <v>290.15999999999997</v>
      </c>
      <c r="J33" s="1535"/>
      <c r="K33" s="1534"/>
      <c r="L33" s="1534"/>
      <c r="M33" s="1784">
        <v>51.480000000000004</v>
      </c>
      <c r="N33" s="1534"/>
      <c r="O33" s="1534"/>
      <c r="P33" s="1534"/>
      <c r="Q33" s="1784">
        <v>56.16</v>
      </c>
    </row>
    <row r="34" spans="1:17" s="142" customFormat="1" ht="14.25">
      <c r="A34" s="141">
        <v>20</v>
      </c>
      <c r="B34" s="1107"/>
      <c r="C34" s="1530"/>
      <c r="D34" s="1530"/>
      <c r="E34" s="1784">
        <v>219.6</v>
      </c>
      <c r="F34" s="1534"/>
      <c r="G34" s="1530"/>
      <c r="H34" s="1534"/>
      <c r="I34" s="1784">
        <v>284.76</v>
      </c>
      <c r="J34" s="1535"/>
      <c r="K34" s="1534"/>
      <c r="L34" s="1534"/>
      <c r="M34" s="1784">
        <v>49.320000000000007</v>
      </c>
      <c r="N34" s="1534"/>
      <c r="O34" s="1534"/>
      <c r="P34" s="1534"/>
      <c r="Q34" s="1784">
        <v>59.04</v>
      </c>
    </row>
    <row r="35" spans="1:17" s="142" customFormat="1" ht="14.25">
      <c r="A35" s="141">
        <v>21</v>
      </c>
      <c r="B35" s="1107"/>
      <c r="C35" s="1530"/>
      <c r="D35" s="1530"/>
      <c r="E35" s="1784">
        <v>207.36</v>
      </c>
      <c r="F35" s="1534"/>
      <c r="G35" s="1530"/>
      <c r="H35" s="1534"/>
      <c r="I35" s="1784">
        <v>256.32000000000005</v>
      </c>
      <c r="J35" s="1535"/>
      <c r="K35" s="1534"/>
      <c r="L35" s="1534"/>
      <c r="M35" s="1784">
        <v>45.72</v>
      </c>
      <c r="N35" s="1534"/>
      <c r="O35" s="1534"/>
      <c r="P35" s="1534"/>
      <c r="Q35" s="1784">
        <v>49.320000000000007</v>
      </c>
    </row>
    <row r="36" spans="1:17" s="142" customFormat="1" ht="14.25">
      <c r="A36" s="141">
        <v>22</v>
      </c>
      <c r="B36" s="1107"/>
      <c r="C36" s="1530"/>
      <c r="D36" s="1530"/>
      <c r="E36" s="1784">
        <v>177.48</v>
      </c>
      <c r="F36" s="1534"/>
      <c r="G36" s="1530"/>
      <c r="H36" s="1534"/>
      <c r="I36" s="1784">
        <v>227.16</v>
      </c>
      <c r="J36" s="1535"/>
      <c r="K36" s="1534"/>
      <c r="L36" s="1534"/>
      <c r="M36" s="1784">
        <v>44.28</v>
      </c>
      <c r="N36" s="1534"/>
      <c r="O36" s="1534"/>
      <c r="P36" s="1534"/>
      <c r="Q36" s="1784">
        <v>49.319999999999993</v>
      </c>
    </row>
    <row r="37" spans="1:17" s="142" customFormat="1" ht="14.25">
      <c r="A37" s="141">
        <v>23</v>
      </c>
      <c r="B37" s="1107"/>
      <c r="C37" s="1530"/>
      <c r="D37" s="1530"/>
      <c r="E37" s="1784">
        <v>142.56</v>
      </c>
      <c r="F37" s="1534"/>
      <c r="G37" s="1534"/>
      <c r="H37" s="1534"/>
      <c r="I37" s="1784">
        <v>187.20000000000002</v>
      </c>
      <c r="J37" s="1535"/>
      <c r="K37" s="1534"/>
      <c r="L37" s="1534"/>
      <c r="M37" s="1784">
        <v>39.959999999999994</v>
      </c>
      <c r="N37" s="1534"/>
      <c r="O37" s="1534"/>
      <c r="P37" s="1534"/>
      <c r="Q37" s="1784">
        <v>49.68</v>
      </c>
    </row>
    <row r="38" spans="1:17" s="142" customFormat="1" ht="15">
      <c r="A38" s="141" t="s">
        <v>19</v>
      </c>
      <c r="B38" s="1181"/>
      <c r="C38" s="1532"/>
      <c r="D38" s="1532"/>
      <c r="E38" s="1564">
        <f>SUM(E14:E37)</f>
        <v>4550.3999999999996</v>
      </c>
      <c r="F38" s="1565"/>
      <c r="G38" s="1565"/>
      <c r="H38" s="1565"/>
      <c r="I38" s="1564">
        <f>SUM(I14:I37)</f>
        <v>5225.7599999999993</v>
      </c>
      <c r="J38" s="1565"/>
      <c r="K38" s="1565"/>
      <c r="L38" s="1565"/>
      <c r="M38" s="1564">
        <f>SUM(M14:M37)</f>
        <v>976.32000000000016</v>
      </c>
      <c r="N38" s="1565"/>
      <c r="O38" s="1565"/>
      <c r="P38" s="1565"/>
      <c r="Q38" s="1564">
        <f>SUM(Q14:Q37)</f>
        <v>1159.92</v>
      </c>
    </row>
    <row r="39" spans="1:17" s="131" customFormat="1" ht="12.75" customHeight="1">
      <c r="A39" s="131" t="s">
        <v>20</v>
      </c>
    </row>
    <row r="40" spans="1:17" s="131" customFormat="1" ht="12.75" customHeight="1">
      <c r="A40" s="131" t="s">
        <v>21</v>
      </c>
    </row>
    <row r="41" spans="1:17">
      <c r="A41" s="131" t="s">
        <v>565</v>
      </c>
      <c r="K41" s="131"/>
      <c r="L41" s="131"/>
      <c r="M41" s="131"/>
      <c r="N41" s="131"/>
      <c r="O41" s="131"/>
      <c r="P41" s="131"/>
      <c r="Q41" s="131"/>
    </row>
    <row r="42" spans="1:17">
      <c r="A42" s="131" t="s">
        <v>23</v>
      </c>
    </row>
  </sheetData>
  <mergeCells count="19">
    <mergeCell ref="B10:E10"/>
    <mergeCell ref="F10:I10"/>
    <mergeCell ref="J10:M10"/>
    <mergeCell ref="I1:Q1"/>
    <mergeCell ref="B1:F1"/>
    <mergeCell ref="B2:F2"/>
    <mergeCell ref="A9:A12"/>
    <mergeCell ref="B9:I9"/>
    <mergeCell ref="J9:Q9"/>
    <mergeCell ref="B4:C4"/>
    <mergeCell ref="N2:Q2"/>
    <mergeCell ref="A6:Q6"/>
    <mergeCell ref="A7:Q7"/>
    <mergeCell ref="B5:C5"/>
    <mergeCell ref="N10:Q10"/>
    <mergeCell ref="F11:G11"/>
    <mergeCell ref="J11:K11"/>
    <mergeCell ref="N11:O11"/>
    <mergeCell ref="B11:C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theme="9" tint="-0.249977111117893"/>
  </sheetPr>
  <dimension ref="A1:AG43"/>
  <sheetViews>
    <sheetView zoomScale="85" zoomScaleNormal="85" workbookViewId="0">
      <selection activeCell="S32" sqref="S32"/>
    </sheetView>
  </sheetViews>
  <sheetFormatPr defaultColWidth="9.140625" defaultRowHeight="12.75"/>
  <cols>
    <col min="1" max="1" width="5.42578125" style="156" customWidth="1"/>
    <col min="2" max="3" width="11.28515625" style="156" customWidth="1"/>
    <col min="4" max="4" width="11.28515625" style="156" hidden="1" customWidth="1"/>
    <col min="5" max="7" width="11.28515625" style="156" customWidth="1"/>
    <col min="8" max="8" width="11.28515625" style="156" hidden="1" customWidth="1"/>
    <col min="9" max="11" width="11.28515625" style="156" customWidth="1"/>
    <col min="12" max="12" width="11.28515625" style="156" hidden="1" customWidth="1"/>
    <col min="13" max="15" width="11.28515625" style="156" customWidth="1"/>
    <col min="16" max="16" width="11.28515625" style="156" hidden="1" customWidth="1"/>
    <col min="17" max="17" width="11.28515625" style="156" customWidth="1"/>
    <col min="18" max="16384" width="9.140625" style="156"/>
  </cols>
  <sheetData>
    <row r="1" spans="1:33" s="144" customFormat="1" ht="18.75" customHeight="1">
      <c r="B1" s="2281" t="s">
        <v>405</v>
      </c>
      <c r="C1" s="2081"/>
      <c r="D1" s="2081"/>
      <c r="E1" s="2081"/>
      <c r="F1" s="2081"/>
      <c r="J1" s="800" t="s">
        <v>171</v>
      </c>
      <c r="N1" s="2275" t="s">
        <v>46</v>
      </c>
      <c r="O1" s="2275"/>
      <c r="P1" s="2275"/>
      <c r="Q1" s="2275"/>
      <c r="R1" s="1024"/>
      <c r="S1" s="1024"/>
      <c r="T1" s="1024"/>
      <c r="U1" s="1024"/>
      <c r="V1" s="1024"/>
      <c r="W1" s="1024"/>
      <c r="X1" s="1024"/>
      <c r="Y1" s="1024"/>
      <c r="Z1" s="1024"/>
      <c r="AA1" s="1024"/>
      <c r="AB1" s="1024"/>
      <c r="AC1" s="1024"/>
      <c r="AD1" s="1024"/>
      <c r="AE1" s="1024"/>
      <c r="AF1" s="1024"/>
      <c r="AG1" s="1024"/>
    </row>
    <row r="2" spans="1:33" s="144" customFormat="1" ht="10.5" customHeight="1">
      <c r="B2" s="2276" t="s">
        <v>1</v>
      </c>
      <c r="C2" s="2088"/>
      <c r="D2" s="2088"/>
      <c r="E2" s="2088"/>
      <c r="F2" s="2088"/>
      <c r="N2" s="2276" t="s">
        <v>2</v>
      </c>
      <c r="O2" s="2277"/>
      <c r="P2" s="2277"/>
      <c r="Q2" s="2277"/>
      <c r="R2" s="1024"/>
      <c r="S2" s="1024"/>
      <c r="T2" s="1024"/>
      <c r="U2" s="1024"/>
      <c r="V2" s="1024"/>
      <c r="W2" s="1024"/>
      <c r="X2" s="1024"/>
      <c r="Y2" s="1024"/>
      <c r="Z2" s="1024"/>
      <c r="AA2" s="1024"/>
      <c r="AB2" s="1024"/>
      <c r="AC2" s="1024"/>
      <c r="AD2" s="1024"/>
      <c r="AE2" s="1024"/>
      <c r="AF2" s="1024"/>
      <c r="AG2" s="1024"/>
    </row>
    <row r="3" spans="1:33" s="144" customFormat="1" ht="13.5" customHeight="1">
      <c r="N3" s="144" t="s">
        <v>3</v>
      </c>
      <c r="R3" s="1024"/>
      <c r="S3" s="1024"/>
      <c r="T3" s="1024"/>
      <c r="U3" s="1024"/>
      <c r="V3" s="1024"/>
      <c r="W3" s="1024"/>
      <c r="X3" s="1024"/>
      <c r="Y3" s="1024"/>
      <c r="Z3" s="1024"/>
      <c r="AA3" s="1024"/>
      <c r="AB3" s="1024"/>
      <c r="AC3" s="1024"/>
      <c r="AD3" s="1024"/>
      <c r="AE3" s="1024"/>
      <c r="AF3" s="1024"/>
      <c r="AG3" s="1024"/>
    </row>
    <row r="4" spans="1:33" s="144" customFormat="1" ht="15" customHeight="1">
      <c r="B4" s="2280" t="s">
        <v>4</v>
      </c>
      <c r="C4" s="2081"/>
      <c r="D4" s="146"/>
      <c r="E4" s="1024"/>
      <c r="F4" s="1024"/>
      <c r="G4" s="1024"/>
      <c r="H4" s="1024"/>
      <c r="I4" s="820" t="s">
        <v>5</v>
      </c>
      <c r="J4" s="145"/>
      <c r="K4" s="145"/>
      <c r="L4" s="145"/>
      <c r="O4" s="147" t="s">
        <v>47</v>
      </c>
      <c r="R4" s="1024"/>
      <c r="S4" s="1024"/>
      <c r="T4" s="1024"/>
      <c r="U4" s="1024"/>
      <c r="V4" s="1024"/>
      <c r="W4" s="1024"/>
      <c r="X4" s="1024"/>
      <c r="Y4" s="1024"/>
      <c r="Z4" s="1024"/>
      <c r="AA4" s="1024"/>
      <c r="AB4" s="1024"/>
      <c r="AC4" s="1024"/>
      <c r="AD4" s="1024"/>
      <c r="AE4" s="1024"/>
      <c r="AF4" s="1024"/>
      <c r="AG4" s="1024"/>
    </row>
    <row r="5" spans="1:33" s="144" customFormat="1" ht="9.75" customHeight="1">
      <c r="B5" s="2285" t="s">
        <v>7</v>
      </c>
      <c r="C5" s="2079"/>
      <c r="D5" s="145"/>
      <c r="E5" s="145"/>
      <c r="R5" s="1024"/>
      <c r="S5" s="1024"/>
      <c r="T5" s="1024"/>
      <c r="U5" s="1024"/>
      <c r="V5" s="1024"/>
      <c r="W5" s="1024"/>
      <c r="X5" s="1024"/>
      <c r="Y5" s="1024"/>
      <c r="Z5" s="1024"/>
      <c r="AA5" s="1024"/>
      <c r="AB5" s="1024"/>
      <c r="AC5" s="1024"/>
      <c r="AD5" s="1024"/>
      <c r="AE5" s="1024"/>
      <c r="AF5" s="1024"/>
      <c r="AG5" s="1024"/>
    </row>
    <row r="6" spans="1:33" s="144" customFormat="1" ht="12" customHeight="1">
      <c r="A6" s="2278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24"/>
      <c r="S6" s="1024"/>
      <c r="T6" s="1024"/>
      <c r="U6" s="1024"/>
      <c r="V6" s="1024"/>
      <c r="W6" s="1024"/>
      <c r="X6" s="1024"/>
      <c r="Y6" s="1024"/>
      <c r="Z6" s="1024"/>
      <c r="AA6" s="1024"/>
      <c r="AB6" s="1024"/>
      <c r="AC6" s="1024"/>
      <c r="AD6" s="1024"/>
      <c r="AE6" s="1024"/>
      <c r="AF6" s="1024"/>
      <c r="AG6" s="1024"/>
    </row>
    <row r="7" spans="1:33" s="144" customFormat="1" ht="15.75">
      <c r="A7" s="2279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24"/>
      <c r="S7" s="1024"/>
      <c r="T7" s="1024"/>
      <c r="U7" s="1024"/>
      <c r="V7" s="1024"/>
      <c r="W7" s="1024"/>
      <c r="X7" s="1024"/>
      <c r="Y7" s="1024"/>
      <c r="Z7" s="1024"/>
      <c r="AA7" s="1024"/>
      <c r="AB7" s="1024"/>
      <c r="AC7" s="1024"/>
      <c r="AD7" s="1024"/>
      <c r="AE7" s="1024"/>
      <c r="AF7" s="1024"/>
      <c r="AG7" s="1024"/>
    </row>
    <row r="8" spans="1:33" s="144" customFormat="1" ht="9" customHeight="1">
      <c r="A8" s="1267" t="s">
        <v>308</v>
      </c>
      <c r="B8" s="1267" t="s">
        <v>309</v>
      </c>
      <c r="R8" s="1024"/>
      <c r="S8" s="1024"/>
      <c r="T8" s="1024"/>
      <c r="U8" s="1024"/>
      <c r="V8" s="1024"/>
      <c r="W8" s="1024"/>
      <c r="X8" s="1024"/>
      <c r="Y8" s="1024"/>
      <c r="Z8" s="1024"/>
      <c r="AA8" s="1024"/>
      <c r="AB8" s="1024"/>
      <c r="AC8" s="1024"/>
      <c r="AD8" s="1024"/>
      <c r="AE8" s="1024"/>
      <c r="AF8" s="1024"/>
      <c r="AG8" s="1024"/>
    </row>
    <row r="9" spans="1:33" s="144" customFormat="1">
      <c r="A9" s="2282" t="s">
        <v>9</v>
      </c>
      <c r="B9" s="2272" t="s">
        <v>10</v>
      </c>
      <c r="C9" s="2273"/>
      <c r="D9" s="2273"/>
      <c r="E9" s="2273"/>
      <c r="F9" s="2273"/>
      <c r="G9" s="2273"/>
      <c r="H9" s="2273"/>
      <c r="I9" s="2274"/>
      <c r="J9" s="2272" t="s">
        <v>11</v>
      </c>
      <c r="K9" s="2273"/>
      <c r="L9" s="2273"/>
      <c r="M9" s="2273"/>
      <c r="N9" s="2273"/>
      <c r="O9" s="2273"/>
      <c r="P9" s="2273"/>
      <c r="Q9" s="2274"/>
      <c r="R9" s="1024"/>
      <c r="S9" s="1024"/>
      <c r="T9" s="1024"/>
      <c r="U9" s="1024"/>
      <c r="V9" s="1024"/>
      <c r="W9" s="1024"/>
      <c r="X9" s="1024"/>
      <c r="Y9" s="1024"/>
      <c r="Z9" s="1024"/>
      <c r="AA9" s="1024"/>
      <c r="AB9" s="1024"/>
      <c r="AC9" s="1024"/>
      <c r="AD9" s="1024"/>
      <c r="AE9" s="1024"/>
      <c r="AF9" s="1024"/>
      <c r="AG9" s="1024"/>
    </row>
    <row r="10" spans="1:33" s="144" customFormat="1">
      <c r="A10" s="2283"/>
      <c r="B10" s="2269" t="s">
        <v>48</v>
      </c>
      <c r="C10" s="2270"/>
      <c r="D10" s="2270"/>
      <c r="E10" s="2271"/>
      <c r="F10" s="2269" t="s">
        <v>49</v>
      </c>
      <c r="G10" s="2095"/>
      <c r="H10" s="2095"/>
      <c r="I10" s="2096"/>
      <c r="J10" s="2269" t="s">
        <v>48</v>
      </c>
      <c r="K10" s="2270"/>
      <c r="L10" s="2270"/>
      <c r="M10" s="2271"/>
      <c r="N10" s="2269" t="s">
        <v>49</v>
      </c>
      <c r="O10" s="2270"/>
      <c r="P10" s="2270"/>
      <c r="Q10" s="2271"/>
      <c r="R10" s="1024"/>
      <c r="S10" s="1024"/>
      <c r="T10" s="1024"/>
      <c r="U10" s="1024"/>
      <c r="V10" s="1024"/>
      <c r="W10" s="1024"/>
      <c r="X10" s="1024"/>
      <c r="Y10" s="1024"/>
      <c r="Z10" s="1024"/>
      <c r="AA10" s="1024"/>
      <c r="AB10" s="1024"/>
      <c r="AC10" s="1024"/>
      <c r="AD10" s="1024"/>
      <c r="AE10" s="1024"/>
      <c r="AF10" s="1024"/>
      <c r="AG10" s="1024"/>
    </row>
    <row r="11" spans="1:33" s="144" customFormat="1">
      <c r="A11" s="2283"/>
      <c r="B11" s="2269" t="s">
        <v>14</v>
      </c>
      <c r="C11" s="2270"/>
      <c r="E11" s="149">
        <v>12000</v>
      </c>
      <c r="F11" s="2269" t="s">
        <v>14</v>
      </c>
      <c r="G11" s="2270"/>
      <c r="H11" s="148"/>
      <c r="I11" s="149">
        <v>20000</v>
      </c>
      <c r="J11" s="2269" t="s">
        <v>14</v>
      </c>
      <c r="K11" s="2270"/>
      <c r="L11" s="148"/>
      <c r="M11" s="149">
        <f>E11</f>
        <v>12000</v>
      </c>
      <c r="N11" s="2269" t="s">
        <v>14</v>
      </c>
      <c r="O11" s="2270"/>
      <c r="P11" s="148"/>
      <c r="Q11" s="149">
        <f>I11</f>
        <v>20000</v>
      </c>
      <c r="R11" s="1024"/>
      <c r="S11" s="1024"/>
      <c r="T11" s="1024"/>
      <c r="U11" s="1024"/>
      <c r="V11" s="1024"/>
      <c r="W11" s="1024"/>
      <c r="X11" s="1024"/>
      <c r="Y11" s="1024"/>
      <c r="Z11" s="1024"/>
      <c r="AA11" s="1024"/>
      <c r="AB11" s="1024"/>
      <c r="AC11" s="1024"/>
      <c r="AD11" s="1024"/>
      <c r="AE11" s="1024"/>
      <c r="AF11" s="1024"/>
      <c r="AG11" s="1024"/>
    </row>
    <row r="12" spans="1:33" s="151" customFormat="1" ht="35.25" customHeight="1">
      <c r="A12" s="2284"/>
      <c r="B12" s="150" t="s">
        <v>16</v>
      </c>
      <c r="C12" s="150" t="s">
        <v>17</v>
      </c>
      <c r="D12" s="150"/>
      <c r="E12" s="150" t="s">
        <v>18</v>
      </c>
      <c r="F12" s="150" t="s">
        <v>16</v>
      </c>
      <c r="G12" s="150" t="s">
        <v>17</v>
      </c>
      <c r="H12" s="150"/>
      <c r="I12" s="150" t="s">
        <v>18</v>
      </c>
      <c r="J12" s="150" t="s">
        <v>16</v>
      </c>
      <c r="K12" s="150" t="s">
        <v>17</v>
      </c>
      <c r="L12" s="150"/>
      <c r="M12" s="150" t="s">
        <v>18</v>
      </c>
      <c r="N12" s="150" t="s">
        <v>16</v>
      </c>
      <c r="O12" s="150" t="s">
        <v>17</v>
      </c>
      <c r="P12" s="150"/>
      <c r="Q12" s="150" t="s">
        <v>18</v>
      </c>
    </row>
    <row r="13" spans="1:33" s="153" customFormat="1" ht="11.25">
      <c r="A13" s="152">
        <v>1</v>
      </c>
      <c r="B13" s="152">
        <v>2</v>
      </c>
      <c r="C13" s="152">
        <v>3</v>
      </c>
      <c r="D13" s="152"/>
      <c r="E13" s="152">
        <v>4</v>
      </c>
      <c r="F13" s="152">
        <v>5</v>
      </c>
      <c r="G13" s="152">
        <v>6</v>
      </c>
      <c r="H13" s="152"/>
      <c r="I13" s="152">
        <v>7</v>
      </c>
      <c r="J13" s="152">
        <v>8</v>
      </c>
      <c r="K13" s="152">
        <v>9</v>
      </c>
      <c r="L13" s="152"/>
      <c r="M13" s="152">
        <v>10</v>
      </c>
      <c r="N13" s="152">
        <v>11</v>
      </c>
      <c r="O13" s="152">
        <v>12</v>
      </c>
      <c r="P13" s="152"/>
      <c r="Q13" s="152">
        <v>13</v>
      </c>
    </row>
    <row r="14" spans="1:33" s="151" customFormat="1" ht="15">
      <c r="A14" s="154">
        <v>0</v>
      </c>
      <c r="B14" s="1107"/>
      <c r="C14" s="1566"/>
      <c r="D14" s="1566"/>
      <c r="E14" s="1784">
        <v>1020</v>
      </c>
      <c r="F14" s="1567"/>
      <c r="G14" s="1566"/>
      <c r="H14" s="1566"/>
      <c r="I14" s="1784">
        <v>818</v>
      </c>
      <c r="J14" s="1567"/>
      <c r="K14" s="1566"/>
      <c r="L14" s="1566"/>
      <c r="M14" s="1784">
        <v>270</v>
      </c>
      <c r="N14" s="1567"/>
      <c r="O14" s="1566"/>
      <c r="P14" s="1566"/>
      <c r="Q14" s="1784">
        <v>100</v>
      </c>
    </row>
    <row r="15" spans="1:33" s="1438" customFormat="1" ht="15">
      <c r="A15" s="1437">
        <v>1</v>
      </c>
      <c r="B15" s="1107"/>
      <c r="C15" s="1566"/>
      <c r="D15" s="1566"/>
      <c r="E15" s="1784">
        <v>916</v>
      </c>
      <c r="F15" s="1567"/>
      <c r="G15" s="1566"/>
      <c r="H15" s="1566"/>
      <c r="I15" s="1784">
        <v>758</v>
      </c>
      <c r="J15" s="1567"/>
      <c r="K15" s="1566"/>
      <c r="L15" s="1566"/>
      <c r="M15" s="1784">
        <v>273</v>
      </c>
      <c r="N15" s="1567"/>
      <c r="O15" s="1566"/>
      <c r="P15" s="1566"/>
      <c r="Q15" s="1784">
        <v>102</v>
      </c>
    </row>
    <row r="16" spans="1:33" s="151" customFormat="1" ht="15">
      <c r="A16" s="154">
        <v>2</v>
      </c>
      <c r="B16" s="1107"/>
      <c r="C16" s="1566"/>
      <c r="D16" s="1566"/>
      <c r="E16" s="1784">
        <v>857</v>
      </c>
      <c r="F16" s="1567"/>
      <c r="G16" s="1566"/>
      <c r="H16" s="1566"/>
      <c r="I16" s="1784">
        <v>730</v>
      </c>
      <c r="J16" s="1567"/>
      <c r="K16" s="1566"/>
      <c r="L16" s="1566"/>
      <c r="M16" s="1784">
        <v>263</v>
      </c>
      <c r="N16" s="1567"/>
      <c r="O16" s="1566"/>
      <c r="P16" s="1566"/>
      <c r="Q16" s="1784">
        <v>98</v>
      </c>
    </row>
    <row r="17" spans="1:17" s="151" customFormat="1" ht="15">
      <c r="A17" s="154">
        <v>3</v>
      </c>
      <c r="B17" s="1107"/>
      <c r="C17" s="1566"/>
      <c r="D17" s="1566"/>
      <c r="E17" s="1784">
        <v>843</v>
      </c>
      <c r="F17" s="1567"/>
      <c r="G17" s="1566"/>
      <c r="H17" s="1566"/>
      <c r="I17" s="1784">
        <v>718</v>
      </c>
      <c r="J17" s="1567"/>
      <c r="K17" s="1566"/>
      <c r="L17" s="1566"/>
      <c r="M17" s="1784">
        <v>259</v>
      </c>
      <c r="N17" s="1567"/>
      <c r="O17" s="1566"/>
      <c r="P17" s="1566"/>
      <c r="Q17" s="1784">
        <v>96</v>
      </c>
    </row>
    <row r="18" spans="1:17" s="151" customFormat="1" ht="15">
      <c r="A18" s="154">
        <v>4</v>
      </c>
      <c r="B18" s="1107"/>
      <c r="C18" s="1566"/>
      <c r="D18" s="1566"/>
      <c r="E18" s="1784">
        <v>860</v>
      </c>
      <c r="F18" s="1567"/>
      <c r="G18" s="1566"/>
      <c r="H18" s="1566"/>
      <c r="I18" s="1784">
        <v>762</v>
      </c>
      <c r="J18" s="1567"/>
      <c r="K18" s="1566"/>
      <c r="L18" s="1566"/>
      <c r="M18" s="1784">
        <v>249</v>
      </c>
      <c r="N18" s="1567"/>
      <c r="O18" s="1566"/>
      <c r="P18" s="1566"/>
      <c r="Q18" s="1784">
        <v>94</v>
      </c>
    </row>
    <row r="19" spans="1:17" s="151" customFormat="1" ht="15">
      <c r="A19" s="154">
        <v>5</v>
      </c>
      <c r="B19" s="1107"/>
      <c r="C19" s="1566"/>
      <c r="D19" s="1566"/>
      <c r="E19" s="1784">
        <v>992</v>
      </c>
      <c r="F19" s="1567"/>
      <c r="G19" s="1566"/>
      <c r="H19" s="1566"/>
      <c r="I19" s="1784">
        <v>818</v>
      </c>
      <c r="J19" s="1567"/>
      <c r="K19" s="1566"/>
      <c r="L19" s="1566"/>
      <c r="M19" s="1784">
        <v>255</v>
      </c>
      <c r="N19" s="1567"/>
      <c r="O19" s="1566"/>
      <c r="P19" s="1566"/>
      <c r="Q19" s="1784">
        <v>94</v>
      </c>
    </row>
    <row r="20" spans="1:17" s="151" customFormat="1" ht="15">
      <c r="A20" s="154">
        <v>6</v>
      </c>
      <c r="B20" s="1107"/>
      <c r="C20" s="1566"/>
      <c r="D20" s="1566"/>
      <c r="E20" s="1784">
        <v>1254</v>
      </c>
      <c r="F20" s="1567"/>
      <c r="G20" s="1566"/>
      <c r="H20" s="1566"/>
      <c r="I20" s="1784">
        <v>1044</v>
      </c>
      <c r="J20" s="1567"/>
      <c r="K20" s="1566"/>
      <c r="L20" s="1566"/>
      <c r="M20" s="1784">
        <v>259</v>
      </c>
      <c r="N20" s="1567"/>
      <c r="O20" s="1566"/>
      <c r="P20" s="1566"/>
      <c r="Q20" s="1784">
        <v>96</v>
      </c>
    </row>
    <row r="21" spans="1:17" s="151" customFormat="1" ht="15">
      <c r="A21" s="154">
        <v>7</v>
      </c>
      <c r="B21" s="1107"/>
      <c r="C21" s="1566"/>
      <c r="D21" s="1566"/>
      <c r="E21" s="1784">
        <v>1586</v>
      </c>
      <c r="F21" s="1567"/>
      <c r="G21" s="1566"/>
      <c r="H21" s="1566"/>
      <c r="I21" s="1784">
        <v>1324</v>
      </c>
      <c r="J21" s="1567"/>
      <c r="K21" s="1566"/>
      <c r="L21" s="1566"/>
      <c r="M21" s="1784">
        <v>281</v>
      </c>
      <c r="N21" s="1567"/>
      <c r="O21" s="1566"/>
      <c r="P21" s="1566"/>
      <c r="Q21" s="1784">
        <v>114</v>
      </c>
    </row>
    <row r="22" spans="1:17" s="151" customFormat="1" ht="15">
      <c r="A22" s="154">
        <v>8</v>
      </c>
      <c r="B22" s="1107"/>
      <c r="C22" s="1566"/>
      <c r="D22" s="1566"/>
      <c r="E22" s="1784">
        <v>1788</v>
      </c>
      <c r="F22" s="1567"/>
      <c r="G22" s="1566"/>
      <c r="H22" s="1566"/>
      <c r="I22" s="1784">
        <v>1662</v>
      </c>
      <c r="J22" s="1567"/>
      <c r="K22" s="1566"/>
      <c r="L22" s="1566"/>
      <c r="M22" s="1784">
        <v>282</v>
      </c>
      <c r="N22" s="1567"/>
      <c r="O22" s="1566"/>
      <c r="P22" s="1566"/>
      <c r="Q22" s="1784">
        <v>114</v>
      </c>
    </row>
    <row r="23" spans="1:17" s="151" customFormat="1" ht="15">
      <c r="A23" s="154">
        <v>9</v>
      </c>
      <c r="B23" s="1107"/>
      <c r="C23" s="1566"/>
      <c r="D23" s="1566"/>
      <c r="E23" s="1784">
        <v>2034</v>
      </c>
      <c r="F23" s="1567"/>
      <c r="G23" s="1566"/>
      <c r="H23" s="1566"/>
      <c r="I23" s="1784">
        <v>1734</v>
      </c>
      <c r="J23" s="1567"/>
      <c r="K23" s="1566"/>
      <c r="L23" s="1566"/>
      <c r="M23" s="1784">
        <v>282</v>
      </c>
      <c r="N23" s="1567"/>
      <c r="O23" s="1566"/>
      <c r="P23" s="1566"/>
      <c r="Q23" s="1784">
        <v>102</v>
      </c>
    </row>
    <row r="24" spans="1:17" s="151" customFormat="1" ht="15">
      <c r="A24" s="154">
        <v>10</v>
      </c>
      <c r="B24" s="1107"/>
      <c r="C24" s="1566"/>
      <c r="D24" s="1566"/>
      <c r="E24" s="1784">
        <v>2138</v>
      </c>
      <c r="F24" s="1567"/>
      <c r="G24" s="1566"/>
      <c r="H24" s="1566"/>
      <c r="I24" s="1784">
        <v>1800</v>
      </c>
      <c r="J24" s="1567"/>
      <c r="K24" s="1566"/>
      <c r="L24" s="1566"/>
      <c r="M24" s="1784">
        <v>276</v>
      </c>
      <c r="N24" s="1567"/>
      <c r="O24" s="1566"/>
      <c r="P24" s="1566"/>
      <c r="Q24" s="1784">
        <v>100</v>
      </c>
    </row>
    <row r="25" spans="1:17" s="151" customFormat="1" ht="15">
      <c r="A25" s="154">
        <v>11</v>
      </c>
      <c r="B25" s="1107"/>
      <c r="C25" s="1566"/>
      <c r="D25" s="1566"/>
      <c r="E25" s="1784">
        <v>2170</v>
      </c>
      <c r="F25" s="1567"/>
      <c r="G25" s="1566"/>
      <c r="H25" s="1566"/>
      <c r="I25" s="1784">
        <v>1720</v>
      </c>
      <c r="J25" s="1567"/>
      <c r="K25" s="1566"/>
      <c r="L25" s="1566"/>
      <c r="M25" s="1784">
        <v>279</v>
      </c>
      <c r="N25" s="1567"/>
      <c r="O25" s="1566"/>
      <c r="P25" s="1566"/>
      <c r="Q25" s="1784">
        <v>86</v>
      </c>
    </row>
    <row r="26" spans="1:17" s="151" customFormat="1" ht="15">
      <c r="A26" s="154">
        <v>12</v>
      </c>
      <c r="B26" s="1107"/>
      <c r="C26" s="1566"/>
      <c r="D26" s="1566"/>
      <c r="E26" s="1784">
        <v>2187</v>
      </c>
      <c r="F26" s="1567"/>
      <c r="G26" s="1566"/>
      <c r="H26" s="1566"/>
      <c r="I26" s="1784">
        <v>1760</v>
      </c>
      <c r="J26" s="1567"/>
      <c r="K26" s="1566"/>
      <c r="L26" s="1566"/>
      <c r="M26" s="1784">
        <v>298</v>
      </c>
      <c r="N26" s="1567"/>
      <c r="O26" s="1566"/>
      <c r="P26" s="1566"/>
      <c r="Q26" s="1784">
        <v>110</v>
      </c>
    </row>
    <row r="27" spans="1:17" s="151" customFormat="1" ht="15">
      <c r="A27" s="154">
        <v>13</v>
      </c>
      <c r="B27" s="1107"/>
      <c r="C27" s="1566"/>
      <c r="D27" s="1566"/>
      <c r="E27" s="1784">
        <v>2161</v>
      </c>
      <c r="F27" s="1567"/>
      <c r="G27" s="1566"/>
      <c r="H27" s="1566"/>
      <c r="I27" s="1784">
        <v>1756</v>
      </c>
      <c r="J27" s="1567"/>
      <c r="K27" s="1566"/>
      <c r="L27" s="1566"/>
      <c r="M27" s="1784">
        <v>280</v>
      </c>
      <c r="N27" s="1567"/>
      <c r="O27" s="1566"/>
      <c r="P27" s="1566"/>
      <c r="Q27" s="1784">
        <v>96</v>
      </c>
    </row>
    <row r="28" spans="1:17" s="151" customFormat="1" ht="15">
      <c r="A28" s="154">
        <v>14</v>
      </c>
      <c r="B28" s="1107"/>
      <c r="C28" s="1566"/>
      <c r="D28" s="1566"/>
      <c r="E28" s="1784">
        <v>2100</v>
      </c>
      <c r="F28" s="1567"/>
      <c r="G28" s="1566"/>
      <c r="H28" s="1566"/>
      <c r="I28" s="1784">
        <v>1710</v>
      </c>
      <c r="J28" s="1567"/>
      <c r="K28" s="1566"/>
      <c r="L28" s="1566"/>
      <c r="M28" s="1784">
        <v>277</v>
      </c>
      <c r="N28" s="1567"/>
      <c r="O28" s="1566"/>
      <c r="P28" s="1566"/>
      <c r="Q28" s="1784">
        <v>80</v>
      </c>
    </row>
    <row r="29" spans="1:17" s="151" customFormat="1" ht="15">
      <c r="A29" s="154">
        <v>15</v>
      </c>
      <c r="B29" s="1107"/>
      <c r="C29" s="1566"/>
      <c r="D29" s="1566"/>
      <c r="E29" s="1784">
        <v>2075</v>
      </c>
      <c r="F29" s="1567"/>
      <c r="G29" s="1566"/>
      <c r="H29" s="1566"/>
      <c r="I29" s="1784">
        <v>1744</v>
      </c>
      <c r="J29" s="1567"/>
      <c r="K29" s="1566"/>
      <c r="L29" s="1566"/>
      <c r="M29" s="1784">
        <v>282</v>
      </c>
      <c r="N29" s="1567"/>
      <c r="O29" s="1566"/>
      <c r="P29" s="1566"/>
      <c r="Q29" s="1784">
        <v>110</v>
      </c>
    </row>
    <row r="30" spans="1:17" s="151" customFormat="1" ht="15">
      <c r="A30" s="154">
        <v>16</v>
      </c>
      <c r="B30" s="1107"/>
      <c r="C30" s="1566"/>
      <c r="D30" s="1566"/>
      <c r="E30" s="1784">
        <v>2088</v>
      </c>
      <c r="F30" s="1567"/>
      <c r="G30" s="1566"/>
      <c r="H30" s="1566"/>
      <c r="I30" s="1784">
        <v>1722</v>
      </c>
      <c r="J30" s="1567"/>
      <c r="K30" s="1566"/>
      <c r="L30" s="1566"/>
      <c r="M30" s="1784">
        <v>301</v>
      </c>
      <c r="N30" s="1567"/>
      <c r="O30" s="1566"/>
      <c r="P30" s="1566"/>
      <c r="Q30" s="1784">
        <v>106</v>
      </c>
    </row>
    <row r="31" spans="1:17" s="155" customFormat="1" ht="15">
      <c r="A31" s="154">
        <v>17</v>
      </c>
      <c r="B31" s="1107"/>
      <c r="C31" s="1566"/>
      <c r="D31" s="1566"/>
      <c r="E31" s="1784">
        <v>2083</v>
      </c>
      <c r="F31" s="1567"/>
      <c r="G31" s="1566"/>
      <c r="H31" s="1566"/>
      <c r="I31" s="1784">
        <v>1640</v>
      </c>
      <c r="J31" s="1567"/>
      <c r="K31" s="1566"/>
      <c r="L31" s="1566"/>
      <c r="M31" s="1784">
        <v>323</v>
      </c>
      <c r="N31" s="1567"/>
      <c r="O31" s="1566"/>
      <c r="P31" s="1566"/>
      <c r="Q31" s="1784">
        <v>120</v>
      </c>
    </row>
    <row r="32" spans="1:17" s="155" customFormat="1" ht="15">
      <c r="A32" s="154">
        <v>18</v>
      </c>
      <c r="B32" s="1107"/>
      <c r="C32" s="1566"/>
      <c r="D32" s="1566"/>
      <c r="E32" s="1784">
        <v>2094</v>
      </c>
      <c r="F32" s="1567"/>
      <c r="G32" s="1566"/>
      <c r="H32" s="1566"/>
      <c r="I32" s="1784">
        <v>1606</v>
      </c>
      <c r="J32" s="1567"/>
      <c r="K32" s="1566"/>
      <c r="L32" s="1566"/>
      <c r="M32" s="1784">
        <v>311</v>
      </c>
      <c r="N32" s="1567"/>
      <c r="O32" s="1566"/>
      <c r="P32" s="1566"/>
      <c r="Q32" s="1784">
        <v>122</v>
      </c>
    </row>
    <row r="33" spans="1:33" s="155" customFormat="1" ht="15">
      <c r="A33" s="154">
        <v>19</v>
      </c>
      <c r="B33" s="1107"/>
      <c r="C33" s="1566"/>
      <c r="D33" s="1566"/>
      <c r="E33" s="1784">
        <v>1990</v>
      </c>
      <c r="F33" s="1567"/>
      <c r="G33" s="1566"/>
      <c r="H33" s="1566"/>
      <c r="I33" s="1784">
        <v>1456</v>
      </c>
      <c r="J33" s="1567"/>
      <c r="K33" s="1566"/>
      <c r="L33" s="1566"/>
      <c r="M33" s="1784">
        <v>285</v>
      </c>
      <c r="N33" s="1567"/>
      <c r="O33" s="1566"/>
      <c r="P33" s="1566"/>
      <c r="Q33" s="1784">
        <v>110</v>
      </c>
    </row>
    <row r="34" spans="1:33" s="155" customFormat="1" ht="15">
      <c r="A34" s="154">
        <v>20</v>
      </c>
      <c r="B34" s="1107"/>
      <c r="C34" s="1566"/>
      <c r="D34" s="1566"/>
      <c r="E34" s="1784">
        <v>1866</v>
      </c>
      <c r="F34" s="1567"/>
      <c r="G34" s="1566"/>
      <c r="H34" s="1566"/>
      <c r="I34" s="1784">
        <v>1332</v>
      </c>
      <c r="J34" s="1567"/>
      <c r="K34" s="1566"/>
      <c r="L34" s="1566"/>
      <c r="M34" s="1784">
        <v>285</v>
      </c>
      <c r="N34" s="1567"/>
      <c r="O34" s="1566"/>
      <c r="P34" s="1566"/>
      <c r="Q34" s="1784">
        <v>100</v>
      </c>
    </row>
    <row r="35" spans="1:33" s="155" customFormat="1" ht="15">
      <c r="A35" s="154">
        <v>21</v>
      </c>
      <c r="B35" s="1107"/>
      <c r="C35" s="1566"/>
      <c r="D35" s="1566"/>
      <c r="E35" s="1784">
        <v>1618</v>
      </c>
      <c r="F35" s="1567"/>
      <c r="G35" s="1566"/>
      <c r="H35" s="1566"/>
      <c r="I35" s="1784">
        <v>1194</v>
      </c>
      <c r="J35" s="1567"/>
      <c r="K35" s="1566"/>
      <c r="L35" s="1566"/>
      <c r="M35" s="1784">
        <v>277</v>
      </c>
      <c r="N35" s="1567"/>
      <c r="O35" s="1566"/>
      <c r="P35" s="1566"/>
      <c r="Q35" s="1784">
        <v>106</v>
      </c>
    </row>
    <row r="36" spans="1:33" s="155" customFormat="1" ht="15">
      <c r="A36" s="154">
        <v>22</v>
      </c>
      <c r="B36" s="1107"/>
      <c r="C36" s="1566"/>
      <c r="D36" s="1566"/>
      <c r="E36" s="1784">
        <v>1404</v>
      </c>
      <c r="F36" s="1567"/>
      <c r="G36" s="1566"/>
      <c r="H36" s="1566"/>
      <c r="I36" s="1784">
        <v>1060</v>
      </c>
      <c r="J36" s="1567"/>
      <c r="K36" s="1566"/>
      <c r="L36" s="1566"/>
      <c r="M36" s="1784">
        <v>278</v>
      </c>
      <c r="N36" s="1567"/>
      <c r="O36" s="1566"/>
      <c r="P36" s="1566"/>
      <c r="Q36" s="1784">
        <v>106</v>
      </c>
    </row>
    <row r="37" spans="1:33" s="155" customFormat="1" ht="15">
      <c r="A37" s="154">
        <v>23</v>
      </c>
      <c r="B37" s="1107"/>
      <c r="C37" s="1566"/>
      <c r="D37" s="1566"/>
      <c r="E37" s="1784">
        <v>1173</v>
      </c>
      <c r="F37" s="1567"/>
      <c r="G37" s="1566"/>
      <c r="H37" s="1566"/>
      <c r="I37" s="1784">
        <v>898</v>
      </c>
      <c r="J37" s="1567"/>
      <c r="K37" s="1566"/>
      <c r="L37" s="1566"/>
      <c r="M37" s="1784">
        <v>273</v>
      </c>
      <c r="N37" s="1567"/>
      <c r="O37" s="1566"/>
      <c r="P37" s="1566"/>
      <c r="Q37" s="1784">
        <v>98</v>
      </c>
    </row>
    <row r="38" spans="1:33" s="155" customFormat="1" ht="15">
      <c r="A38" s="154" t="s">
        <v>19</v>
      </c>
      <c r="B38" s="1180"/>
      <c r="C38" s="1568"/>
      <c r="D38" s="1568"/>
      <c r="E38" s="1569">
        <f>SUM(E14:E37)</f>
        <v>39297</v>
      </c>
      <c r="F38" s="1568"/>
      <c r="G38" s="1568"/>
      <c r="H38" s="1568"/>
      <c r="I38" s="1569">
        <f>SUM(I14:I37)</f>
        <v>31766</v>
      </c>
      <c r="J38" s="1568"/>
      <c r="K38" s="1568"/>
      <c r="L38" s="1568"/>
      <c r="M38" s="1569">
        <f>SUM(M14:M37)</f>
        <v>6698</v>
      </c>
      <c r="N38" s="1568"/>
      <c r="O38" s="1568"/>
      <c r="P38" s="1568"/>
      <c r="Q38" s="1569">
        <f>SUM(Q14:Q37)</f>
        <v>2460</v>
      </c>
    </row>
    <row r="39" spans="1:33" s="144" customFormat="1" ht="12.75" customHeight="1">
      <c r="A39" s="144" t="s">
        <v>20</v>
      </c>
      <c r="R39" s="1024"/>
      <c r="S39" s="1024"/>
      <c r="T39" s="1024"/>
      <c r="U39" s="1024"/>
      <c r="V39" s="1024"/>
      <c r="W39" s="1024"/>
      <c r="X39" s="1024"/>
      <c r="Y39" s="1024"/>
      <c r="Z39" s="1024"/>
      <c r="AA39" s="1024"/>
      <c r="AB39" s="1024"/>
      <c r="AC39" s="1024"/>
      <c r="AD39" s="1024"/>
      <c r="AE39" s="1024"/>
      <c r="AF39" s="1024"/>
      <c r="AG39" s="1024"/>
    </row>
    <row r="40" spans="1:33" s="144" customFormat="1" ht="12.75" customHeight="1">
      <c r="A40" s="144" t="s">
        <v>21</v>
      </c>
      <c r="R40" s="1024"/>
      <c r="S40" s="1024"/>
      <c r="T40" s="1024"/>
      <c r="U40" s="1024"/>
      <c r="V40" s="1024"/>
      <c r="W40" s="1024"/>
      <c r="X40" s="1024"/>
      <c r="Y40" s="1024"/>
      <c r="Z40" s="1024"/>
      <c r="AA40" s="1024"/>
      <c r="AB40" s="1024"/>
      <c r="AC40" s="1024"/>
      <c r="AD40" s="1024"/>
      <c r="AE40" s="1024"/>
      <c r="AF40" s="1024"/>
      <c r="AG40" s="1024"/>
    </row>
    <row r="41" spans="1:33">
      <c r="A41" s="144" t="s">
        <v>565</v>
      </c>
      <c r="K41" s="144"/>
      <c r="L41" s="144"/>
      <c r="M41" s="144"/>
      <c r="N41" s="144"/>
      <c r="O41" s="144"/>
      <c r="P41" s="144"/>
      <c r="Q41" s="144"/>
      <c r="R41" s="1025"/>
      <c r="S41" s="1025"/>
      <c r="T41" s="1025"/>
      <c r="U41" s="1025"/>
      <c r="V41" s="1025"/>
      <c r="W41" s="1025"/>
      <c r="X41" s="1025"/>
      <c r="Y41" s="1025"/>
      <c r="Z41" s="1025"/>
      <c r="AA41" s="1025"/>
      <c r="AB41" s="1025"/>
      <c r="AC41" s="1025"/>
      <c r="AD41" s="1025"/>
      <c r="AE41" s="1025"/>
      <c r="AF41" s="1025"/>
      <c r="AG41" s="1025"/>
    </row>
    <row r="42" spans="1:33">
      <c r="A42" s="144" t="s">
        <v>23</v>
      </c>
      <c r="R42" s="1025"/>
      <c r="S42" s="1025"/>
      <c r="T42" s="1025"/>
      <c r="U42" s="1025"/>
      <c r="V42" s="1025"/>
      <c r="W42" s="1025"/>
      <c r="X42" s="1025"/>
      <c r="Y42" s="1025"/>
      <c r="Z42" s="1025"/>
      <c r="AA42" s="1025"/>
      <c r="AB42" s="1025"/>
      <c r="AC42" s="1025"/>
      <c r="AD42" s="1025"/>
      <c r="AE42" s="1025"/>
      <c r="AF42" s="1025"/>
      <c r="AG42" s="1025"/>
    </row>
    <row r="43" spans="1:33">
      <c r="R43" s="1025"/>
      <c r="S43" s="1025"/>
      <c r="T43" s="1025"/>
      <c r="U43" s="1025"/>
      <c r="V43" s="1025"/>
      <c r="W43" s="1025"/>
      <c r="X43" s="1025"/>
      <c r="Y43" s="1025"/>
      <c r="Z43" s="1025"/>
      <c r="AA43" s="1025"/>
      <c r="AB43" s="1025"/>
      <c r="AC43" s="1025"/>
      <c r="AD43" s="1025"/>
      <c r="AE43" s="1025"/>
      <c r="AF43" s="1025"/>
      <c r="AG43" s="1025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theme="9" tint="-0.249977111117893"/>
  </sheetPr>
  <dimension ref="A1:AG43"/>
  <sheetViews>
    <sheetView zoomScale="85" zoomScaleNormal="85" workbookViewId="0">
      <selection activeCell="S23" sqref="S23"/>
    </sheetView>
  </sheetViews>
  <sheetFormatPr defaultColWidth="9.140625" defaultRowHeight="12.75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>
      <c r="B1" s="2298" t="s">
        <v>405</v>
      </c>
      <c r="C1" s="2081"/>
      <c r="D1" s="2081"/>
      <c r="E1" s="2081"/>
      <c r="F1" s="2081"/>
      <c r="J1" s="800" t="s">
        <v>171</v>
      </c>
      <c r="N1" s="2292" t="s">
        <v>50</v>
      </c>
      <c r="O1" s="2292"/>
      <c r="P1" s="2292"/>
      <c r="Q1" s="2292"/>
      <c r="R1" s="1022"/>
      <c r="S1" s="1022"/>
      <c r="T1" s="1022"/>
      <c r="U1" s="1022"/>
      <c r="V1" s="1022"/>
      <c r="W1" s="1022"/>
      <c r="X1" s="1022"/>
      <c r="Y1" s="1022"/>
      <c r="Z1" s="1022"/>
      <c r="AA1" s="1022"/>
      <c r="AB1" s="1022"/>
      <c r="AC1" s="1022"/>
      <c r="AD1" s="1022"/>
      <c r="AE1" s="1022"/>
      <c r="AF1" s="1022"/>
      <c r="AG1" s="1022"/>
    </row>
    <row r="2" spans="1:33" s="157" customFormat="1" ht="10.5" customHeight="1">
      <c r="B2" s="2293" t="s">
        <v>1</v>
      </c>
      <c r="C2" s="2088"/>
      <c r="D2" s="2088"/>
      <c r="E2" s="2088"/>
      <c r="F2" s="2088"/>
      <c r="N2" s="2293" t="s">
        <v>2</v>
      </c>
      <c r="O2" s="2294"/>
      <c r="P2" s="2294"/>
      <c r="Q2" s="2294"/>
      <c r="R2" s="1022"/>
      <c r="S2" s="1022"/>
      <c r="T2" s="1022"/>
      <c r="U2" s="1022"/>
      <c r="V2" s="1022"/>
      <c r="W2" s="1022"/>
      <c r="X2" s="1022"/>
      <c r="Y2" s="1022"/>
      <c r="Z2" s="1022"/>
      <c r="AA2" s="1022"/>
      <c r="AB2" s="1022"/>
      <c r="AC2" s="1022"/>
      <c r="AD2" s="1022"/>
      <c r="AE2" s="1022"/>
      <c r="AF2" s="1022"/>
      <c r="AG2" s="1022"/>
    </row>
    <row r="3" spans="1:33" s="157" customFormat="1" ht="13.5" customHeight="1">
      <c r="N3" s="157" t="s">
        <v>3</v>
      </c>
      <c r="R3" s="1022"/>
      <c r="S3" s="1022"/>
      <c r="T3" s="1022"/>
      <c r="U3" s="1022"/>
      <c r="V3" s="1022"/>
      <c r="W3" s="1022"/>
      <c r="X3" s="1022"/>
      <c r="Y3" s="1022"/>
      <c r="Z3" s="1022"/>
      <c r="AA3" s="1022"/>
      <c r="AB3" s="1022"/>
      <c r="AC3" s="1022"/>
      <c r="AD3" s="1022"/>
      <c r="AE3" s="1022"/>
      <c r="AF3" s="1022"/>
      <c r="AG3" s="1022"/>
    </row>
    <row r="4" spans="1:33" s="157" customFormat="1" ht="15" customHeight="1">
      <c r="B4" s="2297" t="s">
        <v>4</v>
      </c>
      <c r="C4" s="2081"/>
      <c r="D4" s="159"/>
      <c r="E4" s="1022"/>
      <c r="F4" s="1022"/>
      <c r="G4" s="1022"/>
      <c r="H4" s="1022"/>
      <c r="I4" s="819" t="s">
        <v>5</v>
      </c>
      <c r="J4" s="158"/>
      <c r="K4" s="158"/>
      <c r="L4" s="158"/>
      <c r="O4" s="160" t="s">
        <v>51</v>
      </c>
      <c r="R4" s="1022"/>
      <c r="S4" s="1022"/>
      <c r="T4" s="1022"/>
      <c r="U4" s="1022"/>
      <c r="V4" s="1022"/>
      <c r="W4" s="1022"/>
      <c r="X4" s="1022"/>
      <c r="Y4" s="1022"/>
      <c r="Z4" s="1022"/>
      <c r="AA4" s="1022"/>
      <c r="AB4" s="1022"/>
      <c r="AC4" s="1022"/>
      <c r="AD4" s="1022"/>
      <c r="AE4" s="1022"/>
      <c r="AF4" s="1022"/>
      <c r="AG4" s="1022"/>
    </row>
    <row r="5" spans="1:33" s="157" customFormat="1" ht="9.75" customHeight="1">
      <c r="B5" s="2302" t="s">
        <v>7</v>
      </c>
      <c r="C5" s="2079"/>
      <c r="D5" s="158"/>
      <c r="E5" s="158"/>
      <c r="R5" s="1022"/>
      <c r="S5" s="1022"/>
      <c r="T5" s="1022"/>
      <c r="U5" s="1022"/>
      <c r="V5" s="1022"/>
      <c r="W5" s="1022"/>
      <c r="X5" s="1022"/>
      <c r="Y5" s="1022"/>
      <c r="Z5" s="1022"/>
      <c r="AA5" s="1022"/>
      <c r="AB5" s="1022"/>
      <c r="AC5" s="1022"/>
      <c r="AD5" s="1022"/>
      <c r="AE5" s="1022"/>
      <c r="AF5" s="1022"/>
      <c r="AG5" s="1022"/>
    </row>
    <row r="6" spans="1:33" s="157" customFormat="1" ht="12" customHeight="1">
      <c r="A6" s="229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22"/>
      <c r="S6" s="1022"/>
      <c r="T6" s="1022"/>
      <c r="U6" s="1022"/>
      <c r="V6" s="1022"/>
      <c r="W6" s="1022"/>
      <c r="X6" s="1022"/>
      <c r="Y6" s="1022"/>
      <c r="Z6" s="1022"/>
      <c r="AA6" s="1022"/>
      <c r="AB6" s="1022"/>
      <c r="AC6" s="1022"/>
      <c r="AD6" s="1022"/>
      <c r="AE6" s="1022"/>
      <c r="AF6" s="1022"/>
      <c r="AG6" s="1022"/>
    </row>
    <row r="7" spans="1:33" s="157" customFormat="1" ht="15.75">
      <c r="A7" s="229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22"/>
      <c r="S7" s="1022"/>
      <c r="T7" s="1022"/>
      <c r="U7" s="1022"/>
      <c r="V7" s="1022"/>
      <c r="W7" s="1022"/>
      <c r="X7" s="1022"/>
      <c r="Y7" s="1022"/>
      <c r="Z7" s="1022"/>
      <c r="AA7" s="1022"/>
      <c r="AB7" s="1022"/>
      <c r="AC7" s="1022"/>
      <c r="AD7" s="1022"/>
      <c r="AE7" s="1022"/>
      <c r="AF7" s="1022"/>
      <c r="AG7" s="1022"/>
    </row>
    <row r="8" spans="1:33" s="157" customFormat="1" ht="9" customHeight="1">
      <c r="A8" s="1267" t="s">
        <v>310</v>
      </c>
      <c r="B8" s="1267" t="s">
        <v>311</v>
      </c>
      <c r="R8" s="1022"/>
      <c r="S8" s="1022"/>
      <c r="T8" s="1022"/>
      <c r="U8" s="1022"/>
      <c r="V8" s="1022"/>
      <c r="W8" s="1022"/>
      <c r="X8" s="1022"/>
      <c r="Y8" s="1022"/>
      <c r="Z8" s="1022"/>
      <c r="AA8" s="1022"/>
      <c r="AB8" s="1022"/>
      <c r="AC8" s="1022"/>
      <c r="AD8" s="1022"/>
      <c r="AE8" s="1022"/>
      <c r="AF8" s="1022"/>
      <c r="AG8" s="1022"/>
    </row>
    <row r="9" spans="1:33" s="157" customFormat="1">
      <c r="A9" s="2299" t="s">
        <v>9</v>
      </c>
      <c r="B9" s="2289" t="s">
        <v>10</v>
      </c>
      <c r="C9" s="2290"/>
      <c r="D9" s="2290"/>
      <c r="E9" s="2290"/>
      <c r="F9" s="2290"/>
      <c r="G9" s="2290"/>
      <c r="H9" s="2290"/>
      <c r="I9" s="2291"/>
      <c r="J9" s="2289" t="s">
        <v>11</v>
      </c>
      <c r="K9" s="2290"/>
      <c r="L9" s="2290"/>
      <c r="M9" s="2290"/>
      <c r="N9" s="2290"/>
      <c r="O9" s="2290"/>
      <c r="P9" s="2290"/>
      <c r="Q9" s="2291"/>
      <c r="R9" s="1022"/>
      <c r="S9" s="1022"/>
      <c r="T9" s="1022"/>
      <c r="U9" s="1022"/>
      <c r="V9" s="1022"/>
      <c r="W9" s="1022"/>
      <c r="X9" s="1022"/>
      <c r="Y9" s="1022"/>
      <c r="Z9" s="1022"/>
      <c r="AA9" s="1022"/>
      <c r="AB9" s="1022"/>
      <c r="AC9" s="1022"/>
      <c r="AD9" s="1022"/>
      <c r="AE9" s="1022"/>
      <c r="AF9" s="1022"/>
      <c r="AG9" s="1022"/>
    </row>
    <row r="10" spans="1:33" s="157" customFormat="1">
      <c r="A10" s="2300"/>
      <c r="B10" s="2286" t="s">
        <v>174</v>
      </c>
      <c r="C10" s="2287"/>
      <c r="D10" s="2287"/>
      <c r="E10" s="2288"/>
      <c r="F10" s="2286" t="s">
        <v>175</v>
      </c>
      <c r="G10" s="2095"/>
      <c r="H10" s="2095"/>
      <c r="I10" s="2096"/>
      <c r="J10" s="2286" t="s">
        <v>176</v>
      </c>
      <c r="K10" s="2287"/>
      <c r="L10" s="2287"/>
      <c r="M10" s="2288"/>
      <c r="N10" s="2286" t="s">
        <v>177</v>
      </c>
      <c r="O10" s="2287"/>
      <c r="P10" s="2287"/>
      <c r="Q10" s="2288"/>
      <c r="R10" s="1022"/>
      <c r="S10" s="1022"/>
      <c r="T10" s="1022"/>
      <c r="U10" s="1022"/>
      <c r="V10" s="1022"/>
      <c r="W10" s="1022"/>
      <c r="X10" s="1022"/>
      <c r="Y10" s="1022"/>
      <c r="Z10" s="1022"/>
      <c r="AA10" s="1022"/>
      <c r="AB10" s="1022"/>
      <c r="AC10" s="1022"/>
      <c r="AD10" s="1022"/>
      <c r="AE10" s="1022"/>
      <c r="AF10" s="1022"/>
      <c r="AG10" s="1022"/>
    </row>
    <row r="11" spans="1:33" s="157" customFormat="1">
      <c r="A11" s="2300"/>
      <c r="B11" s="2286" t="s">
        <v>14</v>
      </c>
      <c r="C11" s="2287"/>
      <c r="E11" s="162">
        <v>12000</v>
      </c>
      <c r="F11" s="2286" t="s">
        <v>14</v>
      </c>
      <c r="G11" s="2287"/>
      <c r="H11" s="161"/>
      <c r="I11" s="162">
        <v>12000</v>
      </c>
      <c r="J11" s="2286" t="s">
        <v>14</v>
      </c>
      <c r="K11" s="2287"/>
      <c r="L11" s="161"/>
      <c r="M11" s="162">
        <f>E11</f>
        <v>12000</v>
      </c>
      <c r="N11" s="2286" t="s">
        <v>14</v>
      </c>
      <c r="O11" s="2287"/>
      <c r="P11" s="161"/>
      <c r="Q11" s="162">
        <f>I11</f>
        <v>12000</v>
      </c>
      <c r="R11" s="1022"/>
      <c r="S11" s="1022"/>
      <c r="T11" s="1022"/>
      <c r="U11" s="1022"/>
      <c r="V11" s="1022"/>
      <c r="W11" s="1022"/>
      <c r="X11" s="1022"/>
      <c r="Y11" s="1022"/>
      <c r="Z11" s="1022"/>
      <c r="AA11" s="1022"/>
      <c r="AB11" s="1022"/>
      <c r="AC11" s="1022"/>
      <c r="AD11" s="1022"/>
      <c r="AE11" s="1022"/>
      <c r="AF11" s="1022"/>
      <c r="AG11" s="1022"/>
    </row>
    <row r="12" spans="1:33" s="164" customFormat="1" ht="35.25" customHeight="1">
      <c r="A12" s="2301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>
      <c r="A14" s="167">
        <v>0</v>
      </c>
      <c r="B14" s="1107"/>
      <c r="C14" s="1572"/>
      <c r="D14" s="1572"/>
      <c r="E14" s="1784">
        <v>1637</v>
      </c>
      <c r="F14" s="1567"/>
      <c r="G14" s="1572"/>
      <c r="H14" s="1572"/>
      <c r="I14" s="1784">
        <v>2540</v>
      </c>
      <c r="J14" s="1567"/>
      <c r="K14" s="1572"/>
      <c r="L14" s="1572"/>
      <c r="M14" s="1784">
        <v>3</v>
      </c>
      <c r="N14" s="1567"/>
      <c r="O14" s="1572"/>
      <c r="P14" s="1572"/>
      <c r="Q14" s="1784">
        <v>49</v>
      </c>
    </row>
    <row r="15" spans="1:33" s="1436" customFormat="1" ht="15">
      <c r="A15" s="1435">
        <v>1</v>
      </c>
      <c r="B15" s="1107"/>
      <c r="C15" s="1572"/>
      <c r="D15" s="1572"/>
      <c r="E15" s="1784">
        <v>1501</v>
      </c>
      <c r="F15" s="1531"/>
      <c r="G15" s="1857"/>
      <c r="H15" s="1857"/>
      <c r="I15" s="1784">
        <v>2390</v>
      </c>
      <c r="J15" s="1531"/>
      <c r="K15" s="1857"/>
      <c r="L15" s="1857"/>
      <c r="M15" s="1784">
        <v>2</v>
      </c>
      <c r="N15" s="1531"/>
      <c r="O15" s="1857"/>
      <c r="P15" s="1857"/>
      <c r="Q15" s="1784">
        <v>40</v>
      </c>
    </row>
    <row r="16" spans="1:33" s="164" customFormat="1" ht="15">
      <c r="A16" s="167">
        <v>2</v>
      </c>
      <c r="B16" s="1107"/>
      <c r="C16" s="1572"/>
      <c r="D16" s="1572"/>
      <c r="E16" s="1784">
        <v>1417</v>
      </c>
      <c r="F16" s="1531"/>
      <c r="G16" s="1857"/>
      <c r="H16" s="1857"/>
      <c r="I16" s="1784">
        <v>2304</v>
      </c>
      <c r="J16" s="1531"/>
      <c r="K16" s="1857"/>
      <c r="L16" s="1857"/>
      <c r="M16" s="1784">
        <v>1</v>
      </c>
      <c r="N16" s="1531"/>
      <c r="O16" s="1857"/>
      <c r="P16" s="1857"/>
      <c r="Q16" s="1784">
        <v>36</v>
      </c>
    </row>
    <row r="17" spans="1:19" s="164" customFormat="1" ht="15">
      <c r="A17" s="167">
        <v>3</v>
      </c>
      <c r="B17" s="1107"/>
      <c r="C17" s="1572"/>
      <c r="D17" s="1572"/>
      <c r="E17" s="1784">
        <v>1415</v>
      </c>
      <c r="F17" s="1531"/>
      <c r="G17" s="1857"/>
      <c r="H17" s="1857"/>
      <c r="I17" s="1784">
        <v>2308</v>
      </c>
      <c r="J17" s="1531"/>
      <c r="K17" s="1857"/>
      <c r="L17" s="1857"/>
      <c r="M17" s="1784">
        <v>1</v>
      </c>
      <c r="N17" s="1531"/>
      <c r="O17" s="1857"/>
      <c r="P17" s="1857"/>
      <c r="Q17" s="1784">
        <v>19</v>
      </c>
    </row>
    <row r="18" spans="1:19" s="164" customFormat="1" ht="15">
      <c r="A18" s="167">
        <v>4</v>
      </c>
      <c r="B18" s="1107"/>
      <c r="C18" s="1572"/>
      <c r="D18" s="1572"/>
      <c r="E18" s="1784">
        <v>1449</v>
      </c>
      <c r="F18" s="1531"/>
      <c r="G18" s="1857"/>
      <c r="H18" s="1857"/>
      <c r="I18" s="1784">
        <v>2334</v>
      </c>
      <c r="J18" s="1531"/>
      <c r="K18" s="1857"/>
      <c r="L18" s="1857"/>
      <c r="M18" s="1784">
        <v>0</v>
      </c>
      <c r="N18" s="1531"/>
      <c r="O18" s="1857"/>
      <c r="P18" s="1857"/>
      <c r="Q18" s="1784">
        <v>30</v>
      </c>
    </row>
    <row r="19" spans="1:19" s="164" customFormat="1" ht="15">
      <c r="A19" s="167">
        <v>5</v>
      </c>
      <c r="B19" s="1107"/>
      <c r="C19" s="1572"/>
      <c r="D19" s="1572"/>
      <c r="E19" s="1784">
        <v>1540</v>
      </c>
      <c r="F19" s="1531"/>
      <c r="G19" s="1857"/>
      <c r="H19" s="1857"/>
      <c r="I19" s="1784">
        <v>2584</v>
      </c>
      <c r="J19" s="1531"/>
      <c r="K19" s="1857"/>
      <c r="L19" s="1857"/>
      <c r="M19" s="1784">
        <v>0</v>
      </c>
      <c r="N19" s="1531"/>
      <c r="O19" s="1857"/>
      <c r="P19" s="1857"/>
      <c r="Q19" s="1784">
        <v>37</v>
      </c>
    </row>
    <row r="20" spans="1:19" s="164" customFormat="1" ht="15">
      <c r="A20" s="167">
        <v>6</v>
      </c>
      <c r="B20" s="1107"/>
      <c r="C20" s="1572"/>
      <c r="D20" s="1572"/>
      <c r="E20" s="1784">
        <v>1878</v>
      </c>
      <c r="F20" s="1531"/>
      <c r="G20" s="1857"/>
      <c r="H20" s="1857"/>
      <c r="I20" s="1784">
        <v>3219</v>
      </c>
      <c r="J20" s="1531"/>
      <c r="K20" s="1857"/>
      <c r="L20" s="1857"/>
      <c r="M20" s="1784">
        <v>0</v>
      </c>
      <c r="N20" s="1531"/>
      <c r="O20" s="1857"/>
      <c r="P20" s="1857"/>
      <c r="Q20" s="1784">
        <v>46</v>
      </c>
      <c r="S20" s="808"/>
    </row>
    <row r="21" spans="1:19" s="164" customFormat="1" ht="15">
      <c r="A21" s="167">
        <v>7</v>
      </c>
      <c r="B21" s="1107"/>
      <c r="C21" s="1572"/>
      <c r="D21" s="1572"/>
      <c r="E21" s="1784">
        <v>2151</v>
      </c>
      <c r="F21" s="1531"/>
      <c r="G21" s="1857"/>
      <c r="H21" s="1857"/>
      <c r="I21" s="1784">
        <v>3801</v>
      </c>
      <c r="J21" s="1531"/>
      <c r="K21" s="1857"/>
      <c r="L21" s="1857"/>
      <c r="M21" s="1784">
        <v>8</v>
      </c>
      <c r="N21" s="1531"/>
      <c r="O21" s="1857"/>
      <c r="P21" s="1857"/>
      <c r="Q21" s="1784">
        <v>60</v>
      </c>
      <c r="S21" s="808"/>
    </row>
    <row r="22" spans="1:19" s="164" customFormat="1" ht="15">
      <c r="A22" s="167">
        <v>8</v>
      </c>
      <c r="B22" s="1107"/>
      <c r="C22" s="1572"/>
      <c r="D22" s="1572"/>
      <c r="E22" s="1784">
        <v>2406</v>
      </c>
      <c r="F22" s="1531"/>
      <c r="G22" s="1857"/>
      <c r="H22" s="1857"/>
      <c r="I22" s="1784">
        <v>4311</v>
      </c>
      <c r="J22" s="1531"/>
      <c r="K22" s="1857"/>
      <c r="L22" s="1857"/>
      <c r="M22" s="1784">
        <v>10</v>
      </c>
      <c r="N22" s="1531"/>
      <c r="O22" s="1857"/>
      <c r="P22" s="1857"/>
      <c r="Q22" s="1784">
        <v>141</v>
      </c>
      <c r="S22" s="808"/>
    </row>
    <row r="23" spans="1:19" s="164" customFormat="1" ht="15">
      <c r="A23" s="167">
        <v>9</v>
      </c>
      <c r="B23" s="1107"/>
      <c r="C23" s="1572"/>
      <c r="D23" s="1572"/>
      <c r="E23" s="1784">
        <v>2660</v>
      </c>
      <c r="F23" s="1531"/>
      <c r="G23" s="1857"/>
      <c r="H23" s="1857"/>
      <c r="I23" s="1784">
        <v>4590</v>
      </c>
      <c r="J23" s="1531"/>
      <c r="K23" s="1857"/>
      <c r="L23" s="1857"/>
      <c r="M23" s="1784">
        <v>10</v>
      </c>
      <c r="N23" s="1531"/>
      <c r="O23" s="1857"/>
      <c r="P23" s="1857"/>
      <c r="Q23" s="1784">
        <v>185</v>
      </c>
      <c r="S23" s="808"/>
    </row>
    <row r="24" spans="1:19" s="164" customFormat="1" ht="15">
      <c r="A24" s="167">
        <v>10</v>
      </c>
      <c r="B24" s="1107"/>
      <c r="C24" s="1572"/>
      <c r="D24" s="1572"/>
      <c r="E24" s="1784">
        <v>2835</v>
      </c>
      <c r="F24" s="1531"/>
      <c r="G24" s="1857"/>
      <c r="H24" s="1857"/>
      <c r="I24" s="1784">
        <v>4739</v>
      </c>
      <c r="J24" s="1531"/>
      <c r="K24" s="1857"/>
      <c r="L24" s="1857"/>
      <c r="M24" s="1784">
        <v>24</v>
      </c>
      <c r="N24" s="1531"/>
      <c r="O24" s="1857"/>
      <c r="P24" s="1857"/>
      <c r="Q24" s="1784">
        <v>88</v>
      </c>
      <c r="S24" s="808"/>
    </row>
    <row r="25" spans="1:19" s="164" customFormat="1" ht="15">
      <c r="A25" s="167">
        <v>11</v>
      </c>
      <c r="B25" s="1107"/>
      <c r="C25" s="1572"/>
      <c r="D25" s="1572"/>
      <c r="E25" s="1784">
        <v>2854</v>
      </c>
      <c r="F25" s="1531"/>
      <c r="G25" s="1857"/>
      <c r="H25" s="1857"/>
      <c r="I25" s="1784">
        <v>4757</v>
      </c>
      <c r="J25" s="1531"/>
      <c r="K25" s="1857"/>
      <c r="L25" s="1857"/>
      <c r="M25" s="1784">
        <v>32</v>
      </c>
      <c r="N25" s="1531"/>
      <c r="O25" s="1857"/>
      <c r="P25" s="1857"/>
      <c r="Q25" s="1784">
        <v>138</v>
      </c>
      <c r="S25" s="808"/>
    </row>
    <row r="26" spans="1:19" s="164" customFormat="1" ht="15">
      <c r="A26" s="167">
        <v>12</v>
      </c>
      <c r="B26" s="1107"/>
      <c r="C26" s="1572"/>
      <c r="D26" s="1572"/>
      <c r="E26" s="1784">
        <v>2831</v>
      </c>
      <c r="F26" s="1531"/>
      <c r="G26" s="1857"/>
      <c r="H26" s="1857"/>
      <c r="I26" s="1784">
        <v>4739</v>
      </c>
      <c r="J26" s="1531"/>
      <c r="K26" s="1857"/>
      <c r="L26" s="1857"/>
      <c r="M26" s="1784">
        <v>46</v>
      </c>
      <c r="N26" s="1531"/>
      <c r="O26" s="1857"/>
      <c r="P26" s="1857"/>
      <c r="Q26" s="1784">
        <v>176</v>
      </c>
      <c r="S26" s="808"/>
    </row>
    <row r="27" spans="1:19" s="164" customFormat="1" ht="15">
      <c r="A27" s="167">
        <v>13</v>
      </c>
      <c r="B27" s="1107"/>
      <c r="C27" s="1572"/>
      <c r="D27" s="1572"/>
      <c r="E27" s="1784">
        <v>2819</v>
      </c>
      <c r="F27" s="1531"/>
      <c r="G27" s="1857"/>
      <c r="H27" s="1857"/>
      <c r="I27" s="1784">
        <v>4747</v>
      </c>
      <c r="J27" s="1531"/>
      <c r="K27" s="1857"/>
      <c r="L27" s="1857"/>
      <c r="M27" s="1784">
        <v>27</v>
      </c>
      <c r="N27" s="1531"/>
      <c r="O27" s="1857"/>
      <c r="P27" s="1857"/>
      <c r="Q27" s="1784">
        <v>161</v>
      </c>
      <c r="S27" s="808"/>
    </row>
    <row r="28" spans="1:19" s="164" customFormat="1" ht="15">
      <c r="A28" s="167">
        <v>14</v>
      </c>
      <c r="B28" s="1107"/>
      <c r="C28" s="1572"/>
      <c r="D28" s="1572"/>
      <c r="E28" s="1784">
        <v>2812</v>
      </c>
      <c r="F28" s="1531"/>
      <c r="G28" s="1857"/>
      <c r="H28" s="1857"/>
      <c r="I28" s="1784">
        <v>4724</v>
      </c>
      <c r="J28" s="1531"/>
      <c r="K28" s="1857"/>
      <c r="L28" s="1857"/>
      <c r="M28" s="1784">
        <v>23</v>
      </c>
      <c r="N28" s="1531"/>
      <c r="O28" s="1857"/>
      <c r="P28" s="1857"/>
      <c r="Q28" s="1784">
        <v>95</v>
      </c>
      <c r="S28" s="808"/>
    </row>
    <row r="29" spans="1:19" s="164" customFormat="1" ht="15">
      <c r="A29" s="167">
        <v>15</v>
      </c>
      <c r="B29" s="1107"/>
      <c r="C29" s="1572"/>
      <c r="D29" s="1572"/>
      <c r="E29" s="1784">
        <v>2880</v>
      </c>
      <c r="F29" s="1531"/>
      <c r="G29" s="1857"/>
      <c r="H29" s="1857"/>
      <c r="I29" s="1784">
        <v>4841</v>
      </c>
      <c r="J29" s="1531"/>
      <c r="K29" s="1857"/>
      <c r="L29" s="1857"/>
      <c r="M29" s="1784">
        <v>17</v>
      </c>
      <c r="N29" s="1531"/>
      <c r="O29" s="1857"/>
      <c r="P29" s="1857"/>
      <c r="Q29" s="1784">
        <v>159</v>
      </c>
      <c r="S29" s="808"/>
    </row>
    <row r="30" spans="1:19" s="164" customFormat="1" ht="15">
      <c r="A30" s="167">
        <v>16</v>
      </c>
      <c r="B30" s="1107"/>
      <c r="C30" s="1572"/>
      <c r="D30" s="1572"/>
      <c r="E30" s="1784">
        <v>2962</v>
      </c>
      <c r="F30" s="1531"/>
      <c r="G30" s="1857"/>
      <c r="H30" s="1857"/>
      <c r="I30" s="1784">
        <v>4847</v>
      </c>
      <c r="J30" s="1531"/>
      <c r="K30" s="1857"/>
      <c r="L30" s="1857"/>
      <c r="M30" s="1784">
        <v>17</v>
      </c>
      <c r="N30" s="1531"/>
      <c r="O30" s="1857"/>
      <c r="P30" s="1857"/>
      <c r="Q30" s="1784">
        <v>177</v>
      </c>
      <c r="S30" s="808"/>
    </row>
    <row r="31" spans="1:19" s="168" customFormat="1" ht="15">
      <c r="A31" s="167">
        <v>17</v>
      </c>
      <c r="B31" s="1107"/>
      <c r="C31" s="1572"/>
      <c r="D31" s="1572"/>
      <c r="E31" s="1784">
        <v>3048</v>
      </c>
      <c r="F31" s="1531"/>
      <c r="G31" s="1857"/>
      <c r="H31" s="1857"/>
      <c r="I31" s="1784">
        <v>4608</v>
      </c>
      <c r="J31" s="1531"/>
      <c r="K31" s="1857"/>
      <c r="L31" s="1857"/>
      <c r="M31" s="1784">
        <v>30</v>
      </c>
      <c r="N31" s="1531"/>
      <c r="O31" s="1857"/>
      <c r="P31" s="1857"/>
      <c r="Q31" s="1784">
        <v>78</v>
      </c>
      <c r="S31" s="808"/>
    </row>
    <row r="32" spans="1:19" s="168" customFormat="1" ht="15">
      <c r="A32" s="167">
        <v>18</v>
      </c>
      <c r="B32" s="1107"/>
      <c r="C32" s="1572"/>
      <c r="D32" s="1572"/>
      <c r="E32" s="1784">
        <v>3143</v>
      </c>
      <c r="F32" s="1531"/>
      <c r="G32" s="1857"/>
      <c r="H32" s="1857"/>
      <c r="I32" s="1784">
        <v>4590</v>
      </c>
      <c r="J32" s="1531"/>
      <c r="K32" s="1857"/>
      <c r="L32" s="1857"/>
      <c r="M32" s="1784">
        <v>16</v>
      </c>
      <c r="N32" s="1531"/>
      <c r="O32" s="1857"/>
      <c r="P32" s="1857"/>
      <c r="Q32" s="1784">
        <v>113</v>
      </c>
      <c r="S32" s="808"/>
    </row>
    <row r="33" spans="1:33" s="168" customFormat="1" ht="15">
      <c r="A33" s="167">
        <v>19</v>
      </c>
      <c r="B33" s="1107"/>
      <c r="C33" s="1572"/>
      <c r="D33" s="1572"/>
      <c r="E33" s="1784">
        <v>2987</v>
      </c>
      <c r="F33" s="1531"/>
      <c r="G33" s="1857"/>
      <c r="H33" s="1857"/>
      <c r="I33" s="1784">
        <v>4326</v>
      </c>
      <c r="J33" s="1531"/>
      <c r="K33" s="1857"/>
      <c r="L33" s="1857"/>
      <c r="M33" s="1784">
        <v>9</v>
      </c>
      <c r="N33" s="1531"/>
      <c r="O33" s="1857"/>
      <c r="P33" s="1857"/>
      <c r="Q33" s="1784">
        <v>26</v>
      </c>
      <c r="S33" s="808"/>
    </row>
    <row r="34" spans="1:33" s="168" customFormat="1" ht="15">
      <c r="A34" s="167">
        <v>20</v>
      </c>
      <c r="B34" s="1107"/>
      <c r="C34" s="1572"/>
      <c r="D34" s="1572"/>
      <c r="E34" s="1784">
        <v>2825</v>
      </c>
      <c r="F34" s="1531"/>
      <c r="G34" s="1857"/>
      <c r="H34" s="1857"/>
      <c r="I34" s="1784">
        <v>4049</v>
      </c>
      <c r="J34" s="1531"/>
      <c r="K34" s="1857"/>
      <c r="L34" s="1857"/>
      <c r="M34" s="1784">
        <v>2</v>
      </c>
      <c r="N34" s="1531"/>
      <c r="O34" s="1857"/>
      <c r="P34" s="1857"/>
      <c r="Q34" s="1784">
        <v>25</v>
      </c>
      <c r="S34" s="808"/>
    </row>
    <row r="35" spans="1:33" s="168" customFormat="1" ht="15">
      <c r="A35" s="167">
        <v>21</v>
      </c>
      <c r="B35" s="1107"/>
      <c r="C35" s="1572"/>
      <c r="D35" s="1572"/>
      <c r="E35" s="1784">
        <v>2605</v>
      </c>
      <c r="F35" s="1531"/>
      <c r="G35" s="1857"/>
      <c r="H35" s="1857"/>
      <c r="I35" s="1784">
        <v>3784</v>
      </c>
      <c r="J35" s="1531"/>
      <c r="K35" s="1857"/>
      <c r="L35" s="1857"/>
      <c r="M35" s="1784">
        <v>5</v>
      </c>
      <c r="N35" s="1531"/>
      <c r="O35" s="1857"/>
      <c r="P35" s="1857"/>
      <c r="Q35" s="1784">
        <v>5</v>
      </c>
      <c r="S35" s="808"/>
    </row>
    <row r="36" spans="1:33" s="168" customFormat="1" ht="15">
      <c r="A36" s="167">
        <v>22</v>
      </c>
      <c r="B36" s="1107"/>
      <c r="C36" s="1572"/>
      <c r="D36" s="1572"/>
      <c r="E36" s="1784">
        <v>2287</v>
      </c>
      <c r="F36" s="1531"/>
      <c r="G36" s="1857"/>
      <c r="H36" s="1857"/>
      <c r="I36" s="1784">
        <v>3273</v>
      </c>
      <c r="J36" s="1531"/>
      <c r="K36" s="1857"/>
      <c r="L36" s="1857"/>
      <c r="M36" s="1784">
        <v>4</v>
      </c>
      <c r="N36" s="1531"/>
      <c r="O36" s="1857"/>
      <c r="P36" s="1857"/>
      <c r="Q36" s="1784">
        <v>16</v>
      </c>
      <c r="S36" s="808"/>
    </row>
    <row r="37" spans="1:33" s="168" customFormat="1" ht="15">
      <c r="A37" s="167">
        <v>23</v>
      </c>
      <c r="B37" s="1107"/>
      <c r="C37" s="1572"/>
      <c r="D37" s="1572"/>
      <c r="E37" s="1784">
        <v>1918</v>
      </c>
      <c r="F37" s="1531"/>
      <c r="G37" s="1857"/>
      <c r="H37" s="1857"/>
      <c r="I37" s="1784">
        <v>2871</v>
      </c>
      <c r="J37" s="1531"/>
      <c r="K37" s="1857"/>
      <c r="L37" s="1857"/>
      <c r="M37" s="1784">
        <v>1</v>
      </c>
      <c r="N37" s="1531"/>
      <c r="O37" s="1857"/>
      <c r="P37" s="1857"/>
      <c r="Q37" s="1784">
        <v>16</v>
      </c>
    </row>
    <row r="38" spans="1:33" s="168" customFormat="1" ht="15">
      <c r="A38" s="167" t="s">
        <v>19</v>
      </c>
      <c r="B38" s="1179"/>
      <c r="C38" s="1573"/>
      <c r="D38" s="1573"/>
      <c r="E38" s="1574">
        <f>SUM(E14:E37)</f>
        <v>56860</v>
      </c>
      <c r="F38" s="1573"/>
      <c r="G38" s="1573"/>
      <c r="H38" s="1573"/>
      <c r="I38" s="1574">
        <f>SUM(I14:I37)</f>
        <v>91276</v>
      </c>
      <c r="J38" s="1573"/>
      <c r="K38" s="1573"/>
      <c r="L38" s="1573"/>
      <c r="M38" s="1574">
        <f>SUM(M14:M37)</f>
        <v>288</v>
      </c>
      <c r="N38" s="1573"/>
      <c r="O38" s="1573"/>
      <c r="P38" s="1573"/>
      <c r="Q38" s="1574">
        <f>SUM(Q14:Q37)</f>
        <v>1916</v>
      </c>
    </row>
    <row r="39" spans="1:33" s="157" customFormat="1" ht="12.75" customHeight="1">
      <c r="A39" s="157" t="s">
        <v>20</v>
      </c>
      <c r="R39" s="1022"/>
      <c r="S39" s="1022"/>
      <c r="T39" s="1022"/>
      <c r="U39" s="1022"/>
      <c r="V39" s="1022"/>
      <c r="W39" s="1022"/>
      <c r="X39" s="1022"/>
      <c r="Y39" s="1022"/>
      <c r="Z39" s="1022"/>
      <c r="AA39" s="1022"/>
      <c r="AB39" s="1022"/>
      <c r="AC39" s="1022"/>
      <c r="AD39" s="1022"/>
      <c r="AE39" s="1022"/>
      <c r="AF39" s="1022"/>
      <c r="AG39" s="1022"/>
    </row>
    <row r="40" spans="1:33" s="157" customFormat="1" ht="12.75" customHeight="1">
      <c r="A40" s="157" t="s">
        <v>21</v>
      </c>
      <c r="R40" s="1022"/>
      <c r="S40" s="1022"/>
      <c r="T40" s="1022"/>
      <c r="U40" s="1022"/>
      <c r="V40" s="1022"/>
      <c r="W40" s="1022"/>
      <c r="X40" s="1022"/>
      <c r="Y40" s="1022"/>
      <c r="Z40" s="1022"/>
      <c r="AA40" s="1022"/>
      <c r="AB40" s="1022"/>
      <c r="AC40" s="1022"/>
      <c r="AD40" s="1022"/>
      <c r="AE40" s="1022"/>
      <c r="AF40" s="1022"/>
      <c r="AG40" s="1022"/>
    </row>
    <row r="41" spans="1:33">
      <c r="A41" s="157" t="s">
        <v>565</v>
      </c>
      <c r="K41" s="157"/>
      <c r="L41" s="157"/>
      <c r="M41" s="157"/>
      <c r="N41" s="157"/>
      <c r="O41" s="157"/>
      <c r="P41" s="157"/>
      <c r="Q41" s="157"/>
      <c r="R41" s="1023"/>
      <c r="S41" s="1023"/>
      <c r="T41" s="1023"/>
      <c r="U41" s="1023"/>
      <c r="V41" s="1023"/>
      <c r="W41" s="1023"/>
      <c r="X41" s="1023"/>
      <c r="Y41" s="1023"/>
      <c r="Z41" s="1023"/>
      <c r="AA41" s="1023"/>
      <c r="AB41" s="1023"/>
      <c r="AC41" s="1023"/>
      <c r="AD41" s="1023"/>
      <c r="AE41" s="1023"/>
      <c r="AF41" s="1023"/>
      <c r="AG41" s="1023"/>
    </row>
    <row r="42" spans="1:33">
      <c r="A42" s="157" t="s">
        <v>23</v>
      </c>
      <c r="R42" s="1023"/>
      <c r="S42" s="1023"/>
      <c r="T42" s="1023"/>
      <c r="U42" s="1023"/>
      <c r="V42" s="1023"/>
      <c r="W42" s="1023"/>
      <c r="X42" s="1023"/>
      <c r="Y42" s="1023"/>
      <c r="Z42" s="1023"/>
      <c r="AA42" s="1023"/>
      <c r="AB42" s="1023"/>
      <c r="AC42" s="1023"/>
      <c r="AD42" s="1023"/>
      <c r="AE42" s="1023"/>
      <c r="AF42" s="1023"/>
      <c r="AG42" s="1023"/>
    </row>
    <row r="43" spans="1:33">
      <c r="R43" s="1023"/>
      <c r="S43" s="1023"/>
      <c r="T43" s="1023"/>
      <c r="U43" s="1023"/>
      <c r="V43" s="1023"/>
      <c r="W43" s="1023"/>
      <c r="X43" s="1023"/>
      <c r="Y43" s="1023"/>
      <c r="Z43" s="1023"/>
      <c r="AA43" s="1023"/>
      <c r="AB43" s="1023"/>
      <c r="AC43" s="1023"/>
      <c r="AD43" s="1023"/>
      <c r="AE43" s="1023"/>
      <c r="AF43" s="1023"/>
      <c r="AG43" s="1023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5">
    <tabColor theme="9" tint="-0.249977111117893"/>
  </sheetPr>
  <dimension ref="A1:AG43"/>
  <sheetViews>
    <sheetView zoomScale="85" zoomScaleNormal="85" workbookViewId="0">
      <selection activeCell="N19" sqref="N19"/>
    </sheetView>
  </sheetViews>
  <sheetFormatPr defaultColWidth="9.140625" defaultRowHeight="12.75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9" width="13.5703125" style="169" customWidth="1"/>
    <col min="10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>
      <c r="B1" s="2298" t="s">
        <v>405</v>
      </c>
      <c r="C1" s="2081"/>
      <c r="D1" s="2081"/>
      <c r="E1" s="2081"/>
      <c r="F1" s="2081"/>
      <c r="J1" s="800" t="s">
        <v>171</v>
      </c>
      <c r="N1" s="2292" t="s">
        <v>50</v>
      </c>
      <c r="O1" s="2292"/>
      <c r="P1" s="2292"/>
      <c r="Q1" s="2292"/>
      <c r="R1" s="1022"/>
      <c r="S1" s="1022"/>
      <c r="T1" s="1022"/>
      <c r="U1" s="1022"/>
      <c r="V1" s="1022"/>
      <c r="W1" s="1022"/>
      <c r="X1" s="1022"/>
      <c r="Y1" s="1022"/>
      <c r="Z1" s="1022"/>
      <c r="AA1" s="1022"/>
      <c r="AB1" s="1022"/>
      <c r="AC1" s="1022"/>
      <c r="AD1" s="1022"/>
      <c r="AE1" s="1022"/>
      <c r="AF1" s="1022"/>
      <c r="AG1" s="1022"/>
    </row>
    <row r="2" spans="1:33" s="157" customFormat="1" ht="10.5" customHeight="1">
      <c r="B2" s="2293" t="s">
        <v>1</v>
      </c>
      <c r="C2" s="2088"/>
      <c r="D2" s="2088"/>
      <c r="E2" s="2088"/>
      <c r="F2" s="2088"/>
      <c r="N2" s="2293" t="s">
        <v>2</v>
      </c>
      <c r="O2" s="2294"/>
      <c r="P2" s="2294"/>
      <c r="Q2" s="2294"/>
      <c r="R2" s="1022"/>
      <c r="S2" s="1022"/>
      <c r="T2" s="1022"/>
      <c r="U2" s="1022"/>
      <c r="V2" s="1022"/>
      <c r="W2" s="1022"/>
      <c r="X2" s="1022"/>
      <c r="Y2" s="1022"/>
      <c r="Z2" s="1022"/>
      <c r="AA2" s="1022"/>
      <c r="AB2" s="1022"/>
      <c r="AC2" s="1022"/>
      <c r="AD2" s="1022"/>
      <c r="AE2" s="1022"/>
      <c r="AF2" s="1022"/>
      <c r="AG2" s="1022"/>
    </row>
    <row r="3" spans="1:33" s="157" customFormat="1" ht="13.5" customHeight="1">
      <c r="N3" s="157" t="s">
        <v>3</v>
      </c>
      <c r="R3" s="1022"/>
      <c r="S3" s="1022"/>
      <c r="T3" s="1022"/>
      <c r="U3" s="1022"/>
      <c r="V3" s="1022"/>
      <c r="W3" s="1022"/>
      <c r="X3" s="1022"/>
      <c r="Y3" s="1022"/>
      <c r="Z3" s="1022"/>
      <c r="AA3" s="1022"/>
      <c r="AB3" s="1022"/>
      <c r="AC3" s="1022"/>
      <c r="AD3" s="1022"/>
      <c r="AE3" s="1022"/>
      <c r="AF3" s="1022"/>
      <c r="AG3" s="1022"/>
    </row>
    <row r="4" spans="1:33" s="157" customFormat="1" ht="15" customHeight="1">
      <c r="B4" s="2297" t="s">
        <v>4</v>
      </c>
      <c r="C4" s="2081"/>
      <c r="D4" s="159"/>
      <c r="E4" s="1022"/>
      <c r="F4" s="1022"/>
      <c r="G4" s="1022"/>
      <c r="H4" s="1022"/>
      <c r="I4" s="819" t="s">
        <v>5</v>
      </c>
      <c r="J4" s="158"/>
      <c r="K4" s="158"/>
      <c r="L4" s="158"/>
      <c r="O4" s="160" t="s">
        <v>185</v>
      </c>
      <c r="R4" s="1022"/>
      <c r="S4" s="1022"/>
      <c r="T4" s="1022"/>
      <c r="U4" s="1022"/>
      <c r="V4" s="1022"/>
      <c r="W4" s="1022"/>
      <c r="X4" s="1022"/>
      <c r="Y4" s="1022"/>
      <c r="Z4" s="1022"/>
      <c r="AA4" s="1022"/>
      <c r="AB4" s="1022"/>
      <c r="AC4" s="1022"/>
      <c r="AD4" s="1022"/>
      <c r="AE4" s="1022"/>
      <c r="AF4" s="1022"/>
      <c r="AG4" s="1022"/>
    </row>
    <row r="5" spans="1:33" s="157" customFormat="1" ht="9.75" customHeight="1">
      <c r="B5" s="2302" t="s">
        <v>7</v>
      </c>
      <c r="C5" s="2079"/>
      <c r="D5" s="158"/>
      <c r="E5" s="158"/>
      <c r="R5" s="1022"/>
      <c r="S5" s="1022"/>
      <c r="T5" s="1022"/>
      <c r="U5" s="1022"/>
      <c r="V5" s="1022"/>
      <c r="W5" s="1022"/>
      <c r="X5" s="1022"/>
      <c r="Y5" s="1022"/>
      <c r="Z5" s="1022"/>
      <c r="AA5" s="1022"/>
      <c r="AB5" s="1022"/>
      <c r="AC5" s="1022"/>
      <c r="AD5" s="1022"/>
      <c r="AE5" s="1022"/>
      <c r="AF5" s="1022"/>
      <c r="AG5" s="1022"/>
    </row>
    <row r="6" spans="1:33" s="157" customFormat="1" ht="12" customHeight="1">
      <c r="A6" s="229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22"/>
      <c r="S6" s="1022"/>
      <c r="T6" s="1022"/>
      <c r="U6" s="1022"/>
      <c r="V6" s="1022"/>
      <c r="W6" s="1022"/>
      <c r="X6" s="1022"/>
      <c r="Y6" s="1022"/>
      <c r="Z6" s="1022"/>
      <c r="AA6" s="1022"/>
      <c r="AB6" s="1022"/>
      <c r="AC6" s="1022"/>
      <c r="AD6" s="1022"/>
      <c r="AE6" s="1022"/>
      <c r="AF6" s="1022"/>
      <c r="AG6" s="1022"/>
    </row>
    <row r="7" spans="1:33" s="157" customFormat="1" ht="15.75">
      <c r="A7" s="229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22"/>
      <c r="S7" s="1022"/>
      <c r="T7" s="1022"/>
      <c r="U7" s="1022"/>
      <c r="V7" s="1022"/>
      <c r="W7" s="1022"/>
      <c r="X7" s="1022"/>
      <c r="Y7" s="1022"/>
      <c r="Z7" s="1022"/>
      <c r="AA7" s="1022"/>
      <c r="AB7" s="1022"/>
      <c r="AC7" s="1022"/>
      <c r="AD7" s="1022"/>
      <c r="AE7" s="1022"/>
      <c r="AF7" s="1022"/>
      <c r="AG7" s="1022"/>
    </row>
    <row r="8" spans="1:33" s="157" customFormat="1" ht="9" customHeight="1">
      <c r="A8" s="1267" t="s">
        <v>312</v>
      </c>
      <c r="B8" s="1267" t="s">
        <v>313</v>
      </c>
      <c r="R8" s="1022"/>
      <c r="S8" s="1022"/>
      <c r="T8" s="1022"/>
      <c r="U8" s="1022"/>
      <c r="V8" s="1022"/>
      <c r="W8" s="1022"/>
      <c r="X8" s="1022"/>
      <c r="Y8" s="1022"/>
      <c r="Z8" s="1022"/>
      <c r="AA8" s="1022"/>
      <c r="AB8" s="1022"/>
      <c r="AC8" s="1022"/>
      <c r="AD8" s="1022"/>
      <c r="AE8" s="1022"/>
      <c r="AF8" s="1022"/>
      <c r="AG8" s="1022"/>
    </row>
    <row r="9" spans="1:33" s="157" customFormat="1">
      <c r="A9" s="2299" t="s">
        <v>9</v>
      </c>
      <c r="B9" s="2289" t="s">
        <v>10</v>
      </c>
      <c r="C9" s="2290"/>
      <c r="D9" s="2290"/>
      <c r="E9" s="2290"/>
      <c r="F9" s="2290"/>
      <c r="G9" s="2290"/>
      <c r="H9" s="2290"/>
      <c r="I9" s="2291"/>
      <c r="J9" s="2289" t="s">
        <v>11</v>
      </c>
      <c r="K9" s="2290"/>
      <c r="L9" s="2290"/>
      <c r="M9" s="2290"/>
      <c r="N9" s="2290"/>
      <c r="O9" s="2290"/>
      <c r="P9" s="2290"/>
      <c r="Q9" s="2291"/>
      <c r="R9" s="1022"/>
      <c r="S9" s="1022"/>
      <c r="T9" s="1022"/>
      <c r="U9" s="1022"/>
      <c r="V9" s="1022"/>
      <c r="W9" s="1022"/>
      <c r="X9" s="1022"/>
      <c r="Y9" s="1022"/>
      <c r="Z9" s="1022"/>
      <c r="AA9" s="1022"/>
      <c r="AB9" s="1022"/>
      <c r="AC9" s="1022"/>
      <c r="AD9" s="1022"/>
      <c r="AE9" s="1022"/>
      <c r="AF9" s="1022"/>
      <c r="AG9" s="1022"/>
    </row>
    <row r="10" spans="1:33" s="157" customFormat="1">
      <c r="A10" s="2300"/>
      <c r="B10" s="2286" t="s">
        <v>186</v>
      </c>
      <c r="C10" s="2287"/>
      <c r="D10" s="2287"/>
      <c r="E10" s="2288"/>
      <c r="F10" s="2286" t="s">
        <v>188</v>
      </c>
      <c r="G10" s="2095"/>
      <c r="H10" s="2095"/>
      <c r="I10" s="2096"/>
      <c r="J10" s="2286" t="s">
        <v>187</v>
      </c>
      <c r="K10" s="2287"/>
      <c r="L10" s="2287"/>
      <c r="M10" s="2288"/>
      <c r="N10" s="2286" t="s">
        <v>188</v>
      </c>
      <c r="O10" s="2287"/>
      <c r="P10" s="2287"/>
      <c r="Q10" s="2288"/>
      <c r="R10" s="1022"/>
      <c r="S10" s="1022"/>
      <c r="T10" s="1022"/>
      <c r="U10" s="1022"/>
      <c r="V10" s="1022"/>
      <c r="W10" s="1022"/>
      <c r="X10" s="1022"/>
      <c r="Y10" s="1022"/>
      <c r="Z10" s="1022"/>
      <c r="AA10" s="1022"/>
      <c r="AB10" s="1022"/>
      <c r="AC10" s="1022"/>
      <c r="AD10" s="1022"/>
      <c r="AE10" s="1022"/>
      <c r="AF10" s="1022"/>
      <c r="AG10" s="1022"/>
    </row>
    <row r="11" spans="1:33" s="157" customFormat="1">
      <c r="A11" s="2300"/>
      <c r="B11" s="2286" t="s">
        <v>14</v>
      </c>
      <c r="C11" s="2287"/>
      <c r="E11" s="162">
        <v>12000</v>
      </c>
      <c r="F11" s="2286" t="s">
        <v>14</v>
      </c>
      <c r="G11" s="2287"/>
      <c r="H11" s="161"/>
      <c r="I11" s="162">
        <v>12000</v>
      </c>
      <c r="J11" s="2286" t="s">
        <v>14</v>
      </c>
      <c r="K11" s="2287"/>
      <c r="L11" s="161"/>
      <c r="M11" s="162">
        <f>E11</f>
        <v>12000</v>
      </c>
      <c r="N11" s="2286" t="s">
        <v>14</v>
      </c>
      <c r="O11" s="2287"/>
      <c r="P11" s="161"/>
      <c r="Q11" s="162">
        <f>I11</f>
        <v>12000</v>
      </c>
      <c r="R11" s="1022"/>
      <c r="S11" s="1022"/>
      <c r="T11" s="1022"/>
      <c r="U11" s="1022"/>
      <c r="V11" s="1022"/>
      <c r="W11" s="1022"/>
      <c r="X11" s="1022"/>
      <c r="Y11" s="1022"/>
      <c r="Z11" s="1022"/>
      <c r="AA11" s="1022"/>
      <c r="AB11" s="1022"/>
      <c r="AC11" s="1022"/>
      <c r="AD11" s="1022"/>
      <c r="AE11" s="1022"/>
      <c r="AF11" s="1022"/>
      <c r="AG11" s="1022"/>
    </row>
    <row r="12" spans="1:33" s="164" customFormat="1" ht="35.25" customHeight="1">
      <c r="A12" s="2301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>
      <c r="A14" s="167">
        <v>0</v>
      </c>
      <c r="B14" s="1107"/>
      <c r="C14" s="1572"/>
      <c r="D14" s="1572"/>
      <c r="E14" s="1784">
        <v>630</v>
      </c>
      <c r="F14" s="1567"/>
      <c r="G14" s="1572"/>
      <c r="H14" s="1572"/>
      <c r="I14" s="1784">
        <v>492</v>
      </c>
      <c r="J14" s="1567"/>
      <c r="K14" s="1572"/>
      <c r="L14" s="1572"/>
      <c r="M14" s="1784">
        <v>19</v>
      </c>
      <c r="N14" s="1567"/>
      <c r="O14" s="1572"/>
      <c r="P14" s="1572"/>
      <c r="Q14" s="1784">
        <v>7</v>
      </c>
    </row>
    <row r="15" spans="1:33" s="1436" customFormat="1" ht="15">
      <c r="A15" s="1435">
        <v>1</v>
      </c>
      <c r="B15" s="1107"/>
      <c r="C15" s="1572"/>
      <c r="D15" s="1572"/>
      <c r="E15" s="1784">
        <v>586</v>
      </c>
      <c r="F15" s="1567"/>
      <c r="G15" s="1572"/>
      <c r="H15" s="1572"/>
      <c r="I15" s="1784">
        <v>460</v>
      </c>
      <c r="J15" s="1567"/>
      <c r="K15" s="1572"/>
      <c r="L15" s="1572"/>
      <c r="M15" s="1784">
        <v>11</v>
      </c>
      <c r="N15" s="1567"/>
      <c r="O15" s="1572"/>
      <c r="P15" s="1572"/>
      <c r="Q15" s="1784">
        <v>5</v>
      </c>
    </row>
    <row r="16" spans="1:33" s="164" customFormat="1" ht="15">
      <c r="A16" s="167">
        <v>2</v>
      </c>
      <c r="B16" s="1107"/>
      <c r="C16" s="1572"/>
      <c r="D16" s="1572"/>
      <c r="E16" s="1784">
        <v>564</v>
      </c>
      <c r="F16" s="1567"/>
      <c r="G16" s="1572"/>
      <c r="H16" s="1572"/>
      <c r="I16" s="1784">
        <v>443</v>
      </c>
      <c r="J16" s="1567"/>
      <c r="K16" s="1572"/>
      <c r="L16" s="1572"/>
      <c r="M16" s="1784">
        <v>18</v>
      </c>
      <c r="N16" s="1567"/>
      <c r="O16" s="1572"/>
      <c r="P16" s="1572"/>
      <c r="Q16" s="1784">
        <v>6</v>
      </c>
    </row>
    <row r="17" spans="1:19" s="164" customFormat="1" ht="15">
      <c r="A17" s="167">
        <v>3</v>
      </c>
      <c r="B17" s="1107"/>
      <c r="C17" s="1572"/>
      <c r="D17" s="1572"/>
      <c r="E17" s="1784">
        <v>543</v>
      </c>
      <c r="F17" s="1567"/>
      <c r="G17" s="1572"/>
      <c r="H17" s="1572"/>
      <c r="I17" s="1784">
        <v>449</v>
      </c>
      <c r="J17" s="1567"/>
      <c r="K17" s="1572"/>
      <c r="L17" s="1572"/>
      <c r="M17" s="1784">
        <v>10</v>
      </c>
      <c r="N17" s="1567"/>
      <c r="O17" s="1572"/>
      <c r="P17" s="1572"/>
      <c r="Q17" s="1784">
        <v>3</v>
      </c>
    </row>
    <row r="18" spans="1:19" s="164" customFormat="1" ht="15">
      <c r="A18" s="167">
        <v>4</v>
      </c>
      <c r="B18" s="1107"/>
      <c r="C18" s="1572"/>
      <c r="D18" s="1572"/>
      <c r="E18" s="1784">
        <v>539</v>
      </c>
      <c r="F18" s="1567"/>
      <c r="G18" s="1572"/>
      <c r="H18" s="1572"/>
      <c r="I18" s="1784">
        <v>472</v>
      </c>
      <c r="J18" s="1567"/>
      <c r="K18" s="1572"/>
      <c r="L18" s="1572"/>
      <c r="M18" s="1784">
        <v>8</v>
      </c>
      <c r="N18" s="1567"/>
      <c r="O18" s="1572"/>
      <c r="P18" s="1572"/>
      <c r="Q18" s="1784">
        <v>4</v>
      </c>
    </row>
    <row r="19" spans="1:19" s="164" customFormat="1" ht="15">
      <c r="A19" s="167">
        <v>5</v>
      </c>
      <c r="B19" s="1107"/>
      <c r="C19" s="1572"/>
      <c r="D19" s="1572"/>
      <c r="E19" s="1784">
        <v>584</v>
      </c>
      <c r="F19" s="1567"/>
      <c r="G19" s="1572"/>
      <c r="H19" s="1572"/>
      <c r="I19" s="1784">
        <v>497</v>
      </c>
      <c r="J19" s="1567"/>
      <c r="K19" s="1572"/>
      <c r="L19" s="1572"/>
      <c r="M19" s="1784">
        <v>5</v>
      </c>
      <c r="N19" s="1567"/>
      <c r="O19" s="1572"/>
      <c r="P19" s="1572"/>
      <c r="Q19" s="1784">
        <v>5</v>
      </c>
    </row>
    <row r="20" spans="1:19" s="164" customFormat="1" ht="15">
      <c r="A20" s="167">
        <v>6</v>
      </c>
      <c r="B20" s="1107"/>
      <c r="C20" s="1572"/>
      <c r="D20" s="1572"/>
      <c r="E20" s="1784">
        <v>719</v>
      </c>
      <c r="F20" s="1567"/>
      <c r="G20" s="1572"/>
      <c r="H20" s="1572"/>
      <c r="I20" s="1784">
        <v>603</v>
      </c>
      <c r="J20" s="1567"/>
      <c r="K20" s="1572"/>
      <c r="L20" s="1572"/>
      <c r="M20" s="1784">
        <v>7</v>
      </c>
      <c r="N20" s="1567"/>
      <c r="O20" s="1572"/>
      <c r="P20" s="1572"/>
      <c r="Q20" s="1784">
        <v>10</v>
      </c>
      <c r="S20" s="808"/>
    </row>
    <row r="21" spans="1:19" s="164" customFormat="1" ht="15">
      <c r="A21" s="167">
        <v>7</v>
      </c>
      <c r="B21" s="1107"/>
      <c r="C21" s="1572"/>
      <c r="D21" s="1572"/>
      <c r="E21" s="1784">
        <v>799</v>
      </c>
      <c r="F21" s="1567"/>
      <c r="G21" s="1572"/>
      <c r="H21" s="1572"/>
      <c r="I21" s="1784">
        <v>682</v>
      </c>
      <c r="J21" s="1567"/>
      <c r="K21" s="1572"/>
      <c r="L21" s="1572"/>
      <c r="M21" s="1784">
        <v>19</v>
      </c>
      <c r="N21" s="1567"/>
      <c r="O21" s="1572"/>
      <c r="P21" s="1572"/>
      <c r="Q21" s="1784">
        <v>17</v>
      </c>
      <c r="S21" s="808"/>
    </row>
    <row r="22" spans="1:19" s="164" customFormat="1" ht="15">
      <c r="A22" s="167">
        <v>8</v>
      </c>
      <c r="B22" s="1107"/>
      <c r="C22" s="1572"/>
      <c r="D22" s="1572"/>
      <c r="E22" s="1784">
        <v>886</v>
      </c>
      <c r="F22" s="1567"/>
      <c r="G22" s="1572"/>
      <c r="H22" s="1572"/>
      <c r="I22" s="1784">
        <v>815</v>
      </c>
      <c r="J22" s="1567"/>
      <c r="K22" s="1572"/>
      <c r="L22" s="1572"/>
      <c r="M22" s="1784">
        <v>47</v>
      </c>
      <c r="N22" s="1567"/>
      <c r="O22" s="1572"/>
      <c r="P22" s="1572"/>
      <c r="Q22" s="1784">
        <v>9</v>
      </c>
      <c r="S22" s="808"/>
    </row>
    <row r="23" spans="1:19" s="164" customFormat="1" ht="15">
      <c r="A23" s="167">
        <v>9</v>
      </c>
      <c r="B23" s="1107"/>
      <c r="C23" s="1572"/>
      <c r="D23" s="1572"/>
      <c r="E23" s="1784">
        <v>960</v>
      </c>
      <c r="F23" s="1567"/>
      <c r="G23" s="1572"/>
      <c r="H23" s="1572"/>
      <c r="I23" s="1784">
        <v>939</v>
      </c>
      <c r="J23" s="1567"/>
      <c r="K23" s="1572"/>
      <c r="L23" s="1572"/>
      <c r="M23" s="1784">
        <v>65</v>
      </c>
      <c r="N23" s="1567"/>
      <c r="O23" s="1572"/>
      <c r="P23" s="1572"/>
      <c r="Q23" s="1784">
        <v>13</v>
      </c>
      <c r="S23" s="808"/>
    </row>
    <row r="24" spans="1:19" s="164" customFormat="1" ht="15">
      <c r="A24" s="167">
        <v>10</v>
      </c>
      <c r="B24" s="1107"/>
      <c r="C24" s="1572"/>
      <c r="D24" s="1572"/>
      <c r="E24" s="1784">
        <v>986</v>
      </c>
      <c r="F24" s="1567"/>
      <c r="G24" s="1572"/>
      <c r="H24" s="1572"/>
      <c r="I24" s="1784">
        <v>980</v>
      </c>
      <c r="J24" s="1567"/>
      <c r="K24" s="1572"/>
      <c r="L24" s="1572"/>
      <c r="M24" s="1784">
        <v>53</v>
      </c>
      <c r="N24" s="1567"/>
      <c r="O24" s="1572"/>
      <c r="P24" s="1572"/>
      <c r="Q24" s="1784">
        <v>6</v>
      </c>
      <c r="S24" s="808"/>
    </row>
    <row r="25" spans="1:19" s="164" customFormat="1" ht="15">
      <c r="A25" s="167">
        <v>11</v>
      </c>
      <c r="B25" s="1107"/>
      <c r="C25" s="1572"/>
      <c r="D25" s="1572"/>
      <c r="E25" s="1784">
        <v>990</v>
      </c>
      <c r="F25" s="1567"/>
      <c r="G25" s="1572"/>
      <c r="H25" s="1572"/>
      <c r="I25" s="1784">
        <v>960</v>
      </c>
      <c r="J25" s="1567"/>
      <c r="K25" s="1572"/>
      <c r="L25" s="1572"/>
      <c r="M25" s="1784">
        <v>51</v>
      </c>
      <c r="N25" s="1567"/>
      <c r="O25" s="1572"/>
      <c r="P25" s="1572"/>
      <c r="Q25" s="1784">
        <v>3</v>
      </c>
      <c r="S25" s="808"/>
    </row>
    <row r="26" spans="1:19" s="164" customFormat="1" ht="15">
      <c r="A26" s="167">
        <v>12</v>
      </c>
      <c r="B26" s="1107"/>
      <c r="C26" s="1572"/>
      <c r="D26" s="1572"/>
      <c r="E26" s="1784">
        <v>1019</v>
      </c>
      <c r="F26" s="1567"/>
      <c r="G26" s="1572"/>
      <c r="H26" s="1572"/>
      <c r="I26" s="1784">
        <v>940</v>
      </c>
      <c r="J26" s="1567"/>
      <c r="K26" s="1572"/>
      <c r="L26" s="1572"/>
      <c r="M26" s="1784">
        <v>52</v>
      </c>
      <c r="N26" s="1567"/>
      <c r="O26" s="1572"/>
      <c r="P26" s="1572"/>
      <c r="Q26" s="1784">
        <v>9</v>
      </c>
      <c r="S26" s="808"/>
    </row>
    <row r="27" spans="1:19" s="164" customFormat="1" ht="15">
      <c r="A27" s="167">
        <v>13</v>
      </c>
      <c r="B27" s="1107"/>
      <c r="C27" s="1572"/>
      <c r="D27" s="1572"/>
      <c r="E27" s="1784">
        <v>1011</v>
      </c>
      <c r="F27" s="1567"/>
      <c r="G27" s="1572"/>
      <c r="H27" s="1572"/>
      <c r="I27" s="1784">
        <v>912</v>
      </c>
      <c r="J27" s="1567"/>
      <c r="K27" s="1572"/>
      <c r="L27" s="1572"/>
      <c r="M27" s="1784">
        <v>57</v>
      </c>
      <c r="N27" s="1567"/>
      <c r="O27" s="1572"/>
      <c r="P27" s="1572"/>
      <c r="Q27" s="1784">
        <v>9</v>
      </c>
      <c r="S27" s="808"/>
    </row>
    <row r="28" spans="1:19" s="164" customFormat="1" ht="15">
      <c r="A28" s="167">
        <v>14</v>
      </c>
      <c r="B28" s="1107"/>
      <c r="C28" s="1572"/>
      <c r="D28" s="1572"/>
      <c r="E28" s="1784">
        <v>991</v>
      </c>
      <c r="F28" s="1567"/>
      <c r="G28" s="1572"/>
      <c r="H28" s="1572"/>
      <c r="I28" s="1784">
        <v>915</v>
      </c>
      <c r="J28" s="1567"/>
      <c r="K28" s="1572"/>
      <c r="L28" s="1572"/>
      <c r="M28" s="1784">
        <v>46</v>
      </c>
      <c r="N28" s="1567"/>
      <c r="O28" s="1572"/>
      <c r="P28" s="1572"/>
      <c r="Q28" s="1784">
        <v>6</v>
      </c>
      <c r="S28" s="808"/>
    </row>
    <row r="29" spans="1:19" s="164" customFormat="1" ht="15">
      <c r="A29" s="167">
        <v>15</v>
      </c>
      <c r="B29" s="1107"/>
      <c r="C29" s="1572"/>
      <c r="D29" s="1572"/>
      <c r="E29" s="1784">
        <v>1022</v>
      </c>
      <c r="F29" s="1567"/>
      <c r="G29" s="1572"/>
      <c r="H29" s="1572"/>
      <c r="I29" s="1784">
        <v>931</v>
      </c>
      <c r="J29" s="1567"/>
      <c r="K29" s="1572"/>
      <c r="L29" s="1572"/>
      <c r="M29" s="1784">
        <v>46</v>
      </c>
      <c r="N29" s="1567"/>
      <c r="O29" s="1572"/>
      <c r="P29" s="1572"/>
      <c r="Q29" s="1784">
        <v>3</v>
      </c>
      <c r="S29" s="808"/>
    </row>
    <row r="30" spans="1:19" s="164" customFormat="1" ht="15">
      <c r="A30" s="167">
        <v>16</v>
      </c>
      <c r="B30" s="1107"/>
      <c r="C30" s="1572"/>
      <c r="D30" s="1572"/>
      <c r="E30" s="1784">
        <v>1055</v>
      </c>
      <c r="F30" s="1567"/>
      <c r="G30" s="1572"/>
      <c r="H30" s="1572"/>
      <c r="I30" s="1784">
        <v>940</v>
      </c>
      <c r="J30" s="1567"/>
      <c r="K30" s="1572"/>
      <c r="L30" s="1572"/>
      <c r="M30" s="1784">
        <v>51</v>
      </c>
      <c r="N30" s="1567"/>
      <c r="O30" s="1572"/>
      <c r="P30" s="1572"/>
      <c r="Q30" s="1784">
        <v>5</v>
      </c>
      <c r="S30" s="808"/>
    </row>
    <row r="31" spans="1:19" s="168" customFormat="1" ht="15">
      <c r="A31" s="167">
        <v>17</v>
      </c>
      <c r="B31" s="1107"/>
      <c r="C31" s="1572"/>
      <c r="D31" s="1572"/>
      <c r="E31" s="1784">
        <v>1050</v>
      </c>
      <c r="F31" s="1567"/>
      <c r="G31" s="1572"/>
      <c r="H31" s="1572"/>
      <c r="I31" s="1784">
        <v>920</v>
      </c>
      <c r="J31" s="1567"/>
      <c r="K31" s="1572"/>
      <c r="L31" s="1572"/>
      <c r="M31" s="1784">
        <v>37</v>
      </c>
      <c r="N31" s="1567"/>
      <c r="O31" s="1572"/>
      <c r="P31" s="1572"/>
      <c r="Q31" s="1784">
        <v>19</v>
      </c>
      <c r="S31" s="808"/>
    </row>
    <row r="32" spans="1:19" s="168" customFormat="1" ht="15">
      <c r="A32" s="167">
        <v>18</v>
      </c>
      <c r="B32" s="1107"/>
      <c r="C32" s="1572"/>
      <c r="D32" s="1572"/>
      <c r="E32" s="1784">
        <v>1031</v>
      </c>
      <c r="F32" s="1567"/>
      <c r="G32" s="1572"/>
      <c r="H32" s="1572"/>
      <c r="I32" s="1784">
        <v>876</v>
      </c>
      <c r="J32" s="1567"/>
      <c r="K32" s="1572"/>
      <c r="L32" s="1572"/>
      <c r="M32" s="1784">
        <v>46</v>
      </c>
      <c r="N32" s="1567"/>
      <c r="O32" s="1572"/>
      <c r="P32" s="1572"/>
      <c r="Q32" s="1784">
        <v>11</v>
      </c>
      <c r="S32" s="808"/>
    </row>
    <row r="33" spans="1:33" s="168" customFormat="1" ht="15">
      <c r="A33" s="167">
        <v>19</v>
      </c>
      <c r="B33" s="1107"/>
      <c r="C33" s="1572"/>
      <c r="D33" s="1572"/>
      <c r="E33" s="1784">
        <v>998</v>
      </c>
      <c r="F33" s="1567"/>
      <c r="G33" s="1572"/>
      <c r="H33" s="1572"/>
      <c r="I33" s="1784">
        <v>833</v>
      </c>
      <c r="J33" s="1567"/>
      <c r="K33" s="1572"/>
      <c r="L33" s="1572"/>
      <c r="M33" s="1784">
        <v>16</v>
      </c>
      <c r="N33" s="1567"/>
      <c r="O33" s="1572"/>
      <c r="P33" s="1572"/>
      <c r="Q33" s="1784">
        <v>7</v>
      </c>
      <c r="S33" s="808"/>
    </row>
    <row r="34" spans="1:33" s="168" customFormat="1" ht="15">
      <c r="A34" s="167">
        <v>20</v>
      </c>
      <c r="B34" s="1107"/>
      <c r="C34" s="1572"/>
      <c r="D34" s="1572"/>
      <c r="E34" s="1784">
        <v>972</v>
      </c>
      <c r="F34" s="1567"/>
      <c r="G34" s="1572"/>
      <c r="H34" s="1572"/>
      <c r="I34" s="1784">
        <v>749</v>
      </c>
      <c r="J34" s="1567"/>
      <c r="K34" s="1572"/>
      <c r="L34" s="1572"/>
      <c r="M34" s="1784">
        <v>9</v>
      </c>
      <c r="N34" s="1567"/>
      <c r="O34" s="1572"/>
      <c r="P34" s="1572"/>
      <c r="Q34" s="1784">
        <v>5</v>
      </c>
      <c r="S34" s="808"/>
    </row>
    <row r="35" spans="1:33" s="168" customFormat="1" ht="15">
      <c r="A35" s="167">
        <v>21</v>
      </c>
      <c r="B35" s="1107"/>
      <c r="C35" s="1572"/>
      <c r="D35" s="1572"/>
      <c r="E35" s="1784">
        <v>880</v>
      </c>
      <c r="F35" s="1567"/>
      <c r="G35" s="1572"/>
      <c r="H35" s="1572"/>
      <c r="I35" s="1784">
        <v>660</v>
      </c>
      <c r="J35" s="1567"/>
      <c r="K35" s="1572"/>
      <c r="L35" s="1572"/>
      <c r="M35" s="1784">
        <v>3</v>
      </c>
      <c r="N35" s="1567"/>
      <c r="O35" s="1572"/>
      <c r="P35" s="1572"/>
      <c r="Q35" s="1784">
        <v>1</v>
      </c>
      <c r="S35" s="808"/>
    </row>
    <row r="36" spans="1:33" s="168" customFormat="1" ht="15">
      <c r="A36" s="167">
        <v>22</v>
      </c>
      <c r="B36" s="1107"/>
      <c r="C36" s="1572"/>
      <c r="D36" s="1572"/>
      <c r="E36" s="1784">
        <v>786</v>
      </c>
      <c r="F36" s="1567"/>
      <c r="G36" s="1572"/>
      <c r="H36" s="1572"/>
      <c r="I36" s="1784">
        <v>601</v>
      </c>
      <c r="J36" s="1567"/>
      <c r="K36" s="1572"/>
      <c r="L36" s="1572"/>
      <c r="M36" s="1784">
        <v>3</v>
      </c>
      <c r="N36" s="1567"/>
      <c r="O36" s="1572"/>
      <c r="P36" s="1572"/>
      <c r="Q36" s="1784">
        <v>9</v>
      </c>
      <c r="S36" s="808"/>
    </row>
    <row r="37" spans="1:33" s="168" customFormat="1" ht="15">
      <c r="A37" s="167">
        <v>23</v>
      </c>
      <c r="B37" s="1107"/>
      <c r="C37" s="1572"/>
      <c r="D37" s="1572"/>
      <c r="E37" s="1784">
        <v>678</v>
      </c>
      <c r="F37" s="1567"/>
      <c r="G37" s="1572"/>
      <c r="H37" s="1572"/>
      <c r="I37" s="1784">
        <v>559</v>
      </c>
      <c r="J37" s="1567"/>
      <c r="K37" s="1572"/>
      <c r="L37" s="1572"/>
      <c r="M37" s="1784">
        <v>3</v>
      </c>
      <c r="N37" s="1567"/>
      <c r="O37" s="1572"/>
      <c r="P37" s="1572"/>
      <c r="Q37" s="1784">
        <v>1</v>
      </c>
    </row>
    <row r="38" spans="1:33" s="168" customFormat="1" ht="15">
      <c r="A38" s="167" t="s">
        <v>19</v>
      </c>
      <c r="B38" s="1179"/>
      <c r="C38" s="1575"/>
      <c r="D38" s="1575"/>
      <c r="E38" s="1908">
        <f>SUM(E14:E37)</f>
        <v>20279</v>
      </c>
      <c r="F38" s="1909"/>
      <c r="G38" s="1909"/>
      <c r="H38" s="1909"/>
      <c r="I38" s="1908">
        <f>SUM(I14:I37)</f>
        <v>17628</v>
      </c>
      <c r="J38" s="1909"/>
      <c r="K38" s="1909"/>
      <c r="L38" s="1909"/>
      <c r="M38" s="1908">
        <f>SUM(M14:M37)</f>
        <v>682</v>
      </c>
      <c r="N38" s="1909"/>
      <c r="O38" s="1909"/>
      <c r="P38" s="1909"/>
      <c r="Q38" s="1908">
        <f>SUM(Q14:Q37)</f>
        <v>173</v>
      </c>
    </row>
    <row r="39" spans="1:33" s="157" customFormat="1" ht="12.75" customHeight="1">
      <c r="A39" s="157" t="s">
        <v>20</v>
      </c>
      <c r="R39" s="1022"/>
      <c r="S39" s="1022"/>
      <c r="T39" s="1022"/>
      <c r="U39" s="1022"/>
      <c r="V39" s="1022"/>
      <c r="W39" s="1022"/>
      <c r="X39" s="1022"/>
      <c r="Y39" s="1022"/>
      <c r="Z39" s="1022"/>
      <c r="AA39" s="1022"/>
      <c r="AB39" s="1022"/>
      <c r="AC39" s="1022"/>
      <c r="AD39" s="1022"/>
      <c r="AE39" s="1022"/>
      <c r="AF39" s="1022"/>
      <c r="AG39" s="1022"/>
    </row>
    <row r="40" spans="1:33" s="157" customFormat="1" ht="12.75" customHeight="1">
      <c r="A40" s="157" t="s">
        <v>21</v>
      </c>
      <c r="R40" s="1022"/>
      <c r="S40" s="1022"/>
      <c r="T40" s="1022"/>
      <c r="U40" s="1022"/>
      <c r="V40" s="1022"/>
      <c r="W40" s="1022"/>
      <c r="X40" s="1022"/>
      <c r="Y40" s="1022"/>
      <c r="Z40" s="1022"/>
      <c r="AA40" s="1022"/>
      <c r="AB40" s="1022"/>
      <c r="AC40" s="1022"/>
      <c r="AD40" s="1022"/>
      <c r="AE40" s="1022"/>
      <c r="AF40" s="1022"/>
      <c r="AG40" s="1022"/>
    </row>
    <row r="41" spans="1:33">
      <c r="A41" s="157" t="s">
        <v>565</v>
      </c>
      <c r="K41" s="157"/>
      <c r="L41" s="157"/>
      <c r="M41" s="157"/>
      <c r="N41" s="157"/>
      <c r="O41" s="157"/>
      <c r="P41" s="157"/>
      <c r="Q41" s="157"/>
      <c r="R41" s="1023"/>
      <c r="S41" s="1023"/>
      <c r="T41" s="1023"/>
      <c r="U41" s="1023"/>
      <c r="V41" s="1023"/>
      <c r="W41" s="1023"/>
      <c r="X41" s="1023"/>
      <c r="Y41" s="1023"/>
      <c r="Z41" s="1023"/>
      <c r="AA41" s="1023"/>
      <c r="AB41" s="1023"/>
      <c r="AC41" s="1023"/>
      <c r="AD41" s="1023"/>
      <c r="AE41" s="1023"/>
      <c r="AF41" s="1023"/>
      <c r="AG41" s="1023"/>
    </row>
    <row r="42" spans="1:33">
      <c r="A42" s="157" t="s">
        <v>23</v>
      </c>
      <c r="R42" s="1023"/>
      <c r="S42" s="1023"/>
      <c r="T42" s="1023"/>
      <c r="U42" s="1023"/>
      <c r="V42" s="1023"/>
      <c r="W42" s="1023"/>
      <c r="X42" s="1023"/>
      <c r="Y42" s="1023"/>
      <c r="Z42" s="1023"/>
      <c r="AA42" s="1023"/>
      <c r="AB42" s="1023"/>
      <c r="AC42" s="1023"/>
      <c r="AD42" s="1023"/>
      <c r="AE42" s="1023"/>
      <c r="AF42" s="1023"/>
      <c r="AG42" s="1023"/>
    </row>
    <row r="43" spans="1:33">
      <c r="R43" s="1023"/>
      <c r="S43" s="1023"/>
      <c r="T43" s="1023"/>
      <c r="U43" s="1023"/>
      <c r="V43" s="1023"/>
      <c r="W43" s="1023"/>
      <c r="X43" s="1023"/>
      <c r="Y43" s="1023"/>
      <c r="Z43" s="1023"/>
      <c r="AA43" s="1023"/>
      <c r="AB43" s="1023"/>
      <c r="AC43" s="1023"/>
      <c r="AD43" s="1023"/>
      <c r="AE43" s="1023"/>
      <c r="AF43" s="1023"/>
      <c r="AG43" s="1023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theme="9" tint="-0.249977111117893"/>
  </sheetPr>
  <dimension ref="A1:AG43"/>
  <sheetViews>
    <sheetView zoomScale="85" zoomScaleNormal="85" workbookViewId="0">
      <selection activeCell="O29" sqref="O29"/>
    </sheetView>
  </sheetViews>
  <sheetFormatPr defaultColWidth="9.140625" defaultRowHeight="12.75"/>
  <cols>
    <col min="1" max="1" width="5.42578125" style="182" customWidth="1"/>
    <col min="2" max="3" width="11.28515625" style="182" customWidth="1"/>
    <col min="4" max="4" width="11.28515625" style="182" hidden="1" customWidth="1"/>
    <col min="5" max="7" width="11.28515625" style="182" customWidth="1"/>
    <col min="8" max="8" width="11.28515625" style="182" hidden="1" customWidth="1"/>
    <col min="9" max="11" width="11.28515625" style="182" customWidth="1"/>
    <col min="12" max="12" width="11.28515625" style="182" hidden="1" customWidth="1"/>
    <col min="13" max="15" width="11.28515625" style="182" customWidth="1"/>
    <col min="16" max="16" width="11.28515625" style="182" hidden="1" customWidth="1"/>
    <col min="17" max="17" width="11.28515625" style="182" customWidth="1"/>
    <col min="18" max="16384" width="9.140625" style="182"/>
  </cols>
  <sheetData>
    <row r="1" spans="1:33" s="170" customFormat="1" ht="18.75" customHeight="1">
      <c r="B1" s="2316" t="s">
        <v>405</v>
      </c>
      <c r="C1" s="2081"/>
      <c r="D1" s="2081"/>
      <c r="E1" s="2081"/>
      <c r="F1" s="2081"/>
      <c r="J1" s="800" t="s">
        <v>171</v>
      </c>
      <c r="N1" s="2311" t="s">
        <v>52</v>
      </c>
      <c r="O1" s="2311"/>
      <c r="P1" s="2311"/>
      <c r="Q1" s="2311"/>
      <c r="R1" s="1020"/>
      <c r="S1" s="1020"/>
      <c r="T1" s="1020"/>
      <c r="U1" s="1020"/>
      <c r="V1" s="1020"/>
      <c r="W1" s="1020"/>
      <c r="X1" s="1020"/>
      <c r="Y1" s="1020"/>
      <c r="Z1" s="1020"/>
      <c r="AA1" s="1020"/>
      <c r="AB1" s="1020"/>
      <c r="AC1" s="1020"/>
      <c r="AD1" s="1020"/>
      <c r="AE1" s="1020"/>
      <c r="AF1" s="1020"/>
      <c r="AG1" s="1020"/>
    </row>
    <row r="2" spans="1:33" s="170" customFormat="1" ht="10.5" customHeight="1">
      <c r="B2" s="2312" t="s">
        <v>1</v>
      </c>
      <c r="C2" s="2088"/>
      <c r="D2" s="2088"/>
      <c r="E2" s="2088"/>
      <c r="F2" s="2088"/>
      <c r="I2" s="170" t="s">
        <v>28</v>
      </c>
      <c r="N2" s="2312" t="s">
        <v>2</v>
      </c>
      <c r="O2" s="2313"/>
      <c r="P2" s="2313"/>
      <c r="Q2" s="2313"/>
      <c r="R2" s="1020"/>
      <c r="S2" s="1020"/>
      <c r="T2" s="1020"/>
      <c r="U2" s="1020"/>
      <c r="V2" s="1020"/>
      <c r="W2" s="1020"/>
      <c r="X2" s="1020"/>
      <c r="Y2" s="1020"/>
      <c r="Z2" s="1020"/>
      <c r="AA2" s="1020"/>
      <c r="AB2" s="1020"/>
      <c r="AC2" s="1020"/>
      <c r="AD2" s="1020"/>
      <c r="AE2" s="1020"/>
      <c r="AF2" s="1020"/>
      <c r="AG2" s="1020"/>
    </row>
    <row r="3" spans="1:33" s="170" customFormat="1" ht="13.5" customHeight="1">
      <c r="N3" s="170" t="s">
        <v>3</v>
      </c>
      <c r="R3" s="1020"/>
      <c r="S3" s="1020"/>
      <c r="T3" s="1020"/>
      <c r="U3" s="1020"/>
      <c r="V3" s="1020"/>
      <c r="W3" s="1020"/>
      <c r="X3" s="1020"/>
      <c r="Y3" s="1020"/>
      <c r="Z3" s="1020"/>
      <c r="AA3" s="1020"/>
      <c r="AB3" s="1020"/>
      <c r="AC3" s="1020"/>
      <c r="AD3" s="1020"/>
      <c r="AE3" s="1020"/>
      <c r="AF3" s="1020"/>
      <c r="AG3" s="1020"/>
    </row>
    <row r="4" spans="1:33" s="170" customFormat="1" ht="15" customHeight="1">
      <c r="B4" s="2315" t="s">
        <v>4</v>
      </c>
      <c r="C4" s="2081"/>
      <c r="D4" s="172"/>
      <c r="E4" s="1020"/>
      <c r="F4" s="1020"/>
      <c r="G4" s="1020"/>
      <c r="H4" s="1020"/>
      <c r="I4" s="818" t="s">
        <v>5</v>
      </c>
      <c r="J4" s="171"/>
      <c r="K4" s="171"/>
      <c r="L4" s="171"/>
      <c r="N4" s="173" t="s">
        <v>53</v>
      </c>
      <c r="Q4" s="173" t="s">
        <v>167</v>
      </c>
      <c r="R4" s="1020"/>
      <c r="S4" s="1020"/>
      <c r="T4" s="1020"/>
      <c r="U4" s="1020"/>
      <c r="V4" s="1020"/>
      <c r="W4" s="1020"/>
      <c r="X4" s="1020"/>
      <c r="Y4" s="1020"/>
      <c r="Z4" s="1020"/>
      <c r="AA4" s="1020"/>
      <c r="AB4" s="1020"/>
      <c r="AC4" s="1020"/>
      <c r="AD4" s="1020"/>
      <c r="AE4" s="1020"/>
      <c r="AF4" s="1020"/>
      <c r="AG4" s="1020"/>
    </row>
    <row r="5" spans="1:33" s="170" customFormat="1" ht="9.75" customHeight="1">
      <c r="B5" s="2323" t="s">
        <v>7</v>
      </c>
      <c r="C5" s="2079"/>
      <c r="D5" s="171"/>
      <c r="E5" s="171"/>
      <c r="R5" s="1020"/>
      <c r="S5" s="1020"/>
      <c r="T5" s="1020"/>
      <c r="U5" s="1020"/>
      <c r="V5" s="1020"/>
      <c r="W5" s="1020"/>
      <c r="X5" s="1020"/>
      <c r="Y5" s="1020"/>
      <c r="Z5" s="1020"/>
      <c r="AA5" s="1020"/>
      <c r="AB5" s="1020"/>
      <c r="AC5" s="1020"/>
      <c r="AD5" s="1020"/>
      <c r="AE5" s="1020"/>
      <c r="AF5" s="1020"/>
      <c r="AG5" s="1020"/>
    </row>
    <row r="6" spans="1:33" s="170" customFormat="1" ht="12" customHeight="1">
      <c r="A6" s="2314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20"/>
      <c r="S6" s="1020"/>
      <c r="T6" s="1020"/>
      <c r="U6" s="1020"/>
      <c r="V6" s="1020"/>
      <c r="W6" s="1020"/>
      <c r="X6" s="1020"/>
      <c r="Y6" s="1020"/>
      <c r="Z6" s="1020"/>
      <c r="AA6" s="1020"/>
      <c r="AB6" s="1020"/>
      <c r="AC6" s="1020"/>
      <c r="AD6" s="1020"/>
      <c r="AE6" s="1020"/>
      <c r="AF6" s="1020"/>
      <c r="AG6" s="1020"/>
    </row>
    <row r="7" spans="1:33" s="170" customFormat="1" ht="15.75">
      <c r="A7" s="229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20"/>
      <c r="S7" s="1020"/>
      <c r="T7" s="1020"/>
      <c r="U7" s="1020"/>
      <c r="V7" s="1020"/>
      <c r="W7" s="1020"/>
      <c r="X7" s="1020"/>
      <c r="Y7" s="1020"/>
      <c r="Z7" s="1020"/>
      <c r="AA7" s="1020"/>
      <c r="AB7" s="1020"/>
      <c r="AC7" s="1020"/>
      <c r="AD7" s="1020"/>
      <c r="AE7" s="1020"/>
      <c r="AF7" s="1020"/>
      <c r="AG7" s="1020"/>
    </row>
    <row r="8" spans="1:33" s="170" customFormat="1" ht="9" customHeight="1">
      <c r="A8" s="1258" t="s">
        <v>314</v>
      </c>
      <c r="B8" s="1258" t="s">
        <v>315</v>
      </c>
      <c r="R8" s="1020"/>
      <c r="S8" s="1020"/>
      <c r="T8" s="1020"/>
      <c r="U8" s="1020"/>
      <c r="V8" s="1020"/>
      <c r="W8" s="1020"/>
      <c r="X8" s="1020"/>
      <c r="Y8" s="1020"/>
      <c r="Z8" s="1020"/>
      <c r="AA8" s="1020"/>
      <c r="AB8" s="1020"/>
      <c r="AC8" s="1020"/>
      <c r="AD8" s="1020"/>
      <c r="AE8" s="1020"/>
      <c r="AF8" s="1020"/>
      <c r="AG8" s="1020"/>
    </row>
    <row r="9" spans="1:33" s="170" customFormat="1">
      <c r="A9" s="2317" t="s">
        <v>9</v>
      </c>
      <c r="B9" s="2308" t="s">
        <v>10</v>
      </c>
      <c r="C9" s="2309"/>
      <c r="D9" s="2309"/>
      <c r="E9" s="2309"/>
      <c r="F9" s="2309"/>
      <c r="G9" s="2309"/>
      <c r="H9" s="2309"/>
      <c r="I9" s="2310"/>
      <c r="J9" s="2308" t="s">
        <v>11</v>
      </c>
      <c r="K9" s="2309"/>
      <c r="L9" s="2309"/>
      <c r="M9" s="2309"/>
      <c r="N9" s="2309"/>
      <c r="O9" s="2309"/>
      <c r="P9" s="2309"/>
      <c r="Q9" s="2310"/>
      <c r="R9" s="1020"/>
      <c r="S9" s="1020"/>
      <c r="T9" s="1020"/>
      <c r="U9" s="1020"/>
      <c r="V9" s="1020"/>
      <c r="W9" s="1020"/>
      <c r="X9" s="1020"/>
      <c r="Y9" s="1020"/>
      <c r="Z9" s="1020"/>
      <c r="AA9" s="1020"/>
      <c r="AB9" s="1020"/>
      <c r="AC9" s="1020"/>
      <c r="AD9" s="1020"/>
      <c r="AE9" s="1020"/>
      <c r="AF9" s="1020"/>
      <c r="AG9" s="1020"/>
    </row>
    <row r="10" spans="1:33" s="170" customFormat="1">
      <c r="A10" s="2318"/>
      <c r="B10" s="2306" t="s">
        <v>265</v>
      </c>
      <c r="C10" s="2307"/>
      <c r="D10" s="2307"/>
      <c r="E10" s="2322"/>
      <c r="F10" s="2303" t="s">
        <v>266</v>
      </c>
      <c r="G10" s="2095"/>
      <c r="H10" s="2095"/>
      <c r="I10" s="2096"/>
      <c r="J10" s="2306" t="str">
        <f>B10</f>
        <v>ЯЧ.№ 206 - "ГОРОД-15"</v>
      </c>
      <c r="K10" s="2320"/>
      <c r="L10" s="2320"/>
      <c r="M10" s="2321"/>
      <c r="N10" s="2303" t="str">
        <f>F10</f>
        <v>ЯЧ.№103 - "ТУБДИСПАНСЕР"</v>
      </c>
      <c r="O10" s="2304"/>
      <c r="P10" s="2304"/>
      <c r="Q10" s="2305"/>
      <c r="R10" s="1020"/>
      <c r="S10" s="1020"/>
      <c r="T10" s="1020"/>
      <c r="U10" s="1020"/>
      <c r="V10" s="1020"/>
      <c r="W10" s="1020"/>
      <c r="X10" s="1020"/>
      <c r="Y10" s="1020"/>
      <c r="Z10" s="1020"/>
      <c r="AA10" s="1020"/>
      <c r="AB10" s="1020"/>
      <c r="AC10" s="1020"/>
      <c r="AD10" s="1020"/>
      <c r="AE10" s="1020"/>
      <c r="AF10" s="1020"/>
      <c r="AG10" s="1020"/>
    </row>
    <row r="11" spans="1:33" s="170" customFormat="1">
      <c r="A11" s="2318"/>
      <c r="B11" s="2306" t="s">
        <v>14</v>
      </c>
      <c r="C11" s="2307"/>
      <c r="E11" s="175">
        <v>4800</v>
      </c>
      <c r="F11" s="2306" t="s">
        <v>14</v>
      </c>
      <c r="G11" s="2307"/>
      <c r="H11" s="174"/>
      <c r="I11" s="227">
        <v>2400</v>
      </c>
      <c r="J11" s="2306" t="s">
        <v>14</v>
      </c>
      <c r="K11" s="2307"/>
      <c r="L11" s="174"/>
      <c r="M11" s="175">
        <f>E11</f>
        <v>4800</v>
      </c>
      <c r="N11" s="2306" t="s">
        <v>14</v>
      </c>
      <c r="O11" s="2307"/>
      <c r="P11" s="174"/>
      <c r="Q11" s="175">
        <f>I11</f>
        <v>2400</v>
      </c>
      <c r="R11" s="1020"/>
      <c r="S11" s="1020"/>
      <c r="T11" s="1020"/>
      <c r="U11" s="1020"/>
      <c r="V11" s="1020"/>
      <c r="W11" s="1020"/>
      <c r="X11" s="1020"/>
      <c r="Y11" s="1020"/>
      <c r="Z11" s="1020"/>
      <c r="AA11" s="1020"/>
      <c r="AB11" s="1020"/>
      <c r="AC11" s="1020"/>
      <c r="AD11" s="1020"/>
      <c r="AE11" s="1020"/>
      <c r="AF11" s="1020"/>
      <c r="AG11" s="1020"/>
    </row>
    <row r="12" spans="1:33" s="177" customFormat="1" ht="35.25" customHeight="1">
      <c r="A12" s="2319"/>
      <c r="B12" s="176" t="s">
        <v>16</v>
      </c>
      <c r="C12" s="176" t="s">
        <v>17</v>
      </c>
      <c r="D12" s="176"/>
      <c r="E12" s="176" t="s">
        <v>18</v>
      </c>
      <c r="F12" s="176" t="s">
        <v>16</v>
      </c>
      <c r="G12" s="176" t="s">
        <v>17</v>
      </c>
      <c r="H12" s="176"/>
      <c r="I12" s="176" t="s">
        <v>18</v>
      </c>
      <c r="J12" s="176" t="s">
        <v>16</v>
      </c>
      <c r="K12" s="176" t="s">
        <v>17</v>
      </c>
      <c r="L12" s="176"/>
      <c r="M12" s="176" t="s">
        <v>18</v>
      </c>
      <c r="N12" s="176" t="s">
        <v>16</v>
      </c>
      <c r="O12" s="176" t="s">
        <v>17</v>
      </c>
      <c r="P12" s="176"/>
      <c r="Q12" s="176" t="s">
        <v>18</v>
      </c>
    </row>
    <row r="13" spans="1:33" s="179" customFormat="1" ht="11.25">
      <c r="A13" s="178">
        <v>1</v>
      </c>
      <c r="B13" s="178">
        <v>2</v>
      </c>
      <c r="C13" s="178">
        <v>3</v>
      </c>
      <c r="D13" s="178"/>
      <c r="E13" s="178">
        <v>4</v>
      </c>
      <c r="F13" s="178">
        <v>5</v>
      </c>
      <c r="G13" s="178">
        <v>6</v>
      </c>
      <c r="H13" s="178"/>
      <c r="I13" s="178">
        <v>7</v>
      </c>
      <c r="J13" s="178">
        <v>8</v>
      </c>
      <c r="K13" s="178">
        <v>9</v>
      </c>
      <c r="L13" s="178"/>
      <c r="M13" s="178">
        <v>10</v>
      </c>
      <c r="N13" s="178">
        <v>11</v>
      </c>
      <c r="O13" s="178">
        <v>12</v>
      </c>
      <c r="P13" s="178"/>
      <c r="Q13" s="178">
        <v>13</v>
      </c>
      <c r="S13" s="778"/>
      <c r="T13" s="778"/>
    </row>
    <row r="14" spans="1:33" s="177" customFormat="1">
      <c r="A14" s="180">
        <v>0</v>
      </c>
      <c r="B14" s="1107"/>
      <c r="C14" s="1570"/>
      <c r="D14" s="1570"/>
      <c r="E14" s="2051">
        <v>408</v>
      </c>
      <c r="F14" s="1535"/>
      <c r="G14" s="1570"/>
      <c r="H14" s="1570"/>
      <c r="I14" s="2051">
        <v>283</v>
      </c>
      <c r="J14" s="1535"/>
      <c r="K14" s="1570"/>
      <c r="L14" s="1570"/>
      <c r="M14" s="2051">
        <v>77</v>
      </c>
      <c r="N14" s="1535"/>
      <c r="O14" s="1570"/>
      <c r="P14" s="1570"/>
      <c r="Q14" s="2051">
        <v>32</v>
      </c>
      <c r="S14" s="778"/>
      <c r="T14" s="778"/>
    </row>
    <row r="15" spans="1:33" s="1433" customFormat="1">
      <c r="A15" s="1432">
        <v>1</v>
      </c>
      <c r="B15" s="1107"/>
      <c r="C15" s="1570"/>
      <c r="D15" s="1570"/>
      <c r="E15" s="2051">
        <v>415</v>
      </c>
      <c r="F15" s="1535"/>
      <c r="G15" s="1570"/>
      <c r="H15" s="1570"/>
      <c r="I15" s="2051">
        <v>274</v>
      </c>
      <c r="J15" s="1535"/>
      <c r="K15" s="1570"/>
      <c r="L15" s="1570"/>
      <c r="M15" s="2051">
        <v>78</v>
      </c>
      <c r="N15" s="1535"/>
      <c r="O15" s="1570"/>
      <c r="P15" s="1570"/>
      <c r="Q15" s="2051">
        <v>33</v>
      </c>
      <c r="S15" s="1434"/>
      <c r="T15" s="1434"/>
    </row>
    <row r="16" spans="1:33" s="177" customFormat="1">
      <c r="A16" s="180">
        <v>2</v>
      </c>
      <c r="B16" s="1107"/>
      <c r="C16" s="1570"/>
      <c r="D16" s="1570"/>
      <c r="E16" s="2051">
        <v>401</v>
      </c>
      <c r="F16" s="1535"/>
      <c r="G16" s="1570"/>
      <c r="H16" s="1570"/>
      <c r="I16" s="2051">
        <v>269</v>
      </c>
      <c r="J16" s="1535"/>
      <c r="K16" s="1570"/>
      <c r="L16" s="1570"/>
      <c r="M16" s="2051">
        <v>76</v>
      </c>
      <c r="N16" s="1535"/>
      <c r="O16" s="1570"/>
      <c r="P16" s="1570"/>
      <c r="Q16" s="2051">
        <v>34</v>
      </c>
      <c r="S16" s="778"/>
      <c r="T16" s="778"/>
    </row>
    <row r="17" spans="1:20" s="177" customFormat="1">
      <c r="A17" s="180">
        <v>3</v>
      </c>
      <c r="B17" s="1107"/>
      <c r="C17" s="1570"/>
      <c r="D17" s="1570"/>
      <c r="E17" s="2051">
        <v>302</v>
      </c>
      <c r="F17" s="1535"/>
      <c r="G17" s="1570"/>
      <c r="H17" s="1570"/>
      <c r="I17" s="2051">
        <v>260</v>
      </c>
      <c r="J17" s="1535"/>
      <c r="K17" s="1570"/>
      <c r="L17" s="1570"/>
      <c r="M17" s="2051">
        <v>50</v>
      </c>
      <c r="N17" s="1535"/>
      <c r="O17" s="1570"/>
      <c r="P17" s="1570"/>
      <c r="Q17" s="2051">
        <v>33</v>
      </c>
      <c r="S17" s="778"/>
      <c r="T17" s="778"/>
    </row>
    <row r="18" spans="1:20" s="177" customFormat="1">
      <c r="A18" s="180">
        <v>4</v>
      </c>
      <c r="B18" s="1107"/>
      <c r="C18" s="1570"/>
      <c r="D18" s="1570"/>
      <c r="E18" s="2051">
        <v>314</v>
      </c>
      <c r="F18" s="1535"/>
      <c r="G18" s="1570"/>
      <c r="H18" s="1570"/>
      <c r="I18" s="2051">
        <v>258</v>
      </c>
      <c r="J18" s="1535"/>
      <c r="K18" s="1570"/>
      <c r="L18" s="1570"/>
      <c r="M18" s="2051">
        <v>51</v>
      </c>
      <c r="N18" s="1535"/>
      <c r="O18" s="1570"/>
      <c r="P18" s="1570"/>
      <c r="Q18" s="2051">
        <v>26</v>
      </c>
      <c r="S18" s="778"/>
      <c r="T18" s="778"/>
    </row>
    <row r="19" spans="1:20" s="177" customFormat="1">
      <c r="A19" s="180">
        <v>5</v>
      </c>
      <c r="B19" s="1107"/>
      <c r="C19" s="1570"/>
      <c r="D19" s="1570"/>
      <c r="E19" s="2051">
        <v>352</v>
      </c>
      <c r="F19" s="1535"/>
      <c r="G19" s="1570"/>
      <c r="H19" s="1570"/>
      <c r="I19" s="2051">
        <v>266</v>
      </c>
      <c r="J19" s="1535"/>
      <c r="K19" s="1570"/>
      <c r="L19" s="1570"/>
      <c r="M19" s="2051">
        <v>57</v>
      </c>
      <c r="N19" s="1535"/>
      <c r="O19" s="1570"/>
      <c r="P19" s="1570"/>
      <c r="Q19" s="2051">
        <v>29</v>
      </c>
      <c r="S19" s="778"/>
      <c r="T19" s="778"/>
    </row>
    <row r="20" spans="1:20" s="177" customFormat="1">
      <c r="A20" s="180">
        <v>6</v>
      </c>
      <c r="B20" s="1107"/>
      <c r="C20" s="1570"/>
      <c r="D20" s="1570"/>
      <c r="E20" s="2051">
        <v>406</v>
      </c>
      <c r="F20" s="1535"/>
      <c r="G20" s="1570"/>
      <c r="H20" s="1570"/>
      <c r="I20" s="2051">
        <v>314</v>
      </c>
      <c r="J20" s="1535"/>
      <c r="K20" s="1570"/>
      <c r="L20" s="1570"/>
      <c r="M20" s="2051">
        <v>63</v>
      </c>
      <c r="N20" s="1535"/>
      <c r="O20" s="1570"/>
      <c r="P20" s="1570"/>
      <c r="Q20" s="2051">
        <v>37</v>
      </c>
      <c r="S20" s="778"/>
      <c r="T20" s="778"/>
    </row>
    <row r="21" spans="1:20" s="177" customFormat="1">
      <c r="A21" s="180">
        <v>7</v>
      </c>
      <c r="B21" s="1107"/>
      <c r="C21" s="1570"/>
      <c r="D21" s="1570"/>
      <c r="E21" s="2051">
        <v>512</v>
      </c>
      <c r="F21" s="1535"/>
      <c r="G21" s="1570"/>
      <c r="H21" s="1570"/>
      <c r="I21" s="2051">
        <v>363</v>
      </c>
      <c r="J21" s="1535"/>
      <c r="K21" s="1570"/>
      <c r="L21" s="1570"/>
      <c r="M21" s="2051">
        <v>128</v>
      </c>
      <c r="N21" s="1535"/>
      <c r="O21" s="1570"/>
      <c r="P21" s="1570"/>
      <c r="Q21" s="2051">
        <v>54</v>
      </c>
      <c r="S21" s="778"/>
      <c r="T21" s="778"/>
    </row>
    <row r="22" spans="1:20" s="177" customFormat="1">
      <c r="A22" s="180">
        <v>8</v>
      </c>
      <c r="B22" s="1107"/>
      <c r="C22" s="1570"/>
      <c r="D22" s="1570"/>
      <c r="E22" s="2051">
        <v>653</v>
      </c>
      <c r="F22" s="1535"/>
      <c r="G22" s="1570"/>
      <c r="H22" s="1570"/>
      <c r="I22" s="2051">
        <v>411</v>
      </c>
      <c r="J22" s="1535"/>
      <c r="K22" s="1570"/>
      <c r="L22" s="1570"/>
      <c r="M22" s="2051">
        <v>196</v>
      </c>
      <c r="N22" s="1535"/>
      <c r="O22" s="1570"/>
      <c r="P22" s="1570"/>
      <c r="Q22" s="2051">
        <v>49</v>
      </c>
      <c r="S22" s="778"/>
      <c r="T22" s="778"/>
    </row>
    <row r="23" spans="1:20" s="177" customFormat="1">
      <c r="A23" s="180">
        <v>9</v>
      </c>
      <c r="B23" s="1107"/>
      <c r="C23" s="1570"/>
      <c r="D23" s="1570"/>
      <c r="E23" s="2051">
        <v>735</v>
      </c>
      <c r="F23" s="1535"/>
      <c r="G23" s="1570"/>
      <c r="H23" s="1570"/>
      <c r="I23" s="2051">
        <v>422</v>
      </c>
      <c r="J23" s="1535"/>
      <c r="K23" s="1570"/>
      <c r="L23" s="1570"/>
      <c r="M23" s="2051">
        <v>262</v>
      </c>
      <c r="N23" s="1535"/>
      <c r="O23" s="1570"/>
      <c r="P23" s="1570"/>
      <c r="Q23" s="2051">
        <v>55</v>
      </c>
      <c r="S23" s="778"/>
      <c r="T23" s="778"/>
    </row>
    <row r="24" spans="1:20" s="177" customFormat="1">
      <c r="A24" s="180">
        <v>10</v>
      </c>
      <c r="B24" s="1107"/>
      <c r="C24" s="1570"/>
      <c r="D24" s="1570"/>
      <c r="E24" s="2051">
        <v>703</v>
      </c>
      <c r="F24" s="1535"/>
      <c r="G24" s="1570"/>
      <c r="H24" s="1570"/>
      <c r="I24" s="2051">
        <v>441</v>
      </c>
      <c r="J24" s="1535"/>
      <c r="K24" s="1570"/>
      <c r="L24" s="1570"/>
      <c r="M24" s="2051">
        <v>264</v>
      </c>
      <c r="N24" s="1535"/>
      <c r="O24" s="1570"/>
      <c r="P24" s="1570"/>
      <c r="Q24" s="2051">
        <v>66</v>
      </c>
      <c r="S24" s="778"/>
      <c r="T24" s="778"/>
    </row>
    <row r="25" spans="1:20" s="177" customFormat="1">
      <c r="A25" s="180">
        <v>11</v>
      </c>
      <c r="B25" s="1107"/>
      <c r="C25" s="1570"/>
      <c r="D25" s="1570"/>
      <c r="E25" s="2051">
        <v>691</v>
      </c>
      <c r="F25" s="1535"/>
      <c r="G25" s="1570"/>
      <c r="H25" s="1570"/>
      <c r="I25" s="2051">
        <v>436</v>
      </c>
      <c r="J25" s="1535"/>
      <c r="K25" s="1570"/>
      <c r="L25" s="1570"/>
      <c r="M25" s="2051">
        <v>266</v>
      </c>
      <c r="N25" s="1535"/>
      <c r="O25" s="1570"/>
      <c r="P25" s="1570"/>
      <c r="Q25" s="2051">
        <v>61</v>
      </c>
      <c r="S25" s="778"/>
      <c r="T25" s="778"/>
    </row>
    <row r="26" spans="1:20" s="177" customFormat="1">
      <c r="A26" s="180">
        <v>12</v>
      </c>
      <c r="B26" s="1107"/>
      <c r="C26" s="1570"/>
      <c r="D26" s="1570"/>
      <c r="E26" s="2051">
        <v>611</v>
      </c>
      <c r="F26" s="1535"/>
      <c r="G26" s="1570"/>
      <c r="H26" s="1570"/>
      <c r="I26" s="2051">
        <v>426</v>
      </c>
      <c r="J26" s="1535"/>
      <c r="K26" s="1570"/>
      <c r="L26" s="1570"/>
      <c r="M26" s="2051">
        <v>196</v>
      </c>
      <c r="N26" s="1535"/>
      <c r="O26" s="1570"/>
      <c r="P26" s="1570"/>
      <c r="Q26" s="2051">
        <v>57</v>
      </c>
      <c r="S26" s="778"/>
      <c r="T26" s="778"/>
    </row>
    <row r="27" spans="1:20" s="177" customFormat="1">
      <c r="A27" s="180">
        <v>13</v>
      </c>
      <c r="B27" s="1107"/>
      <c r="C27" s="1570"/>
      <c r="D27" s="1570"/>
      <c r="E27" s="2051">
        <v>638</v>
      </c>
      <c r="F27" s="1535"/>
      <c r="G27" s="1570"/>
      <c r="H27" s="1570"/>
      <c r="I27" s="2051">
        <v>419</v>
      </c>
      <c r="J27" s="1535"/>
      <c r="K27" s="1570"/>
      <c r="L27" s="1570"/>
      <c r="M27" s="2051">
        <v>233</v>
      </c>
      <c r="N27" s="1535"/>
      <c r="O27" s="1570"/>
      <c r="P27" s="1570"/>
      <c r="Q27" s="2051">
        <v>56</v>
      </c>
      <c r="S27" s="778"/>
      <c r="T27" s="778"/>
    </row>
    <row r="28" spans="1:20" s="177" customFormat="1">
      <c r="A28" s="180">
        <v>14</v>
      </c>
      <c r="B28" s="1107"/>
      <c r="C28" s="1570"/>
      <c r="D28" s="1570"/>
      <c r="E28" s="2051">
        <v>618</v>
      </c>
      <c r="F28" s="1535"/>
      <c r="G28" s="1570"/>
      <c r="H28" s="1570"/>
      <c r="I28" s="2051">
        <v>401</v>
      </c>
      <c r="J28" s="1535"/>
      <c r="K28" s="1570"/>
      <c r="L28" s="1570"/>
      <c r="M28" s="2051">
        <v>252</v>
      </c>
      <c r="N28" s="1535"/>
      <c r="O28" s="1570"/>
      <c r="P28" s="1570"/>
      <c r="Q28" s="2051">
        <v>51</v>
      </c>
      <c r="S28" s="778"/>
      <c r="T28" s="778"/>
    </row>
    <row r="29" spans="1:20" s="177" customFormat="1">
      <c r="A29" s="180">
        <v>15</v>
      </c>
      <c r="B29" s="1107"/>
      <c r="C29" s="1570"/>
      <c r="D29" s="1570"/>
      <c r="E29" s="2051">
        <v>568</v>
      </c>
      <c r="F29" s="1535"/>
      <c r="G29" s="1570"/>
      <c r="H29" s="1570"/>
      <c r="I29" s="2051">
        <v>438</v>
      </c>
      <c r="J29" s="1535"/>
      <c r="K29" s="1570"/>
      <c r="L29" s="1570"/>
      <c r="M29" s="2051">
        <v>207</v>
      </c>
      <c r="N29" s="1535"/>
      <c r="O29" s="1570"/>
      <c r="P29" s="1570"/>
      <c r="Q29" s="2051">
        <v>49</v>
      </c>
      <c r="S29" s="778"/>
      <c r="T29" s="778"/>
    </row>
    <row r="30" spans="1:20" s="177" customFormat="1">
      <c r="A30" s="180">
        <v>16</v>
      </c>
      <c r="B30" s="1107"/>
      <c r="C30" s="1570"/>
      <c r="D30" s="1570"/>
      <c r="E30" s="2051">
        <v>567</v>
      </c>
      <c r="F30" s="1535"/>
      <c r="G30" s="1570"/>
      <c r="H30" s="1570"/>
      <c r="I30" s="2051">
        <v>456</v>
      </c>
      <c r="J30" s="1535"/>
      <c r="K30" s="1570"/>
      <c r="L30" s="1570"/>
      <c r="M30" s="2051">
        <v>173</v>
      </c>
      <c r="N30" s="1535"/>
      <c r="O30" s="1570"/>
      <c r="P30" s="1570"/>
      <c r="Q30" s="2051">
        <v>44</v>
      </c>
      <c r="S30" s="778"/>
      <c r="T30" s="778"/>
    </row>
    <row r="31" spans="1:20" s="181" customFormat="1">
      <c r="A31" s="180">
        <v>17</v>
      </c>
      <c r="B31" s="1107"/>
      <c r="C31" s="1570"/>
      <c r="D31" s="1570"/>
      <c r="E31" s="2051">
        <v>563</v>
      </c>
      <c r="F31" s="1535"/>
      <c r="G31" s="1570"/>
      <c r="H31" s="1570"/>
      <c r="I31" s="2051">
        <v>465</v>
      </c>
      <c r="J31" s="1535"/>
      <c r="K31" s="1570"/>
      <c r="L31" s="1570"/>
      <c r="M31" s="2051">
        <v>124</v>
      </c>
      <c r="N31" s="1535"/>
      <c r="O31" s="1570"/>
      <c r="P31" s="1570"/>
      <c r="Q31" s="2051">
        <v>45</v>
      </c>
      <c r="R31" s="177"/>
      <c r="S31" s="778"/>
      <c r="T31" s="778"/>
    </row>
    <row r="32" spans="1:20" s="181" customFormat="1">
      <c r="A32" s="180">
        <v>18</v>
      </c>
      <c r="B32" s="1107"/>
      <c r="C32" s="1570"/>
      <c r="D32" s="1570"/>
      <c r="E32" s="2051">
        <v>566</v>
      </c>
      <c r="F32" s="1535"/>
      <c r="G32" s="1570"/>
      <c r="H32" s="1570"/>
      <c r="I32" s="2051">
        <v>489</v>
      </c>
      <c r="J32" s="1535"/>
      <c r="K32" s="1570"/>
      <c r="L32" s="1570"/>
      <c r="M32" s="2051">
        <v>115</v>
      </c>
      <c r="N32" s="1535"/>
      <c r="O32" s="1570"/>
      <c r="P32" s="1570"/>
      <c r="Q32" s="2051">
        <v>56</v>
      </c>
      <c r="R32" s="177"/>
      <c r="S32" s="778"/>
      <c r="T32" s="778"/>
    </row>
    <row r="33" spans="1:33" s="181" customFormat="1">
      <c r="A33" s="180">
        <v>19</v>
      </c>
      <c r="B33" s="1107"/>
      <c r="C33" s="1570"/>
      <c r="D33" s="1570"/>
      <c r="E33" s="2051">
        <v>525</v>
      </c>
      <c r="F33" s="1535"/>
      <c r="G33" s="1570"/>
      <c r="H33" s="1570"/>
      <c r="I33" s="2051">
        <v>488</v>
      </c>
      <c r="J33" s="1535"/>
      <c r="K33" s="1570"/>
      <c r="L33" s="1570"/>
      <c r="M33" s="2051">
        <v>107</v>
      </c>
      <c r="N33" s="1535"/>
      <c r="O33" s="1570"/>
      <c r="P33" s="1570"/>
      <c r="Q33" s="2051">
        <v>50</v>
      </c>
      <c r="R33" s="177"/>
      <c r="S33" s="778"/>
      <c r="T33" s="778"/>
    </row>
    <row r="34" spans="1:33" s="181" customFormat="1">
      <c r="A34" s="180">
        <v>20</v>
      </c>
      <c r="B34" s="1107"/>
      <c r="C34" s="1570"/>
      <c r="D34" s="1570"/>
      <c r="E34" s="2051">
        <v>504</v>
      </c>
      <c r="F34" s="1535"/>
      <c r="G34" s="1570"/>
      <c r="H34" s="1570"/>
      <c r="I34" s="2051">
        <v>458</v>
      </c>
      <c r="J34" s="1535"/>
      <c r="K34" s="1570"/>
      <c r="L34" s="1570"/>
      <c r="M34" s="2051">
        <v>94</v>
      </c>
      <c r="N34" s="1535"/>
      <c r="O34" s="1570"/>
      <c r="P34" s="1570"/>
      <c r="Q34" s="2051">
        <v>41</v>
      </c>
      <c r="R34" s="177"/>
      <c r="S34" s="778"/>
      <c r="T34" s="778"/>
    </row>
    <row r="35" spans="1:33" s="181" customFormat="1">
      <c r="A35" s="180">
        <v>21</v>
      </c>
      <c r="B35" s="1107"/>
      <c r="C35" s="1570"/>
      <c r="D35" s="1570"/>
      <c r="E35" s="2051">
        <v>507</v>
      </c>
      <c r="F35" s="1535"/>
      <c r="G35" s="1570"/>
      <c r="H35" s="1570"/>
      <c r="I35" s="2051">
        <v>439</v>
      </c>
      <c r="J35" s="1535"/>
      <c r="K35" s="1570"/>
      <c r="L35" s="1570"/>
      <c r="M35" s="2051">
        <v>92</v>
      </c>
      <c r="N35" s="1535"/>
      <c r="O35" s="1570"/>
      <c r="P35" s="1570"/>
      <c r="Q35" s="2051">
        <v>44</v>
      </c>
      <c r="R35" s="177"/>
      <c r="S35" s="778"/>
      <c r="T35" s="778"/>
    </row>
    <row r="36" spans="1:33" s="181" customFormat="1">
      <c r="A36" s="180">
        <v>22</v>
      </c>
      <c r="B36" s="1107"/>
      <c r="C36" s="1570"/>
      <c r="D36" s="1570"/>
      <c r="E36" s="2051">
        <v>482</v>
      </c>
      <c r="F36" s="1535"/>
      <c r="G36" s="1570"/>
      <c r="H36" s="1570"/>
      <c r="I36" s="2051">
        <v>385</v>
      </c>
      <c r="J36" s="1535"/>
      <c r="K36" s="1570"/>
      <c r="L36" s="1570"/>
      <c r="M36" s="2051">
        <v>94</v>
      </c>
      <c r="N36" s="1535"/>
      <c r="O36" s="1570"/>
      <c r="P36" s="1570"/>
      <c r="Q36" s="2051">
        <v>44</v>
      </c>
      <c r="R36" s="177"/>
      <c r="S36" s="778"/>
      <c r="T36" s="778"/>
    </row>
    <row r="37" spans="1:33" s="181" customFormat="1">
      <c r="A37" s="180">
        <v>23</v>
      </c>
      <c r="B37" s="1107"/>
      <c r="C37" s="1570"/>
      <c r="D37" s="1570"/>
      <c r="E37" s="2051">
        <v>445</v>
      </c>
      <c r="F37" s="1535"/>
      <c r="G37" s="1570"/>
      <c r="H37" s="1570"/>
      <c r="I37" s="2051">
        <v>336</v>
      </c>
      <c r="J37" s="1535"/>
      <c r="K37" s="1570"/>
      <c r="L37" s="1570"/>
      <c r="M37" s="2051">
        <v>87</v>
      </c>
      <c r="N37" s="1535"/>
      <c r="O37" s="1570"/>
      <c r="P37" s="1570"/>
      <c r="Q37" s="2051">
        <v>41</v>
      </c>
      <c r="R37" s="177"/>
      <c r="S37" s="778"/>
      <c r="T37" s="778"/>
    </row>
    <row r="38" spans="1:33" s="181" customFormat="1" ht="15">
      <c r="A38" s="180" t="s">
        <v>19</v>
      </c>
      <c r="B38" s="1179"/>
      <c r="C38" s="1571"/>
      <c r="D38" s="1571"/>
      <c r="E38" s="1574">
        <f>SUM(E14:E37)</f>
        <v>12486</v>
      </c>
      <c r="F38" s="1573"/>
      <c r="G38" s="1573"/>
      <c r="H38" s="1573"/>
      <c r="I38" s="1574">
        <f>SUM(I14:I37)</f>
        <v>9197</v>
      </c>
      <c r="J38" s="1573"/>
      <c r="K38" s="1573"/>
      <c r="L38" s="1573"/>
      <c r="M38" s="1574">
        <f>SUM(M14:M37)</f>
        <v>3342</v>
      </c>
      <c r="N38" s="1573"/>
      <c r="O38" s="1573"/>
      <c r="P38" s="1573"/>
      <c r="Q38" s="1574">
        <f>SUM(Q14:Q37)</f>
        <v>1087</v>
      </c>
    </row>
    <row r="39" spans="1:33" s="170" customFormat="1" ht="12.75" customHeight="1">
      <c r="A39" s="170" t="s">
        <v>20</v>
      </c>
      <c r="R39" s="1020"/>
      <c r="S39" s="1020"/>
      <c r="T39" s="1020"/>
      <c r="U39" s="1020"/>
      <c r="V39" s="1020"/>
      <c r="W39" s="1020"/>
      <c r="X39" s="1020"/>
      <c r="Y39" s="1020"/>
      <c r="Z39" s="1020"/>
      <c r="AA39" s="1020"/>
      <c r="AB39" s="1020"/>
      <c r="AC39" s="1020"/>
      <c r="AD39" s="1020"/>
      <c r="AE39" s="1020"/>
      <c r="AF39" s="1020"/>
      <c r="AG39" s="1020"/>
    </row>
    <row r="40" spans="1:33" s="170" customFormat="1" ht="12.75" customHeight="1">
      <c r="A40" s="170" t="s">
        <v>21</v>
      </c>
      <c r="R40" s="1020"/>
      <c r="S40" s="1020"/>
      <c r="T40" s="1020"/>
      <c r="U40" s="1020"/>
      <c r="V40" s="1020"/>
      <c r="W40" s="1020"/>
      <c r="X40" s="1020"/>
      <c r="Y40" s="1020"/>
      <c r="Z40" s="1020"/>
      <c r="AA40" s="1020"/>
      <c r="AB40" s="1020"/>
      <c r="AC40" s="1020"/>
      <c r="AD40" s="1020"/>
      <c r="AE40" s="1020"/>
      <c r="AF40" s="1020"/>
      <c r="AG40" s="1020"/>
    </row>
    <row r="41" spans="1:33">
      <c r="A41" s="170" t="s">
        <v>565</v>
      </c>
      <c r="K41" s="170"/>
      <c r="L41" s="170"/>
      <c r="M41" s="170"/>
      <c r="N41" s="170"/>
      <c r="O41" s="170"/>
      <c r="P41" s="170"/>
      <c r="Q41" s="170"/>
      <c r="R41" s="1021"/>
      <c r="S41" s="1021"/>
      <c r="T41" s="1021"/>
      <c r="U41" s="1021"/>
      <c r="V41" s="1021"/>
      <c r="W41" s="1021"/>
      <c r="X41" s="1021"/>
      <c r="Y41" s="1021"/>
      <c r="Z41" s="1021"/>
      <c r="AA41" s="1021"/>
      <c r="AB41" s="1021"/>
      <c r="AC41" s="1021"/>
      <c r="AD41" s="1021"/>
      <c r="AE41" s="1021"/>
      <c r="AF41" s="1021"/>
      <c r="AG41" s="1021"/>
    </row>
    <row r="42" spans="1:33">
      <c r="A42" s="170" t="s">
        <v>23</v>
      </c>
      <c r="R42" s="1021"/>
      <c r="S42" s="1021"/>
      <c r="T42" s="1021"/>
      <c r="U42" s="1021"/>
      <c r="V42" s="1021"/>
      <c r="W42" s="1021"/>
      <c r="X42" s="1021"/>
      <c r="Y42" s="1021"/>
      <c r="Z42" s="1021"/>
      <c r="AA42" s="1021"/>
      <c r="AB42" s="1021"/>
      <c r="AC42" s="1021"/>
      <c r="AD42" s="1021"/>
      <c r="AE42" s="1021"/>
      <c r="AF42" s="1021"/>
      <c r="AG42" s="1021"/>
    </row>
    <row r="43" spans="1:33">
      <c r="R43" s="1021"/>
      <c r="S43" s="1021"/>
      <c r="T43" s="1021"/>
      <c r="U43" s="1021"/>
      <c r="V43" s="1021"/>
      <c r="W43" s="1021"/>
      <c r="X43" s="1021"/>
      <c r="Y43" s="1021"/>
      <c r="Z43" s="1021"/>
      <c r="AA43" s="1021"/>
      <c r="AB43" s="1021"/>
      <c r="AC43" s="1021"/>
      <c r="AD43" s="1021"/>
      <c r="AE43" s="1021"/>
      <c r="AF43" s="1021"/>
      <c r="AG43" s="1021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theme="9" tint="-0.249977111117893"/>
  </sheetPr>
  <dimension ref="A1:AG43"/>
  <sheetViews>
    <sheetView zoomScale="85" zoomScaleNormal="85" workbookViewId="0">
      <selection activeCell="R20" sqref="R20"/>
    </sheetView>
  </sheetViews>
  <sheetFormatPr defaultColWidth="9.140625" defaultRowHeight="12.75"/>
  <cols>
    <col min="1" max="1" width="5.42578125" style="195" customWidth="1"/>
    <col min="2" max="3" width="11.28515625" style="195" customWidth="1"/>
    <col min="4" max="4" width="11.28515625" style="195" hidden="1" customWidth="1"/>
    <col min="5" max="7" width="11.28515625" style="195" customWidth="1"/>
    <col min="8" max="8" width="11.28515625" style="195" hidden="1" customWidth="1"/>
    <col min="9" max="11" width="11.28515625" style="195" customWidth="1"/>
    <col min="12" max="12" width="11.28515625" style="195" hidden="1" customWidth="1"/>
    <col min="13" max="15" width="11.28515625" style="195" customWidth="1"/>
    <col min="16" max="16" width="11.28515625" style="195" hidden="1" customWidth="1"/>
    <col min="17" max="17" width="11.28515625" style="195" customWidth="1"/>
    <col min="18" max="16384" width="9.140625" style="195"/>
  </cols>
  <sheetData>
    <row r="1" spans="1:33" s="183" customFormat="1" ht="18.75" customHeight="1">
      <c r="B1" s="2329" t="s">
        <v>405</v>
      </c>
      <c r="C1" s="2081"/>
      <c r="D1" s="2081"/>
      <c r="E1" s="2081"/>
      <c r="F1" s="2081"/>
      <c r="J1" s="800" t="s">
        <v>171</v>
      </c>
      <c r="N1" s="2324" t="s">
        <v>54</v>
      </c>
      <c r="O1" s="2324"/>
      <c r="P1" s="2324"/>
      <c r="Q1" s="2324"/>
      <c r="R1" s="1018"/>
      <c r="S1" s="1018"/>
      <c r="T1" s="1018"/>
      <c r="U1" s="1018"/>
      <c r="V1" s="1018"/>
      <c r="W1" s="1018"/>
      <c r="X1" s="1018"/>
      <c r="Y1" s="1018"/>
      <c r="Z1" s="1018"/>
      <c r="AA1" s="1018"/>
      <c r="AB1" s="1018"/>
      <c r="AC1" s="1018"/>
      <c r="AD1" s="1018"/>
      <c r="AE1" s="1018"/>
      <c r="AF1" s="1018"/>
      <c r="AG1" s="1018"/>
    </row>
    <row r="2" spans="1:33" s="183" customFormat="1" ht="10.5" customHeight="1">
      <c r="B2" s="2325" t="s">
        <v>1</v>
      </c>
      <c r="C2" s="2088"/>
      <c r="D2" s="2088"/>
      <c r="E2" s="2088"/>
      <c r="F2" s="2088"/>
      <c r="I2" s="183" t="s">
        <v>36</v>
      </c>
      <c r="N2" s="2325" t="s">
        <v>2</v>
      </c>
      <c r="O2" s="2326"/>
      <c r="P2" s="2326"/>
      <c r="Q2" s="2326"/>
      <c r="R2" s="1018"/>
      <c r="S2" s="1018"/>
      <c r="T2" s="1018"/>
      <c r="U2" s="1018"/>
      <c r="V2" s="1018"/>
      <c r="W2" s="1018"/>
      <c r="X2" s="1018"/>
      <c r="Y2" s="1018"/>
      <c r="Z2" s="1018"/>
      <c r="AA2" s="1018"/>
      <c r="AB2" s="1018"/>
      <c r="AC2" s="1018"/>
      <c r="AD2" s="1018"/>
      <c r="AE2" s="1018"/>
      <c r="AF2" s="1018"/>
      <c r="AG2" s="1018"/>
    </row>
    <row r="3" spans="1:33" s="183" customFormat="1" ht="13.5" customHeight="1">
      <c r="N3" s="183" t="s">
        <v>3</v>
      </c>
      <c r="R3" s="1018"/>
      <c r="S3" s="1018"/>
      <c r="T3" s="1018"/>
      <c r="U3" s="1018"/>
      <c r="V3" s="1018"/>
      <c r="W3" s="1018"/>
      <c r="X3" s="1018"/>
      <c r="Y3" s="1018"/>
      <c r="Z3" s="1018"/>
      <c r="AA3" s="1018"/>
      <c r="AB3" s="1018"/>
      <c r="AC3" s="1018"/>
      <c r="AD3" s="1018"/>
      <c r="AE3" s="1018"/>
      <c r="AF3" s="1018"/>
      <c r="AG3" s="1018"/>
    </row>
    <row r="4" spans="1:33" s="183" customFormat="1" ht="15" customHeight="1">
      <c r="B4" s="2328" t="s">
        <v>4</v>
      </c>
      <c r="C4" s="2081"/>
      <c r="D4" s="185"/>
      <c r="E4" s="1018"/>
      <c r="F4" s="1018"/>
      <c r="G4" s="1018"/>
      <c r="H4" s="1018"/>
      <c r="I4" s="887" t="s">
        <v>5</v>
      </c>
      <c r="J4" s="184"/>
      <c r="K4" s="184"/>
      <c r="L4" s="184"/>
      <c r="O4" s="186" t="s">
        <v>55</v>
      </c>
      <c r="R4" s="1018"/>
      <c r="S4" s="1018"/>
      <c r="T4" s="1018"/>
      <c r="U4" s="1018"/>
      <c r="V4" s="1018"/>
      <c r="W4" s="1018"/>
      <c r="X4" s="1018"/>
      <c r="Y4" s="1018"/>
      <c r="Z4" s="1018"/>
      <c r="AA4" s="1018"/>
      <c r="AB4" s="1018"/>
      <c r="AC4" s="1018"/>
      <c r="AD4" s="1018"/>
      <c r="AE4" s="1018"/>
      <c r="AF4" s="1018"/>
      <c r="AG4" s="1018"/>
    </row>
    <row r="5" spans="1:33" s="183" customFormat="1" ht="9.75" customHeight="1">
      <c r="B5" s="2327" t="s">
        <v>7</v>
      </c>
      <c r="C5" s="2079"/>
      <c r="D5" s="184"/>
      <c r="E5" s="184"/>
      <c r="R5" s="1018"/>
      <c r="S5" s="1018"/>
      <c r="T5" s="1018"/>
      <c r="U5" s="1018"/>
      <c r="V5" s="1018"/>
      <c r="W5" s="1018"/>
      <c r="X5" s="1018"/>
      <c r="Y5" s="1018"/>
      <c r="Z5" s="1018"/>
      <c r="AA5" s="1018"/>
      <c r="AB5" s="1018"/>
      <c r="AC5" s="1018"/>
      <c r="AD5" s="1018"/>
      <c r="AE5" s="1018"/>
      <c r="AF5" s="1018"/>
      <c r="AG5" s="1018"/>
    </row>
    <row r="6" spans="1:33" s="183" customFormat="1" ht="12" customHeight="1">
      <c r="A6" s="233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18"/>
      <c r="S6" s="1018"/>
      <c r="T6" s="1018"/>
      <c r="U6" s="1018"/>
      <c r="V6" s="1018"/>
      <c r="W6" s="1018"/>
      <c r="X6" s="1018"/>
      <c r="Y6" s="1018"/>
      <c r="Z6" s="1018"/>
      <c r="AA6" s="1018"/>
      <c r="AB6" s="1018"/>
      <c r="AC6" s="1018"/>
      <c r="AD6" s="1018"/>
      <c r="AE6" s="1018"/>
      <c r="AF6" s="1018"/>
      <c r="AG6" s="1018"/>
    </row>
    <row r="7" spans="1:33" s="183" customFormat="1" ht="15.75">
      <c r="A7" s="233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18"/>
      <c r="S7" s="1018"/>
      <c r="T7" s="1018"/>
      <c r="U7" s="1018"/>
      <c r="V7" s="1018"/>
      <c r="W7" s="1018"/>
      <c r="X7" s="1018"/>
      <c r="Y7" s="1018"/>
      <c r="Z7" s="1018"/>
      <c r="AA7" s="1018"/>
      <c r="AB7" s="1018"/>
      <c r="AC7" s="1018"/>
      <c r="AD7" s="1018"/>
      <c r="AE7" s="1018"/>
      <c r="AF7" s="1018"/>
      <c r="AG7" s="1018"/>
    </row>
    <row r="8" spans="1:33" s="183" customFormat="1" ht="9" customHeight="1">
      <c r="A8" s="1258" t="s">
        <v>316</v>
      </c>
      <c r="B8" s="1258" t="s">
        <v>317</v>
      </c>
      <c r="R8" s="1018"/>
      <c r="S8" s="1018"/>
      <c r="T8" s="1018"/>
      <c r="U8" s="1018"/>
      <c r="V8" s="1018"/>
      <c r="W8" s="1018"/>
      <c r="X8" s="1018"/>
      <c r="Y8" s="1018"/>
      <c r="Z8" s="1018"/>
      <c r="AA8" s="1018"/>
      <c r="AB8" s="1018"/>
      <c r="AC8" s="1018"/>
      <c r="AD8" s="1018"/>
      <c r="AE8" s="1018"/>
      <c r="AF8" s="1018"/>
      <c r="AG8" s="1018"/>
    </row>
    <row r="9" spans="1:33" s="183" customFormat="1">
      <c r="A9" s="2332" t="s">
        <v>9</v>
      </c>
      <c r="B9" s="2337" t="s">
        <v>10</v>
      </c>
      <c r="C9" s="2338"/>
      <c r="D9" s="2338"/>
      <c r="E9" s="2338"/>
      <c r="F9" s="2338"/>
      <c r="G9" s="2338"/>
      <c r="H9" s="2338"/>
      <c r="I9" s="2339"/>
      <c r="J9" s="2337" t="s">
        <v>11</v>
      </c>
      <c r="K9" s="2338"/>
      <c r="L9" s="2338"/>
      <c r="M9" s="2338"/>
      <c r="N9" s="2338"/>
      <c r="O9" s="2338"/>
      <c r="P9" s="2338"/>
      <c r="Q9" s="2339"/>
      <c r="R9" s="1018"/>
      <c r="S9" s="1018"/>
      <c r="T9" s="1018"/>
      <c r="U9" s="1018"/>
      <c r="V9" s="1018"/>
      <c r="W9" s="1018"/>
      <c r="X9" s="1018"/>
      <c r="Y9" s="1018"/>
      <c r="Z9" s="1018"/>
      <c r="AA9" s="1018"/>
      <c r="AB9" s="1018"/>
      <c r="AC9" s="1018"/>
      <c r="AD9" s="1018"/>
      <c r="AE9" s="1018"/>
      <c r="AF9" s="1018"/>
      <c r="AG9" s="1018"/>
    </row>
    <row r="10" spans="1:33" s="183" customFormat="1">
      <c r="A10" s="2333"/>
      <c r="B10" s="2330" t="s">
        <v>267</v>
      </c>
      <c r="C10" s="2331"/>
      <c r="D10" s="2331"/>
      <c r="E10" s="2342"/>
      <c r="F10" s="2330" t="s">
        <v>268</v>
      </c>
      <c r="G10" s="2095"/>
      <c r="H10" s="2095"/>
      <c r="I10" s="2096"/>
      <c r="J10" s="2330" t="str">
        <f>B10</f>
        <v>ЯЧ.№206 - "ГОРОД-10"</v>
      </c>
      <c r="K10" s="2340"/>
      <c r="L10" s="2340"/>
      <c r="M10" s="2341"/>
      <c r="N10" s="2330" t="str">
        <f>F10</f>
        <v>ЯЧ.№404- "ГОРОД-14"</v>
      </c>
      <c r="O10" s="2340"/>
      <c r="P10" s="2340"/>
      <c r="Q10" s="2341"/>
      <c r="R10" s="1018"/>
      <c r="S10" s="1018"/>
      <c r="T10" s="1018"/>
      <c r="U10" s="1018"/>
      <c r="V10" s="1018"/>
      <c r="W10" s="1018"/>
      <c r="X10" s="1018"/>
      <c r="Y10" s="1018"/>
      <c r="Z10" s="1018"/>
      <c r="AA10" s="1018"/>
      <c r="AB10" s="1018"/>
      <c r="AC10" s="1018"/>
      <c r="AD10" s="1018"/>
      <c r="AE10" s="1018"/>
      <c r="AF10" s="1018"/>
      <c r="AG10" s="1018"/>
    </row>
    <row r="11" spans="1:33" s="183" customFormat="1">
      <c r="A11" s="2333"/>
      <c r="B11" s="2330" t="s">
        <v>14</v>
      </c>
      <c r="C11" s="2331"/>
      <c r="E11" s="188">
        <v>6000</v>
      </c>
      <c r="F11" s="2330" t="s">
        <v>14</v>
      </c>
      <c r="G11" s="2331"/>
      <c r="H11" s="187"/>
      <c r="I11" s="188">
        <v>3000</v>
      </c>
      <c r="J11" s="2330" t="s">
        <v>14</v>
      </c>
      <c r="K11" s="2331"/>
      <c r="L11" s="187"/>
      <c r="M11" s="188">
        <f>E11</f>
        <v>6000</v>
      </c>
      <c r="N11" s="2330" t="s">
        <v>14</v>
      </c>
      <c r="O11" s="2331"/>
      <c r="P11" s="187"/>
      <c r="Q11" s="188">
        <f>I11</f>
        <v>3000</v>
      </c>
      <c r="R11" s="1018"/>
      <c r="S11" s="1018"/>
      <c r="T11" s="1018"/>
      <c r="U11" s="1018"/>
      <c r="V11" s="1018"/>
      <c r="W11" s="1018"/>
      <c r="X11" s="1018"/>
      <c r="Y11" s="1018"/>
      <c r="Z11" s="1018"/>
      <c r="AA11" s="1018"/>
      <c r="AB11" s="1018"/>
      <c r="AC11" s="1018"/>
      <c r="AD11" s="1018"/>
      <c r="AE11" s="1018"/>
      <c r="AF11" s="1018"/>
      <c r="AG11" s="1018"/>
    </row>
    <row r="12" spans="1:33" s="190" customFormat="1" ht="35.25" customHeight="1">
      <c r="A12" s="2334"/>
      <c r="B12" s="189" t="s">
        <v>16</v>
      </c>
      <c r="C12" s="189" t="s">
        <v>17</v>
      </c>
      <c r="D12" s="189"/>
      <c r="E12" s="189" t="s">
        <v>18</v>
      </c>
      <c r="F12" s="189" t="s">
        <v>16</v>
      </c>
      <c r="G12" s="189" t="s">
        <v>17</v>
      </c>
      <c r="H12" s="189"/>
      <c r="I12" s="189" t="s">
        <v>18</v>
      </c>
      <c r="J12" s="189" t="s">
        <v>16</v>
      </c>
      <c r="K12" s="189" t="s">
        <v>17</v>
      </c>
      <c r="L12" s="189"/>
      <c r="M12" s="189" t="s">
        <v>18</v>
      </c>
      <c r="N12" s="189" t="s">
        <v>16</v>
      </c>
      <c r="O12" s="189" t="s">
        <v>17</v>
      </c>
      <c r="P12" s="189"/>
      <c r="Q12" s="189" t="s">
        <v>18</v>
      </c>
    </row>
    <row r="13" spans="1:33" s="192" customFormat="1" ht="11.25">
      <c r="A13" s="191">
        <v>1</v>
      </c>
      <c r="B13" s="191">
        <v>2</v>
      </c>
      <c r="C13" s="191">
        <v>3</v>
      </c>
      <c r="D13" s="191"/>
      <c r="E13" s="191">
        <v>4</v>
      </c>
      <c r="F13" s="191">
        <v>5</v>
      </c>
      <c r="G13" s="191">
        <v>6</v>
      </c>
      <c r="H13" s="191"/>
      <c r="I13" s="191">
        <v>7</v>
      </c>
      <c r="J13" s="191">
        <v>8</v>
      </c>
      <c r="K13" s="191">
        <v>9</v>
      </c>
      <c r="L13" s="191"/>
      <c r="M13" s="191">
        <v>10</v>
      </c>
      <c r="N13" s="191">
        <v>11</v>
      </c>
      <c r="O13" s="191">
        <v>12</v>
      </c>
      <c r="P13" s="191"/>
      <c r="Q13" s="191">
        <v>13</v>
      </c>
    </row>
    <row r="14" spans="1:33" s="190" customFormat="1" ht="15">
      <c r="A14" s="193">
        <v>0</v>
      </c>
      <c r="B14" s="1107"/>
      <c r="C14" s="1572"/>
      <c r="D14" s="1572"/>
      <c r="E14" s="2051">
        <v>851</v>
      </c>
      <c r="F14" s="1567"/>
      <c r="G14" s="1572"/>
      <c r="H14" s="1572"/>
      <c r="I14" s="2051">
        <v>815</v>
      </c>
      <c r="J14" s="1567"/>
      <c r="K14" s="1572"/>
      <c r="L14" s="1572"/>
      <c r="M14" s="2051">
        <v>31</v>
      </c>
      <c r="N14" s="1567"/>
      <c r="O14" s="1572"/>
      <c r="P14" s="1572"/>
      <c r="Q14" s="2051">
        <v>90</v>
      </c>
    </row>
    <row r="15" spans="1:33" s="1431" customFormat="1" ht="15">
      <c r="A15" s="1430">
        <v>1</v>
      </c>
      <c r="B15" s="1107"/>
      <c r="C15" s="1572"/>
      <c r="D15" s="1572"/>
      <c r="E15" s="2051">
        <v>836</v>
      </c>
      <c r="F15" s="1567"/>
      <c r="G15" s="1572"/>
      <c r="H15" s="1572"/>
      <c r="I15" s="2051">
        <v>783</v>
      </c>
      <c r="J15" s="1567"/>
      <c r="K15" s="1572"/>
      <c r="L15" s="1572"/>
      <c r="M15" s="2051">
        <v>40</v>
      </c>
      <c r="N15" s="1567"/>
      <c r="O15" s="1572"/>
      <c r="P15" s="1572"/>
      <c r="Q15" s="2051">
        <v>83</v>
      </c>
    </row>
    <row r="16" spans="1:33" s="190" customFormat="1" ht="15">
      <c r="A16" s="193">
        <v>2</v>
      </c>
      <c r="B16" s="1107"/>
      <c r="C16" s="1572"/>
      <c r="D16" s="1572"/>
      <c r="E16" s="2051">
        <v>812</v>
      </c>
      <c r="F16" s="1567"/>
      <c r="G16" s="1572"/>
      <c r="H16" s="1572"/>
      <c r="I16" s="2051">
        <v>786</v>
      </c>
      <c r="J16" s="1567"/>
      <c r="K16" s="1572"/>
      <c r="L16" s="1572"/>
      <c r="M16" s="2051">
        <v>30</v>
      </c>
      <c r="N16" s="1567"/>
      <c r="O16" s="1572"/>
      <c r="P16" s="1572"/>
      <c r="Q16" s="2051">
        <v>82</v>
      </c>
    </row>
    <row r="17" spans="1:17" s="190" customFormat="1" ht="15">
      <c r="A17" s="193">
        <v>3</v>
      </c>
      <c r="B17" s="1107"/>
      <c r="C17" s="1572"/>
      <c r="D17" s="1572"/>
      <c r="E17" s="2051">
        <v>853</v>
      </c>
      <c r="F17" s="1567"/>
      <c r="G17" s="1572"/>
      <c r="H17" s="1572"/>
      <c r="I17" s="2051">
        <v>750</v>
      </c>
      <c r="J17" s="1567"/>
      <c r="K17" s="1572"/>
      <c r="L17" s="1572"/>
      <c r="M17" s="2051">
        <v>34</v>
      </c>
      <c r="N17" s="1567"/>
      <c r="O17" s="1572"/>
      <c r="P17" s="1572"/>
      <c r="Q17" s="2051">
        <v>60</v>
      </c>
    </row>
    <row r="18" spans="1:17" s="190" customFormat="1" ht="15">
      <c r="A18" s="193">
        <v>4</v>
      </c>
      <c r="B18" s="1107"/>
      <c r="C18" s="1572"/>
      <c r="D18" s="1572"/>
      <c r="E18" s="2051">
        <v>937</v>
      </c>
      <c r="F18" s="1567"/>
      <c r="G18" s="1572"/>
      <c r="H18" s="1572"/>
      <c r="I18" s="2051">
        <v>765</v>
      </c>
      <c r="J18" s="1567"/>
      <c r="K18" s="1572"/>
      <c r="L18" s="1572"/>
      <c r="M18" s="2051">
        <v>30</v>
      </c>
      <c r="N18" s="1567"/>
      <c r="O18" s="1572"/>
      <c r="P18" s="1572"/>
      <c r="Q18" s="2051">
        <v>64</v>
      </c>
    </row>
    <row r="19" spans="1:17" s="190" customFormat="1" ht="15">
      <c r="A19" s="193">
        <v>5</v>
      </c>
      <c r="B19" s="1107"/>
      <c r="C19" s="1572"/>
      <c r="D19" s="1572"/>
      <c r="E19" s="2051">
        <v>960</v>
      </c>
      <c r="F19" s="1567"/>
      <c r="G19" s="1572"/>
      <c r="H19" s="1572"/>
      <c r="I19" s="2051">
        <v>807</v>
      </c>
      <c r="J19" s="1567"/>
      <c r="K19" s="1572"/>
      <c r="L19" s="1572"/>
      <c r="M19" s="2051">
        <v>30</v>
      </c>
      <c r="N19" s="1567"/>
      <c r="O19" s="1572"/>
      <c r="P19" s="1572"/>
      <c r="Q19" s="2051">
        <v>65</v>
      </c>
    </row>
    <row r="20" spans="1:17" s="190" customFormat="1" ht="15">
      <c r="A20" s="193">
        <v>6</v>
      </c>
      <c r="B20" s="1107"/>
      <c r="C20" s="1572"/>
      <c r="D20" s="1572"/>
      <c r="E20" s="2051">
        <v>1121</v>
      </c>
      <c r="F20" s="1567"/>
      <c r="G20" s="1572"/>
      <c r="H20" s="1572"/>
      <c r="I20" s="2051">
        <v>901</v>
      </c>
      <c r="J20" s="1567"/>
      <c r="K20" s="1572"/>
      <c r="L20" s="1572"/>
      <c r="M20" s="2051">
        <v>33</v>
      </c>
      <c r="N20" s="1567"/>
      <c r="O20" s="1572"/>
      <c r="P20" s="1572"/>
      <c r="Q20" s="2051">
        <v>46</v>
      </c>
    </row>
    <row r="21" spans="1:17" s="190" customFormat="1" ht="15">
      <c r="A21" s="193">
        <v>7</v>
      </c>
      <c r="B21" s="1107"/>
      <c r="C21" s="1572"/>
      <c r="D21" s="1572"/>
      <c r="E21" s="2051">
        <v>1434</v>
      </c>
      <c r="F21" s="1567"/>
      <c r="G21" s="1572"/>
      <c r="H21" s="1572"/>
      <c r="I21" s="2051">
        <v>1096</v>
      </c>
      <c r="J21" s="1567"/>
      <c r="K21" s="1572"/>
      <c r="L21" s="1572"/>
      <c r="M21" s="2051">
        <v>36</v>
      </c>
      <c r="N21" s="1567"/>
      <c r="O21" s="1572"/>
      <c r="P21" s="1572"/>
      <c r="Q21" s="2051">
        <v>50</v>
      </c>
    </row>
    <row r="22" spans="1:17" s="190" customFormat="1" ht="15">
      <c r="A22" s="193">
        <v>8</v>
      </c>
      <c r="B22" s="1107"/>
      <c r="C22" s="1572"/>
      <c r="D22" s="1572"/>
      <c r="E22" s="2051">
        <v>1588</v>
      </c>
      <c r="F22" s="1567"/>
      <c r="G22" s="1572"/>
      <c r="H22" s="1572"/>
      <c r="I22" s="2051">
        <v>1347</v>
      </c>
      <c r="J22" s="1567"/>
      <c r="K22" s="1572"/>
      <c r="L22" s="1572"/>
      <c r="M22" s="2051">
        <v>17</v>
      </c>
      <c r="N22" s="1567"/>
      <c r="O22" s="1572"/>
      <c r="P22" s="1572"/>
      <c r="Q22" s="2051">
        <v>116</v>
      </c>
    </row>
    <row r="23" spans="1:17" s="190" customFormat="1" ht="15">
      <c r="A23" s="193">
        <v>9</v>
      </c>
      <c r="B23" s="1107"/>
      <c r="C23" s="1572"/>
      <c r="D23" s="1572"/>
      <c r="E23" s="2051">
        <v>1650</v>
      </c>
      <c r="F23" s="1567"/>
      <c r="G23" s="1572"/>
      <c r="H23" s="1572"/>
      <c r="I23" s="2051">
        <v>1377</v>
      </c>
      <c r="J23" s="1567"/>
      <c r="K23" s="1572"/>
      <c r="L23" s="1572"/>
      <c r="M23" s="2051">
        <v>19</v>
      </c>
      <c r="N23" s="1567"/>
      <c r="O23" s="1572"/>
      <c r="P23" s="1572"/>
      <c r="Q23" s="2051">
        <v>128</v>
      </c>
    </row>
    <row r="24" spans="1:17" s="190" customFormat="1" ht="15">
      <c r="A24" s="193">
        <v>10</v>
      </c>
      <c r="B24" s="1107"/>
      <c r="C24" s="1572"/>
      <c r="D24" s="1572"/>
      <c r="E24" s="2051">
        <v>1723</v>
      </c>
      <c r="F24" s="1567"/>
      <c r="G24" s="1572"/>
      <c r="H24" s="1572"/>
      <c r="I24" s="2051">
        <v>1386</v>
      </c>
      <c r="J24" s="1567"/>
      <c r="K24" s="1572"/>
      <c r="L24" s="1572"/>
      <c r="M24" s="2051">
        <v>24</v>
      </c>
      <c r="N24" s="1567"/>
      <c r="O24" s="1572"/>
      <c r="P24" s="1572"/>
      <c r="Q24" s="2051">
        <v>152</v>
      </c>
    </row>
    <row r="25" spans="1:17" s="190" customFormat="1" ht="15">
      <c r="A25" s="193">
        <v>11</v>
      </c>
      <c r="B25" s="1107"/>
      <c r="C25" s="1572"/>
      <c r="D25" s="1572"/>
      <c r="E25" s="2051">
        <v>1694</v>
      </c>
      <c r="F25" s="1567"/>
      <c r="G25" s="1572"/>
      <c r="H25" s="1572"/>
      <c r="I25" s="2051">
        <v>1371</v>
      </c>
      <c r="J25" s="1567"/>
      <c r="K25" s="1572"/>
      <c r="L25" s="1572"/>
      <c r="M25" s="2051">
        <v>24</v>
      </c>
      <c r="N25" s="1567"/>
      <c r="O25" s="1572"/>
      <c r="P25" s="1572"/>
      <c r="Q25" s="2051">
        <v>131</v>
      </c>
    </row>
    <row r="26" spans="1:17" s="190" customFormat="1" ht="15">
      <c r="A26" s="193">
        <v>12</v>
      </c>
      <c r="B26" s="1107"/>
      <c r="C26" s="1572"/>
      <c r="D26" s="1572"/>
      <c r="E26" s="2051">
        <v>1708</v>
      </c>
      <c r="F26" s="1567"/>
      <c r="G26" s="1572"/>
      <c r="H26" s="1572"/>
      <c r="I26" s="2051">
        <v>1331</v>
      </c>
      <c r="J26" s="1567"/>
      <c r="K26" s="1572"/>
      <c r="L26" s="1572"/>
      <c r="M26" s="2051">
        <v>36</v>
      </c>
      <c r="N26" s="1567"/>
      <c r="O26" s="1572"/>
      <c r="P26" s="1572"/>
      <c r="Q26" s="2051">
        <v>94</v>
      </c>
    </row>
    <row r="27" spans="1:17" s="190" customFormat="1" ht="15">
      <c r="A27" s="193">
        <v>13</v>
      </c>
      <c r="B27" s="1107"/>
      <c r="C27" s="1572"/>
      <c r="D27" s="1572"/>
      <c r="E27" s="2051">
        <v>1636</v>
      </c>
      <c r="F27" s="1567"/>
      <c r="G27" s="1572"/>
      <c r="H27" s="1572"/>
      <c r="I27" s="2051">
        <v>1288</v>
      </c>
      <c r="J27" s="1567"/>
      <c r="K27" s="1572"/>
      <c r="L27" s="1572"/>
      <c r="M27" s="2051">
        <v>18</v>
      </c>
      <c r="N27" s="1567"/>
      <c r="O27" s="1572"/>
      <c r="P27" s="1572"/>
      <c r="Q27" s="2051">
        <v>137</v>
      </c>
    </row>
    <row r="28" spans="1:17" s="190" customFormat="1" ht="15">
      <c r="A28" s="193">
        <v>14</v>
      </c>
      <c r="B28" s="1107"/>
      <c r="C28" s="1572"/>
      <c r="D28" s="1572"/>
      <c r="E28" s="2051">
        <v>1504</v>
      </c>
      <c r="F28" s="1567"/>
      <c r="G28" s="1572"/>
      <c r="H28" s="1572"/>
      <c r="I28" s="2051">
        <v>1305</v>
      </c>
      <c r="J28" s="1567"/>
      <c r="K28" s="1572"/>
      <c r="L28" s="1572"/>
      <c r="M28" s="2051">
        <v>5</v>
      </c>
      <c r="N28" s="1567"/>
      <c r="O28" s="1572"/>
      <c r="P28" s="1572"/>
      <c r="Q28" s="2051">
        <v>122</v>
      </c>
    </row>
    <row r="29" spans="1:17" s="190" customFormat="1" ht="15">
      <c r="A29" s="193">
        <v>15</v>
      </c>
      <c r="B29" s="1107"/>
      <c r="C29" s="1572"/>
      <c r="D29" s="1572"/>
      <c r="E29" s="2051">
        <v>1450</v>
      </c>
      <c r="F29" s="1567"/>
      <c r="G29" s="1572"/>
      <c r="H29" s="1572"/>
      <c r="I29" s="2051">
        <v>1273</v>
      </c>
      <c r="J29" s="1567"/>
      <c r="K29" s="1572"/>
      <c r="L29" s="1572"/>
      <c r="M29" s="2051">
        <v>6</v>
      </c>
      <c r="N29" s="1567"/>
      <c r="O29" s="1572"/>
      <c r="P29" s="1572"/>
      <c r="Q29" s="2051">
        <v>138</v>
      </c>
    </row>
    <row r="30" spans="1:17" s="190" customFormat="1" ht="15">
      <c r="A30" s="193">
        <v>16</v>
      </c>
      <c r="B30" s="1107"/>
      <c r="C30" s="1572"/>
      <c r="D30" s="1572"/>
      <c r="E30" s="2051">
        <v>1363</v>
      </c>
      <c r="F30" s="1567"/>
      <c r="G30" s="1572"/>
      <c r="H30" s="1572"/>
      <c r="I30" s="2051">
        <v>1215</v>
      </c>
      <c r="J30" s="1567"/>
      <c r="K30" s="1572"/>
      <c r="L30" s="1572"/>
      <c r="M30" s="2051">
        <v>4</v>
      </c>
      <c r="N30" s="1567"/>
      <c r="O30" s="1572"/>
      <c r="P30" s="1572"/>
      <c r="Q30" s="2051">
        <v>75</v>
      </c>
    </row>
    <row r="31" spans="1:17" s="194" customFormat="1" ht="15">
      <c r="A31" s="193">
        <v>17</v>
      </c>
      <c r="B31" s="1107"/>
      <c r="C31" s="1572"/>
      <c r="D31" s="1572"/>
      <c r="E31" s="2051">
        <v>1279</v>
      </c>
      <c r="F31" s="1567"/>
      <c r="G31" s="1572"/>
      <c r="H31" s="1572"/>
      <c r="I31" s="2051">
        <v>1180</v>
      </c>
      <c r="J31" s="1567"/>
      <c r="K31" s="1572"/>
      <c r="L31" s="1572"/>
      <c r="M31" s="2051">
        <v>4</v>
      </c>
      <c r="N31" s="1567"/>
      <c r="O31" s="1572"/>
      <c r="P31" s="1572"/>
      <c r="Q31" s="2051">
        <v>41</v>
      </c>
    </row>
    <row r="32" spans="1:17" s="194" customFormat="1" ht="15">
      <c r="A32" s="193">
        <v>18</v>
      </c>
      <c r="B32" s="1107"/>
      <c r="C32" s="1572"/>
      <c r="D32" s="1572"/>
      <c r="E32" s="2051">
        <v>1204</v>
      </c>
      <c r="F32" s="1567"/>
      <c r="G32" s="1572"/>
      <c r="H32" s="1572"/>
      <c r="I32" s="2051">
        <v>1150</v>
      </c>
      <c r="J32" s="1567"/>
      <c r="K32" s="1572"/>
      <c r="L32" s="1572"/>
      <c r="M32" s="2051">
        <v>4</v>
      </c>
      <c r="N32" s="1567"/>
      <c r="O32" s="1572"/>
      <c r="P32" s="1572"/>
      <c r="Q32" s="2051">
        <v>44</v>
      </c>
    </row>
    <row r="33" spans="1:33" s="194" customFormat="1" ht="15">
      <c r="A33" s="193">
        <v>19</v>
      </c>
      <c r="B33" s="1107"/>
      <c r="C33" s="1572"/>
      <c r="D33" s="1572"/>
      <c r="E33" s="2051">
        <v>1150</v>
      </c>
      <c r="F33" s="1567"/>
      <c r="G33" s="1572"/>
      <c r="H33" s="1572"/>
      <c r="I33" s="2051">
        <v>1118</v>
      </c>
      <c r="J33" s="1567"/>
      <c r="K33" s="1572"/>
      <c r="L33" s="1572"/>
      <c r="M33" s="2051">
        <v>14</v>
      </c>
      <c r="N33" s="1567"/>
      <c r="O33" s="1572"/>
      <c r="P33" s="1572"/>
      <c r="Q33" s="2051">
        <v>57</v>
      </c>
    </row>
    <row r="34" spans="1:33" s="194" customFormat="1" ht="15">
      <c r="A34" s="193">
        <v>20</v>
      </c>
      <c r="B34" s="1107"/>
      <c r="C34" s="1572"/>
      <c r="D34" s="1572"/>
      <c r="E34" s="2051">
        <v>1093</v>
      </c>
      <c r="F34" s="1567"/>
      <c r="G34" s="1572"/>
      <c r="H34" s="1572"/>
      <c r="I34" s="2051">
        <v>1071</v>
      </c>
      <c r="J34" s="1567"/>
      <c r="K34" s="1572"/>
      <c r="L34" s="1572"/>
      <c r="M34" s="2051">
        <v>17</v>
      </c>
      <c r="N34" s="1567"/>
      <c r="O34" s="1572"/>
      <c r="P34" s="1572"/>
      <c r="Q34" s="2051">
        <v>67</v>
      </c>
    </row>
    <row r="35" spans="1:33" s="194" customFormat="1" ht="15">
      <c r="A35" s="193">
        <v>21</v>
      </c>
      <c r="B35" s="1107"/>
      <c r="C35" s="1572"/>
      <c r="D35" s="1572"/>
      <c r="E35" s="2051">
        <v>1032</v>
      </c>
      <c r="F35" s="1567"/>
      <c r="G35" s="1572"/>
      <c r="H35" s="1572"/>
      <c r="I35" s="2051">
        <v>1065</v>
      </c>
      <c r="J35" s="1567"/>
      <c r="K35" s="1572"/>
      <c r="L35" s="1572"/>
      <c r="M35" s="2051">
        <v>23</v>
      </c>
      <c r="N35" s="1567"/>
      <c r="O35" s="1572"/>
      <c r="P35" s="1572"/>
      <c r="Q35" s="2051">
        <v>83</v>
      </c>
    </row>
    <row r="36" spans="1:33" s="194" customFormat="1" ht="15">
      <c r="A36" s="193">
        <v>22</v>
      </c>
      <c r="B36" s="1107"/>
      <c r="C36" s="1572"/>
      <c r="D36" s="1572"/>
      <c r="E36" s="2051">
        <v>959</v>
      </c>
      <c r="F36" s="1567"/>
      <c r="G36" s="1572"/>
      <c r="H36" s="1572"/>
      <c r="I36" s="2051">
        <v>1004</v>
      </c>
      <c r="J36" s="1567"/>
      <c r="K36" s="1572"/>
      <c r="L36" s="1572"/>
      <c r="M36" s="2051">
        <v>38</v>
      </c>
      <c r="N36" s="1567"/>
      <c r="O36" s="1572"/>
      <c r="P36" s="1572"/>
      <c r="Q36" s="2051">
        <v>100</v>
      </c>
    </row>
    <row r="37" spans="1:33" s="194" customFormat="1" ht="15">
      <c r="A37" s="193">
        <v>23</v>
      </c>
      <c r="B37" s="1107"/>
      <c r="C37" s="1572"/>
      <c r="D37" s="1572"/>
      <c r="E37" s="2051">
        <v>902</v>
      </c>
      <c r="F37" s="1567"/>
      <c r="G37" s="1572"/>
      <c r="H37" s="1572"/>
      <c r="I37" s="2051">
        <v>894</v>
      </c>
      <c r="J37" s="1567"/>
      <c r="K37" s="1572"/>
      <c r="L37" s="1572"/>
      <c r="M37" s="2051">
        <v>34</v>
      </c>
      <c r="N37" s="1567"/>
      <c r="O37" s="1572"/>
      <c r="P37" s="1572"/>
      <c r="Q37" s="2051">
        <v>90</v>
      </c>
    </row>
    <row r="38" spans="1:33" s="194" customFormat="1" ht="15">
      <c r="A38" s="193" t="s">
        <v>19</v>
      </c>
      <c r="B38" s="1179"/>
      <c r="C38" s="1573"/>
      <c r="D38" s="1573"/>
      <c r="E38" s="1574">
        <f>SUM(E14:E37)</f>
        <v>29739</v>
      </c>
      <c r="F38" s="1573"/>
      <c r="G38" s="1573"/>
      <c r="H38" s="1573"/>
      <c r="I38" s="1574">
        <f>SUM(I14:I37)</f>
        <v>26078</v>
      </c>
      <c r="J38" s="1573"/>
      <c r="K38" s="1573"/>
      <c r="L38" s="1573"/>
      <c r="M38" s="1574">
        <f>SUM(M14:M37)</f>
        <v>551</v>
      </c>
      <c r="N38" s="1573"/>
      <c r="O38" s="1573"/>
      <c r="P38" s="1573"/>
      <c r="Q38" s="1574">
        <f>SUM(Q14:Q37)</f>
        <v>2115</v>
      </c>
    </row>
    <row r="39" spans="1:33" s="183" customFormat="1" ht="12.75" customHeight="1">
      <c r="A39" s="183" t="s">
        <v>20</v>
      </c>
      <c r="R39" s="1018"/>
      <c r="S39" s="1018"/>
      <c r="T39" s="1018"/>
      <c r="U39" s="1018"/>
      <c r="V39" s="1018"/>
      <c r="W39" s="1018"/>
      <c r="X39" s="1018"/>
      <c r="Y39" s="1018"/>
      <c r="Z39" s="1018"/>
      <c r="AA39" s="1018"/>
      <c r="AB39" s="1018"/>
      <c r="AC39" s="1018"/>
      <c r="AD39" s="1018"/>
      <c r="AE39" s="1018"/>
      <c r="AF39" s="1018"/>
      <c r="AG39" s="1018"/>
    </row>
    <row r="40" spans="1:33" s="183" customFormat="1" ht="12.75" customHeight="1">
      <c r="A40" s="183" t="s">
        <v>21</v>
      </c>
      <c r="R40" s="1018"/>
      <c r="S40" s="1018"/>
      <c r="T40" s="1018"/>
      <c r="U40" s="1018"/>
      <c r="V40" s="1018"/>
      <c r="W40" s="1018"/>
      <c r="X40" s="1018"/>
      <c r="Y40" s="1018"/>
      <c r="Z40" s="1018"/>
      <c r="AA40" s="1018"/>
      <c r="AB40" s="1018"/>
      <c r="AC40" s="1018"/>
      <c r="AD40" s="1018"/>
      <c r="AE40" s="1018"/>
      <c r="AF40" s="1018"/>
      <c r="AG40" s="1018"/>
    </row>
    <row r="41" spans="1:33">
      <c r="A41" s="183" t="s">
        <v>565</v>
      </c>
      <c r="K41" s="183"/>
      <c r="L41" s="183"/>
      <c r="M41" s="183"/>
      <c r="N41" s="183"/>
      <c r="O41" s="183"/>
      <c r="P41" s="183"/>
      <c r="Q41" s="183"/>
      <c r="R41" s="1019"/>
      <c r="S41" s="1019"/>
      <c r="T41" s="1019"/>
      <c r="U41" s="1019"/>
      <c r="V41" s="1019"/>
      <c r="W41" s="1019"/>
      <c r="X41" s="1019"/>
      <c r="Y41" s="1019"/>
      <c r="Z41" s="1019"/>
      <c r="AA41" s="1019"/>
      <c r="AB41" s="1019"/>
      <c r="AC41" s="1019"/>
      <c r="AD41" s="1019"/>
      <c r="AE41" s="1019"/>
      <c r="AF41" s="1019"/>
      <c r="AG41" s="1019"/>
    </row>
    <row r="42" spans="1:33">
      <c r="A42" s="183" t="s">
        <v>23</v>
      </c>
      <c r="R42" s="1019"/>
      <c r="S42" s="1019"/>
      <c r="T42" s="1019"/>
      <c r="U42" s="1019"/>
      <c r="V42" s="1019"/>
      <c r="W42" s="1019"/>
      <c r="X42" s="1019"/>
      <c r="Y42" s="1019"/>
      <c r="Z42" s="1019"/>
      <c r="AA42" s="1019"/>
      <c r="AB42" s="1019"/>
      <c r="AC42" s="1019"/>
      <c r="AD42" s="1019"/>
      <c r="AE42" s="1019"/>
      <c r="AF42" s="1019"/>
      <c r="AG42" s="1019"/>
    </row>
    <row r="43" spans="1:33">
      <c r="R43" s="1019"/>
      <c r="S43" s="1019"/>
      <c r="T43" s="1019"/>
      <c r="U43" s="1019"/>
      <c r="V43" s="1019"/>
      <c r="W43" s="1019"/>
      <c r="X43" s="1019"/>
      <c r="Y43" s="1019"/>
      <c r="Z43" s="1019"/>
      <c r="AA43" s="1019"/>
      <c r="AB43" s="1019"/>
      <c r="AC43" s="1019"/>
      <c r="AD43" s="1019"/>
      <c r="AE43" s="1019"/>
      <c r="AF43" s="1019"/>
      <c r="AG43" s="1019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2">
    <tabColor theme="9" tint="-0.249977111117893"/>
  </sheetPr>
  <dimension ref="A1:AG43"/>
  <sheetViews>
    <sheetView zoomScale="85" zoomScaleNormal="85" workbookViewId="0">
      <selection activeCell="Q14" sqref="Q14:Q37"/>
    </sheetView>
  </sheetViews>
  <sheetFormatPr defaultColWidth="9.140625"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3" t="s">
        <v>405</v>
      </c>
      <c r="C1" s="2081"/>
      <c r="D1" s="2081"/>
      <c r="E1" s="2081"/>
      <c r="F1" s="2081"/>
      <c r="J1" s="800" t="s">
        <v>171</v>
      </c>
      <c r="N1" s="2344" t="s">
        <v>60</v>
      </c>
      <c r="O1" s="2344"/>
      <c r="P1" s="2344"/>
      <c r="Q1" s="2344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24" t="s">
        <v>1</v>
      </c>
      <c r="C2" s="2088"/>
      <c r="D2" s="2088"/>
      <c r="E2" s="2088"/>
      <c r="F2" s="2088"/>
      <c r="N2" s="2124" t="s">
        <v>2</v>
      </c>
      <c r="O2" s="2128"/>
      <c r="P2" s="2128"/>
      <c r="Q2" s="2128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129" t="s">
        <v>421</v>
      </c>
      <c r="O3" s="2129"/>
      <c r="P3" s="2129"/>
      <c r="Q3" s="2129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31" t="s">
        <v>4</v>
      </c>
      <c r="C4" s="2081"/>
      <c r="D4" s="703"/>
      <c r="E4" s="1007"/>
      <c r="F4" s="1007"/>
      <c r="G4" s="1007"/>
      <c r="H4" s="1007"/>
      <c r="I4" s="866" t="s">
        <v>5</v>
      </c>
      <c r="J4" s="702"/>
      <c r="K4" s="702"/>
      <c r="L4" s="702"/>
      <c r="N4" s="2343"/>
      <c r="O4" s="2343"/>
      <c r="P4" s="2343"/>
      <c r="Q4" s="2343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30" t="s">
        <v>7</v>
      </c>
      <c r="C5" s="2079"/>
      <c r="D5" s="702"/>
      <c r="E5" s="70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2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2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467"/>
      <c r="B8" s="1265"/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14" t="s">
        <v>9</v>
      </c>
      <c r="B9" s="2120" t="s">
        <v>10</v>
      </c>
      <c r="C9" s="2121"/>
      <c r="D9" s="2121"/>
      <c r="E9" s="2121"/>
      <c r="F9" s="2121"/>
      <c r="G9" s="2121"/>
      <c r="H9" s="2121"/>
      <c r="I9" s="2122"/>
      <c r="J9" s="2120" t="s">
        <v>11</v>
      </c>
      <c r="K9" s="2121"/>
      <c r="L9" s="2121"/>
      <c r="M9" s="2121"/>
      <c r="N9" s="2121"/>
      <c r="O9" s="2121"/>
      <c r="P9" s="2121"/>
      <c r="Q9" s="2122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15"/>
      <c r="B10" s="2117" t="s">
        <v>419</v>
      </c>
      <c r="C10" s="2118"/>
      <c r="D10" s="2118"/>
      <c r="E10" s="2119"/>
      <c r="F10" s="2117" t="s">
        <v>420</v>
      </c>
      <c r="G10" s="2118"/>
      <c r="H10" s="2118"/>
      <c r="I10" s="2119"/>
      <c r="J10" s="2117" t="s">
        <v>419</v>
      </c>
      <c r="K10" s="2118"/>
      <c r="L10" s="2118"/>
      <c r="M10" s="2119"/>
      <c r="N10" s="2117" t="s">
        <v>420</v>
      </c>
      <c r="O10" s="2118"/>
      <c r="P10" s="2118"/>
      <c r="Q10" s="2119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15"/>
      <c r="B11" s="2117" t="s">
        <v>14</v>
      </c>
      <c r="C11" s="2118"/>
      <c r="E11" s="706"/>
      <c r="F11" s="2117" t="s">
        <v>14</v>
      </c>
      <c r="G11" s="2118"/>
      <c r="H11" s="705"/>
      <c r="I11" s="706"/>
      <c r="J11" s="2117" t="s">
        <v>14</v>
      </c>
      <c r="K11" s="2118"/>
      <c r="L11" s="705"/>
      <c r="M11" s="706"/>
      <c r="N11" s="2117" t="s">
        <v>14</v>
      </c>
      <c r="O11" s="2118"/>
      <c r="P11" s="705"/>
      <c r="Q11" s="706"/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1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5"/>
      <c r="C14" s="1580"/>
      <c r="D14" s="1580"/>
      <c r="E14" s="2051">
        <v>698</v>
      </c>
      <c r="F14" s="1580"/>
      <c r="G14" s="1580"/>
      <c r="H14" s="1580"/>
      <c r="I14" s="2051">
        <v>812</v>
      </c>
      <c r="J14" s="1581"/>
      <c r="K14" s="1580"/>
      <c r="L14" s="1580"/>
      <c r="M14" s="2051">
        <v>43</v>
      </c>
      <c r="N14" s="1580"/>
      <c r="O14" s="1580"/>
      <c r="P14" s="1580"/>
      <c r="Q14" s="2051">
        <v>20</v>
      </c>
    </row>
    <row r="15" spans="1:33" s="1421" customFormat="1" ht="15">
      <c r="A15" s="1419">
        <v>1</v>
      </c>
      <c r="B15" s="1105"/>
      <c r="C15" s="1580"/>
      <c r="D15" s="1580"/>
      <c r="E15" s="2051">
        <v>635</v>
      </c>
      <c r="F15" s="1580"/>
      <c r="G15" s="1580"/>
      <c r="H15" s="1580"/>
      <c r="I15" s="2051">
        <v>710</v>
      </c>
      <c r="J15" s="1581"/>
      <c r="K15" s="1580"/>
      <c r="L15" s="1580"/>
      <c r="M15" s="2051">
        <v>36</v>
      </c>
      <c r="N15" s="1580"/>
      <c r="O15" s="1580"/>
      <c r="P15" s="1580"/>
      <c r="Q15" s="2051">
        <v>18</v>
      </c>
    </row>
    <row r="16" spans="1:33" s="708" customFormat="1" ht="15">
      <c r="A16" s="711">
        <v>2</v>
      </c>
      <c r="B16" s="1105"/>
      <c r="C16" s="1580"/>
      <c r="D16" s="1580"/>
      <c r="E16" s="2051">
        <v>604</v>
      </c>
      <c r="F16" s="1580"/>
      <c r="G16" s="1580"/>
      <c r="H16" s="1580"/>
      <c r="I16" s="2051">
        <v>661</v>
      </c>
      <c r="J16" s="1581"/>
      <c r="K16" s="1580"/>
      <c r="L16" s="1580"/>
      <c r="M16" s="2051">
        <v>40</v>
      </c>
      <c r="N16" s="1580"/>
      <c r="O16" s="1580"/>
      <c r="P16" s="1580"/>
      <c r="Q16" s="2051">
        <v>21</v>
      </c>
    </row>
    <row r="17" spans="1:17" s="708" customFormat="1" ht="15">
      <c r="A17" s="711">
        <v>3</v>
      </c>
      <c r="B17" s="1105"/>
      <c r="C17" s="1580"/>
      <c r="D17" s="1580"/>
      <c r="E17" s="2051">
        <v>606</v>
      </c>
      <c r="F17" s="1580"/>
      <c r="G17" s="1580"/>
      <c r="H17" s="1580"/>
      <c r="I17" s="2051">
        <v>633</v>
      </c>
      <c r="J17" s="1581"/>
      <c r="K17" s="1580"/>
      <c r="L17" s="1580"/>
      <c r="M17" s="2051">
        <v>43</v>
      </c>
      <c r="N17" s="1580"/>
      <c r="O17" s="1580"/>
      <c r="P17" s="1580"/>
      <c r="Q17" s="2051">
        <v>26</v>
      </c>
    </row>
    <row r="18" spans="1:17" s="708" customFormat="1" ht="15">
      <c r="A18" s="711">
        <v>4</v>
      </c>
      <c r="B18" s="1105"/>
      <c r="C18" s="1580"/>
      <c r="D18" s="1580"/>
      <c r="E18" s="2051">
        <v>598</v>
      </c>
      <c r="F18" s="1580"/>
      <c r="G18" s="1580"/>
      <c r="H18" s="1580"/>
      <c r="I18" s="2051">
        <v>650</v>
      </c>
      <c r="J18" s="1581"/>
      <c r="K18" s="1580"/>
      <c r="L18" s="1580"/>
      <c r="M18" s="2051">
        <v>49</v>
      </c>
      <c r="N18" s="1580"/>
      <c r="O18" s="1580"/>
      <c r="P18" s="1580"/>
      <c r="Q18" s="2051">
        <v>31</v>
      </c>
    </row>
    <row r="19" spans="1:17" s="708" customFormat="1" ht="15">
      <c r="A19" s="711">
        <v>5</v>
      </c>
      <c r="B19" s="1105"/>
      <c r="C19" s="1580"/>
      <c r="D19" s="1580"/>
      <c r="E19" s="2051">
        <v>682</v>
      </c>
      <c r="F19" s="1580"/>
      <c r="G19" s="1580"/>
      <c r="H19" s="1580"/>
      <c r="I19" s="2051">
        <v>780</v>
      </c>
      <c r="J19" s="1581"/>
      <c r="K19" s="1580"/>
      <c r="L19" s="1580"/>
      <c r="M19" s="2051">
        <v>54</v>
      </c>
      <c r="N19" s="1580"/>
      <c r="O19" s="1580"/>
      <c r="P19" s="1580"/>
      <c r="Q19" s="2051">
        <v>39</v>
      </c>
    </row>
    <row r="20" spans="1:17" s="708" customFormat="1" ht="15">
      <c r="A20" s="711">
        <v>6</v>
      </c>
      <c r="B20" s="1105"/>
      <c r="C20" s="1580"/>
      <c r="D20" s="1580"/>
      <c r="E20" s="2051">
        <v>876</v>
      </c>
      <c r="F20" s="1580"/>
      <c r="G20" s="1580"/>
      <c r="H20" s="1580"/>
      <c r="I20" s="2051">
        <v>1046</v>
      </c>
      <c r="J20" s="1581"/>
      <c r="K20" s="1580"/>
      <c r="L20" s="1580"/>
      <c r="M20" s="2051">
        <v>67</v>
      </c>
      <c r="N20" s="1580"/>
      <c r="O20" s="1580"/>
      <c r="P20" s="1580"/>
      <c r="Q20" s="2051">
        <v>39</v>
      </c>
    </row>
    <row r="21" spans="1:17" s="708" customFormat="1" ht="15">
      <c r="A21" s="711">
        <v>7</v>
      </c>
      <c r="B21" s="1105"/>
      <c r="C21" s="1580"/>
      <c r="D21" s="1580"/>
      <c r="E21" s="2051">
        <v>1016</v>
      </c>
      <c r="F21" s="1580"/>
      <c r="G21" s="1580"/>
      <c r="H21" s="1580"/>
      <c r="I21" s="2051">
        <v>1160</v>
      </c>
      <c r="J21" s="1581"/>
      <c r="K21" s="1580"/>
      <c r="L21" s="1580"/>
      <c r="M21" s="2051">
        <v>81</v>
      </c>
      <c r="N21" s="1580"/>
      <c r="O21" s="1580"/>
      <c r="P21" s="1580"/>
      <c r="Q21" s="2051">
        <v>26</v>
      </c>
    </row>
    <row r="22" spans="1:17" s="708" customFormat="1" ht="15">
      <c r="A22" s="711">
        <v>8</v>
      </c>
      <c r="B22" s="1105"/>
      <c r="C22" s="1580"/>
      <c r="D22" s="1580"/>
      <c r="E22" s="2051">
        <v>1026</v>
      </c>
      <c r="F22" s="1580"/>
      <c r="G22" s="1580"/>
      <c r="H22" s="1580"/>
      <c r="I22" s="2051">
        <v>1181</v>
      </c>
      <c r="J22" s="1581"/>
      <c r="K22" s="1580"/>
      <c r="L22" s="1580"/>
      <c r="M22" s="2051">
        <v>91</v>
      </c>
      <c r="N22" s="1580"/>
      <c r="O22" s="1580"/>
      <c r="P22" s="1580"/>
      <c r="Q22" s="2051">
        <v>46</v>
      </c>
    </row>
    <row r="23" spans="1:17" s="708" customFormat="1" ht="15">
      <c r="A23" s="711">
        <v>9</v>
      </c>
      <c r="B23" s="1105"/>
      <c r="C23" s="1580"/>
      <c r="D23" s="1580"/>
      <c r="E23" s="2051">
        <v>1011</v>
      </c>
      <c r="F23" s="1580"/>
      <c r="G23" s="1580"/>
      <c r="H23" s="1580"/>
      <c r="I23" s="2051">
        <v>1268</v>
      </c>
      <c r="J23" s="1581"/>
      <c r="K23" s="1580"/>
      <c r="L23" s="1580"/>
      <c r="M23" s="2051">
        <v>94</v>
      </c>
      <c r="N23" s="1580"/>
      <c r="O23" s="1580"/>
      <c r="P23" s="1580"/>
      <c r="Q23" s="2051">
        <v>43</v>
      </c>
    </row>
    <row r="24" spans="1:17" s="708" customFormat="1" ht="15">
      <c r="A24" s="711">
        <v>10</v>
      </c>
      <c r="B24" s="1105"/>
      <c r="C24" s="1580"/>
      <c r="D24" s="1580"/>
      <c r="E24" s="2051">
        <v>1020</v>
      </c>
      <c r="F24" s="1580"/>
      <c r="G24" s="1580"/>
      <c r="H24" s="1580"/>
      <c r="I24" s="2051">
        <v>1334</v>
      </c>
      <c r="J24" s="1581"/>
      <c r="K24" s="1580"/>
      <c r="L24" s="1580"/>
      <c r="M24" s="2051">
        <v>89</v>
      </c>
      <c r="N24" s="1580"/>
      <c r="O24" s="1580"/>
      <c r="P24" s="1580"/>
      <c r="Q24" s="2051">
        <v>45</v>
      </c>
    </row>
    <row r="25" spans="1:17" s="708" customFormat="1" ht="15">
      <c r="A25" s="711">
        <v>11</v>
      </c>
      <c r="B25" s="1105"/>
      <c r="C25" s="1580"/>
      <c r="D25" s="1580"/>
      <c r="E25" s="2051">
        <v>1026</v>
      </c>
      <c r="F25" s="1580"/>
      <c r="G25" s="1580"/>
      <c r="H25" s="1580"/>
      <c r="I25" s="2051">
        <v>1359</v>
      </c>
      <c r="J25" s="1581"/>
      <c r="K25" s="1580"/>
      <c r="L25" s="1580"/>
      <c r="M25" s="2051">
        <v>87</v>
      </c>
      <c r="N25" s="1580"/>
      <c r="O25" s="1580"/>
      <c r="P25" s="1580"/>
      <c r="Q25" s="2051">
        <v>34</v>
      </c>
    </row>
    <row r="26" spans="1:17" s="708" customFormat="1" ht="15">
      <c r="A26" s="711">
        <v>12</v>
      </c>
      <c r="B26" s="1105"/>
      <c r="C26" s="1580"/>
      <c r="D26" s="1580"/>
      <c r="E26" s="2051">
        <v>1046</v>
      </c>
      <c r="F26" s="1580"/>
      <c r="G26" s="1580"/>
      <c r="H26" s="1580"/>
      <c r="I26" s="2051">
        <v>1366</v>
      </c>
      <c r="J26" s="1581"/>
      <c r="K26" s="1580"/>
      <c r="L26" s="1580"/>
      <c r="M26" s="2051">
        <v>74</v>
      </c>
      <c r="N26" s="1580"/>
      <c r="O26" s="1580"/>
      <c r="P26" s="1580"/>
      <c r="Q26" s="2051">
        <v>35</v>
      </c>
    </row>
    <row r="27" spans="1:17" s="708" customFormat="1" ht="15">
      <c r="A27" s="711">
        <v>13</v>
      </c>
      <c r="B27" s="1105"/>
      <c r="C27" s="1580"/>
      <c r="D27" s="1580"/>
      <c r="E27" s="2051">
        <v>1024</v>
      </c>
      <c r="F27" s="1580"/>
      <c r="G27" s="1580"/>
      <c r="H27" s="1580"/>
      <c r="I27" s="2051">
        <v>1354</v>
      </c>
      <c r="J27" s="1581"/>
      <c r="K27" s="1580"/>
      <c r="L27" s="1580"/>
      <c r="M27" s="2051">
        <v>83</v>
      </c>
      <c r="N27" s="1580"/>
      <c r="O27" s="1580"/>
      <c r="P27" s="1580"/>
      <c r="Q27" s="2051">
        <v>39</v>
      </c>
    </row>
    <row r="28" spans="1:17" s="708" customFormat="1" ht="15">
      <c r="A28" s="711">
        <v>14</v>
      </c>
      <c r="B28" s="1105"/>
      <c r="C28" s="1580"/>
      <c r="D28" s="1580"/>
      <c r="E28" s="2051">
        <v>1036</v>
      </c>
      <c r="F28" s="1580"/>
      <c r="G28" s="1580"/>
      <c r="H28" s="1580"/>
      <c r="I28" s="2051">
        <v>1344</v>
      </c>
      <c r="J28" s="1581"/>
      <c r="K28" s="1580"/>
      <c r="L28" s="1580"/>
      <c r="M28" s="2051">
        <v>88</v>
      </c>
      <c r="N28" s="1580"/>
      <c r="O28" s="1580"/>
      <c r="P28" s="1580"/>
      <c r="Q28" s="2051">
        <v>35</v>
      </c>
    </row>
    <row r="29" spans="1:17" s="708" customFormat="1" ht="15">
      <c r="A29" s="711">
        <v>15</v>
      </c>
      <c r="B29" s="1105"/>
      <c r="C29" s="1580"/>
      <c r="D29" s="1580"/>
      <c r="E29" s="2051">
        <v>1077</v>
      </c>
      <c r="F29" s="1580"/>
      <c r="G29" s="1580"/>
      <c r="H29" s="1580"/>
      <c r="I29" s="2051">
        <v>1394</v>
      </c>
      <c r="J29" s="1581"/>
      <c r="K29" s="1580"/>
      <c r="L29" s="1580"/>
      <c r="M29" s="2051">
        <v>95</v>
      </c>
      <c r="N29" s="1580"/>
      <c r="O29" s="1580"/>
      <c r="P29" s="1580"/>
      <c r="Q29" s="2051">
        <v>44</v>
      </c>
    </row>
    <row r="30" spans="1:17" s="708" customFormat="1" ht="15">
      <c r="A30" s="711">
        <v>16</v>
      </c>
      <c r="B30" s="1105"/>
      <c r="C30" s="1580"/>
      <c r="D30" s="1580"/>
      <c r="E30" s="2051">
        <v>1131</v>
      </c>
      <c r="F30" s="1580"/>
      <c r="G30" s="1580"/>
      <c r="H30" s="1580"/>
      <c r="I30" s="2051">
        <v>1505</v>
      </c>
      <c r="J30" s="1581"/>
      <c r="K30" s="1580"/>
      <c r="L30" s="1580"/>
      <c r="M30" s="2051">
        <v>97</v>
      </c>
      <c r="N30" s="1580"/>
      <c r="O30" s="1580"/>
      <c r="P30" s="1580"/>
      <c r="Q30" s="2051">
        <v>48</v>
      </c>
    </row>
    <row r="31" spans="1:17" s="712" customFormat="1" ht="15">
      <c r="A31" s="711">
        <v>17</v>
      </c>
      <c r="B31" s="1105"/>
      <c r="C31" s="1580"/>
      <c r="D31" s="1580"/>
      <c r="E31" s="2051">
        <v>1220</v>
      </c>
      <c r="F31" s="1580"/>
      <c r="G31" s="1580"/>
      <c r="H31" s="1580"/>
      <c r="I31" s="2051">
        <v>1625</v>
      </c>
      <c r="J31" s="1581"/>
      <c r="K31" s="1580"/>
      <c r="L31" s="1580"/>
      <c r="M31" s="2051">
        <v>92</v>
      </c>
      <c r="N31" s="1580"/>
      <c r="O31" s="1580"/>
      <c r="P31" s="1580"/>
      <c r="Q31" s="2051">
        <v>37</v>
      </c>
    </row>
    <row r="32" spans="1:17" s="712" customFormat="1" ht="15">
      <c r="A32" s="711">
        <v>18</v>
      </c>
      <c r="B32" s="1105"/>
      <c r="C32" s="1580"/>
      <c r="D32" s="1580"/>
      <c r="E32" s="2051">
        <v>1315</v>
      </c>
      <c r="F32" s="1580"/>
      <c r="G32" s="1580"/>
      <c r="H32" s="1580"/>
      <c r="I32" s="2051">
        <v>1778</v>
      </c>
      <c r="J32" s="1581"/>
      <c r="K32" s="1580"/>
      <c r="L32" s="1580"/>
      <c r="M32" s="2051">
        <v>88</v>
      </c>
      <c r="N32" s="1580"/>
      <c r="O32" s="1580"/>
      <c r="P32" s="1580"/>
      <c r="Q32" s="2051">
        <v>33</v>
      </c>
    </row>
    <row r="33" spans="1:33" s="712" customFormat="1" ht="15">
      <c r="A33" s="711">
        <v>19</v>
      </c>
      <c r="B33" s="1105"/>
      <c r="C33" s="1580"/>
      <c r="D33" s="1580"/>
      <c r="E33" s="2051">
        <v>1344</v>
      </c>
      <c r="F33" s="1580"/>
      <c r="G33" s="1580"/>
      <c r="H33" s="1580"/>
      <c r="I33" s="2051">
        <v>1816</v>
      </c>
      <c r="J33" s="1581"/>
      <c r="K33" s="1580"/>
      <c r="L33" s="1580"/>
      <c r="M33" s="2051">
        <v>82</v>
      </c>
      <c r="N33" s="1580"/>
      <c r="O33" s="1580"/>
      <c r="P33" s="1580"/>
      <c r="Q33" s="2051">
        <v>26</v>
      </c>
    </row>
    <row r="34" spans="1:33" s="712" customFormat="1" ht="15">
      <c r="A34" s="711">
        <v>20</v>
      </c>
      <c r="B34" s="1105"/>
      <c r="C34" s="1580"/>
      <c r="D34" s="1580"/>
      <c r="E34" s="2051">
        <v>1316</v>
      </c>
      <c r="F34" s="1580"/>
      <c r="G34" s="1580"/>
      <c r="H34" s="1580"/>
      <c r="I34" s="2051">
        <v>1704</v>
      </c>
      <c r="J34" s="1581"/>
      <c r="K34" s="1580"/>
      <c r="L34" s="1580"/>
      <c r="M34" s="2051">
        <v>66</v>
      </c>
      <c r="N34" s="1580"/>
      <c r="O34" s="1580"/>
      <c r="P34" s="1580"/>
      <c r="Q34" s="2051">
        <v>22</v>
      </c>
    </row>
    <row r="35" spans="1:33" s="712" customFormat="1" ht="15">
      <c r="A35" s="711">
        <v>21</v>
      </c>
      <c r="B35" s="1105"/>
      <c r="C35" s="1580"/>
      <c r="D35" s="1580"/>
      <c r="E35" s="2051">
        <v>1210</v>
      </c>
      <c r="F35" s="1580"/>
      <c r="G35" s="1580"/>
      <c r="H35" s="1580"/>
      <c r="I35" s="2051">
        <v>1504</v>
      </c>
      <c r="J35" s="1581"/>
      <c r="K35" s="1580"/>
      <c r="L35" s="1580"/>
      <c r="M35" s="2051">
        <v>61</v>
      </c>
      <c r="N35" s="1580"/>
      <c r="O35" s="1580"/>
      <c r="P35" s="1580"/>
      <c r="Q35" s="2051">
        <v>29</v>
      </c>
    </row>
    <row r="36" spans="1:33" s="712" customFormat="1" ht="15">
      <c r="A36" s="711">
        <v>22</v>
      </c>
      <c r="B36" s="1105"/>
      <c r="C36" s="1580"/>
      <c r="D36" s="1580"/>
      <c r="E36" s="2051">
        <v>1032</v>
      </c>
      <c r="F36" s="1580"/>
      <c r="G36" s="1580"/>
      <c r="H36" s="1580"/>
      <c r="I36" s="2051">
        <v>1244</v>
      </c>
      <c r="J36" s="1581"/>
      <c r="K36" s="1580"/>
      <c r="L36" s="1580"/>
      <c r="M36" s="2051">
        <v>45</v>
      </c>
      <c r="N36" s="1580"/>
      <c r="O36" s="1580"/>
      <c r="P36" s="1580"/>
      <c r="Q36" s="2051">
        <v>20</v>
      </c>
    </row>
    <row r="37" spans="1:33" s="712" customFormat="1" ht="15">
      <c r="A37" s="711">
        <v>23</v>
      </c>
      <c r="B37" s="1105"/>
      <c r="C37" s="1580"/>
      <c r="D37" s="1580"/>
      <c r="E37" s="2051">
        <v>835</v>
      </c>
      <c r="F37" s="1580"/>
      <c r="G37" s="1580"/>
      <c r="H37" s="1580"/>
      <c r="I37" s="2051">
        <v>988</v>
      </c>
      <c r="J37" s="1581"/>
      <c r="K37" s="1580"/>
      <c r="L37" s="1580"/>
      <c r="M37" s="2051">
        <v>48</v>
      </c>
      <c r="N37" s="1580"/>
      <c r="O37" s="1580"/>
      <c r="P37" s="1580"/>
      <c r="Q37" s="2051">
        <v>23</v>
      </c>
    </row>
    <row r="38" spans="1:33" s="712" customFormat="1" ht="15">
      <c r="A38" s="711" t="s">
        <v>19</v>
      </c>
      <c r="B38" s="1177"/>
      <c r="C38" s="1582"/>
      <c r="D38" s="1582"/>
      <c r="E38" s="1583">
        <f>SUM(E14:E37)</f>
        <v>23384</v>
      </c>
      <c r="F38" s="1583"/>
      <c r="G38" s="1583"/>
      <c r="H38" s="1583"/>
      <c r="I38" s="1583">
        <f>SUM(I14:I37)</f>
        <v>29216</v>
      </c>
      <c r="J38" s="1583"/>
      <c r="K38" s="1583"/>
      <c r="L38" s="1583"/>
      <c r="M38" s="1583">
        <f>SUM(M14:M37)</f>
        <v>1693</v>
      </c>
      <c r="N38" s="1583"/>
      <c r="O38" s="1583"/>
      <c r="P38" s="1583"/>
      <c r="Q38" s="1583">
        <f>SUM(Q14:Q37)</f>
        <v>779</v>
      </c>
    </row>
    <row r="39" spans="1:33" s="701" customFormat="1" ht="12.75" customHeight="1">
      <c r="A39" s="701" t="s">
        <v>20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21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565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23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theme="9" tint="-0.249977111117893"/>
  </sheetPr>
  <dimension ref="A1:AG43"/>
  <sheetViews>
    <sheetView zoomScale="85" zoomScaleNormal="85" workbookViewId="0">
      <selection activeCell="S19" sqref="S19"/>
    </sheetView>
  </sheetViews>
  <sheetFormatPr defaultColWidth="9.140625" defaultRowHeight="12.75"/>
  <cols>
    <col min="1" max="1" width="5.42578125" style="221" customWidth="1"/>
    <col min="2" max="3" width="11.28515625" style="221" customWidth="1"/>
    <col min="4" max="4" width="11.28515625" style="221" hidden="1" customWidth="1"/>
    <col min="5" max="7" width="11.28515625" style="221" customWidth="1"/>
    <col min="8" max="8" width="11.28515625" style="221" hidden="1" customWidth="1"/>
    <col min="9" max="11" width="11.28515625" style="221" customWidth="1"/>
    <col min="12" max="12" width="11.28515625" style="221" hidden="1" customWidth="1"/>
    <col min="13" max="15" width="11.28515625" style="221" customWidth="1"/>
    <col min="16" max="16" width="11.28515625" style="221" hidden="1" customWidth="1"/>
    <col min="17" max="17" width="11.28515625" style="221" customWidth="1"/>
    <col min="18" max="16384" width="9.140625" style="221"/>
  </cols>
  <sheetData>
    <row r="1" spans="1:33" s="209" customFormat="1" ht="18.75" customHeight="1">
      <c r="B1" s="2357" t="s">
        <v>405</v>
      </c>
      <c r="C1" s="2081"/>
      <c r="D1" s="2081"/>
      <c r="E1" s="2081"/>
      <c r="F1" s="2081"/>
      <c r="J1" s="800" t="s">
        <v>171</v>
      </c>
      <c r="N1" s="2351" t="s">
        <v>54</v>
      </c>
      <c r="O1" s="2351"/>
      <c r="P1" s="2351"/>
      <c r="Q1" s="2351"/>
      <c r="R1" s="1014"/>
      <c r="S1" s="1014"/>
      <c r="T1" s="1014"/>
      <c r="U1" s="1014"/>
      <c r="V1" s="1014"/>
      <c r="W1" s="1014"/>
      <c r="X1" s="1014"/>
      <c r="Y1" s="1014"/>
      <c r="Z1" s="1014"/>
      <c r="AA1" s="1014"/>
      <c r="AB1" s="1014"/>
      <c r="AC1" s="1014"/>
      <c r="AD1" s="1014"/>
      <c r="AE1" s="1014"/>
      <c r="AF1" s="1014"/>
      <c r="AG1" s="1014"/>
    </row>
    <row r="2" spans="1:33" s="209" customFormat="1" ht="10.5" customHeight="1">
      <c r="B2" s="2352" t="s">
        <v>1</v>
      </c>
      <c r="C2" s="2088"/>
      <c r="D2" s="2088"/>
      <c r="E2" s="2088"/>
      <c r="F2" s="2088"/>
      <c r="I2" s="209" t="s">
        <v>32</v>
      </c>
      <c r="N2" s="2352" t="s">
        <v>2</v>
      </c>
      <c r="O2" s="2353"/>
      <c r="P2" s="2353"/>
      <c r="Q2" s="2353"/>
      <c r="R2" s="1014"/>
      <c r="S2" s="1014"/>
      <c r="T2" s="1014"/>
      <c r="U2" s="1014"/>
      <c r="V2" s="1014"/>
      <c r="W2" s="1014"/>
      <c r="X2" s="1014"/>
      <c r="Y2" s="1014"/>
      <c r="Z2" s="1014"/>
      <c r="AA2" s="1014"/>
      <c r="AB2" s="1014"/>
      <c r="AC2" s="1014"/>
      <c r="AD2" s="1014"/>
      <c r="AE2" s="1014"/>
      <c r="AF2" s="1014"/>
      <c r="AG2" s="1014"/>
    </row>
    <row r="3" spans="1:33" s="209" customFormat="1" ht="13.5" customHeight="1">
      <c r="N3" s="209" t="s">
        <v>3</v>
      </c>
      <c r="R3" s="1014"/>
      <c r="S3" s="1014"/>
      <c r="T3" s="1014"/>
      <c r="U3" s="1014"/>
      <c r="V3" s="1014"/>
      <c r="W3" s="1014"/>
      <c r="X3" s="1014"/>
      <c r="Y3" s="1014"/>
      <c r="Z3" s="1014"/>
      <c r="AA3" s="1014"/>
      <c r="AB3" s="1014"/>
      <c r="AC3" s="1014"/>
      <c r="AD3" s="1014"/>
      <c r="AE3" s="1014"/>
      <c r="AF3" s="1014"/>
      <c r="AG3" s="1014"/>
    </row>
    <row r="4" spans="1:33" s="209" customFormat="1" ht="15" customHeight="1">
      <c r="B4" s="2356" t="s">
        <v>4</v>
      </c>
      <c r="C4" s="2081"/>
      <c r="D4" s="211"/>
      <c r="E4" s="1014"/>
      <c r="F4" s="1014"/>
      <c r="G4" s="1014"/>
      <c r="H4" s="1014"/>
      <c r="I4" s="889" t="s">
        <v>5</v>
      </c>
      <c r="J4" s="210"/>
      <c r="K4" s="210"/>
      <c r="L4" s="210"/>
      <c r="O4" s="212" t="s">
        <v>58</v>
      </c>
      <c r="R4" s="1014"/>
      <c r="S4" s="1014"/>
      <c r="T4" s="1014"/>
      <c r="U4" s="1014"/>
      <c r="V4" s="1014"/>
      <c r="W4" s="1014"/>
      <c r="X4" s="1014"/>
      <c r="Y4" s="1014"/>
      <c r="Z4" s="1014"/>
      <c r="AA4" s="1014"/>
      <c r="AB4" s="1014"/>
      <c r="AC4" s="1014"/>
      <c r="AD4" s="1014"/>
      <c r="AE4" s="1014"/>
      <c r="AF4" s="1014"/>
      <c r="AG4" s="1014"/>
    </row>
    <row r="5" spans="1:33" s="209" customFormat="1" ht="9.75" customHeight="1">
      <c r="B5" s="2361" t="s">
        <v>7</v>
      </c>
      <c r="C5" s="2079"/>
      <c r="D5" s="210"/>
      <c r="E5" s="210"/>
      <c r="R5" s="1014"/>
      <c r="S5" s="1014"/>
      <c r="T5" s="1014"/>
      <c r="U5" s="1014"/>
      <c r="V5" s="1014"/>
      <c r="W5" s="1014"/>
      <c r="X5" s="1014"/>
      <c r="Y5" s="1014"/>
      <c r="Z5" s="1014"/>
      <c r="AA5" s="1014"/>
      <c r="AB5" s="1014"/>
      <c r="AC5" s="1014"/>
      <c r="AD5" s="1014"/>
      <c r="AE5" s="1014"/>
      <c r="AF5" s="1014"/>
      <c r="AG5" s="1014"/>
    </row>
    <row r="6" spans="1:33" s="209" customFormat="1" ht="12" customHeight="1">
      <c r="A6" s="2354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14"/>
      <c r="S6" s="1014"/>
      <c r="T6" s="1014"/>
      <c r="U6" s="1014"/>
      <c r="V6" s="1014"/>
      <c r="W6" s="1014"/>
      <c r="X6" s="1014"/>
      <c r="Y6" s="1014"/>
      <c r="Z6" s="1014"/>
      <c r="AA6" s="1014"/>
      <c r="AB6" s="1014"/>
      <c r="AC6" s="1014"/>
      <c r="AD6" s="1014"/>
      <c r="AE6" s="1014"/>
      <c r="AF6" s="1014"/>
      <c r="AG6" s="1014"/>
    </row>
    <row r="7" spans="1:33" s="209" customFormat="1" ht="15.75">
      <c r="A7" s="2355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14"/>
      <c r="S7" s="1014"/>
      <c r="T7" s="1014"/>
      <c r="U7" s="1014"/>
      <c r="V7" s="1014"/>
      <c r="W7" s="1014"/>
      <c r="X7" s="1014"/>
      <c r="Y7" s="1014"/>
      <c r="Z7" s="1014"/>
      <c r="AA7" s="1014"/>
      <c r="AB7" s="1014"/>
      <c r="AC7" s="1014"/>
      <c r="AD7" s="1014"/>
      <c r="AE7" s="1014"/>
      <c r="AF7" s="1014"/>
      <c r="AG7" s="1014"/>
    </row>
    <row r="8" spans="1:33" s="209" customFormat="1" ht="9" customHeight="1">
      <c r="A8" s="1258" t="s">
        <v>319</v>
      </c>
      <c r="B8" s="1258" t="s">
        <v>320</v>
      </c>
      <c r="R8" s="1014"/>
      <c r="S8" s="1014"/>
      <c r="T8" s="1014"/>
      <c r="U8" s="1014"/>
      <c r="V8" s="1014"/>
      <c r="W8" s="1014"/>
      <c r="X8" s="1014"/>
      <c r="Y8" s="1014"/>
      <c r="Z8" s="1014"/>
      <c r="AA8" s="1014"/>
      <c r="AB8" s="1014"/>
      <c r="AC8" s="1014"/>
      <c r="AD8" s="1014"/>
      <c r="AE8" s="1014"/>
      <c r="AF8" s="1014"/>
      <c r="AG8" s="1014"/>
    </row>
    <row r="9" spans="1:33" s="209" customFormat="1">
      <c r="A9" s="2358" t="s">
        <v>9</v>
      </c>
      <c r="B9" s="2348" t="s">
        <v>10</v>
      </c>
      <c r="C9" s="2349"/>
      <c r="D9" s="2349"/>
      <c r="E9" s="2349"/>
      <c r="F9" s="2349"/>
      <c r="G9" s="2349"/>
      <c r="H9" s="2349"/>
      <c r="I9" s="2350"/>
      <c r="J9" s="2348" t="s">
        <v>11</v>
      </c>
      <c r="K9" s="2349"/>
      <c r="L9" s="2349"/>
      <c r="M9" s="2349"/>
      <c r="N9" s="2349"/>
      <c r="O9" s="2349"/>
      <c r="P9" s="2349"/>
      <c r="Q9" s="2350"/>
      <c r="R9" s="1014"/>
      <c r="S9" s="1014"/>
      <c r="T9" s="1014"/>
      <c r="U9" s="1014"/>
      <c r="V9" s="1014"/>
      <c r="W9" s="1014"/>
      <c r="X9" s="1014"/>
      <c r="Y9" s="1014"/>
      <c r="Z9" s="1014"/>
      <c r="AA9" s="1014"/>
      <c r="AB9" s="1014"/>
      <c r="AC9" s="1014"/>
      <c r="AD9" s="1014"/>
      <c r="AE9" s="1014"/>
      <c r="AF9" s="1014"/>
      <c r="AG9" s="1014"/>
    </row>
    <row r="10" spans="1:33" s="209" customFormat="1">
      <c r="A10" s="2359"/>
      <c r="B10" s="2345" t="s">
        <v>270</v>
      </c>
      <c r="C10" s="2346"/>
      <c r="D10" s="2346"/>
      <c r="E10" s="2347"/>
      <c r="F10" s="2345" t="s">
        <v>271</v>
      </c>
      <c r="G10" s="2095"/>
      <c r="H10" s="2095"/>
      <c r="I10" s="2096"/>
      <c r="J10" s="2345" t="s">
        <v>270</v>
      </c>
      <c r="K10" s="2346"/>
      <c r="L10" s="2346"/>
      <c r="M10" s="2347"/>
      <c r="N10" s="2345" t="s">
        <v>271</v>
      </c>
      <c r="O10" s="2346"/>
      <c r="P10" s="2346"/>
      <c r="Q10" s="2347"/>
      <c r="R10" s="1014"/>
      <c r="S10" s="1014"/>
      <c r="T10" s="1014"/>
      <c r="U10" s="1014"/>
      <c r="V10" s="1014"/>
      <c r="W10" s="1014"/>
      <c r="X10" s="1014"/>
      <c r="Y10" s="1014"/>
      <c r="Z10" s="1014"/>
      <c r="AA10" s="1014"/>
      <c r="AB10" s="1014"/>
      <c r="AC10" s="1014"/>
      <c r="AD10" s="1014"/>
      <c r="AE10" s="1014"/>
      <c r="AF10" s="1014"/>
      <c r="AG10" s="1014"/>
    </row>
    <row r="11" spans="1:33" s="209" customFormat="1">
      <c r="A11" s="2359"/>
      <c r="B11" s="2345" t="s">
        <v>14</v>
      </c>
      <c r="C11" s="2346"/>
      <c r="E11" s="214">
        <v>8000</v>
      </c>
      <c r="F11" s="2345" t="s">
        <v>14</v>
      </c>
      <c r="G11" s="2346"/>
      <c r="H11" s="213"/>
      <c r="I11" s="214">
        <v>8000</v>
      </c>
      <c r="J11" s="2345" t="s">
        <v>14</v>
      </c>
      <c r="K11" s="2346"/>
      <c r="L11" s="213"/>
      <c r="M11" s="214">
        <f>E11</f>
        <v>8000</v>
      </c>
      <c r="N11" s="2345" t="s">
        <v>14</v>
      </c>
      <c r="O11" s="2346"/>
      <c r="P11" s="213"/>
      <c r="Q11" s="214">
        <f>I11</f>
        <v>8000</v>
      </c>
      <c r="R11" s="1014"/>
      <c r="S11" s="1014"/>
      <c r="T11" s="1014"/>
      <c r="U11" s="1014"/>
      <c r="V11" s="1014"/>
      <c r="W11" s="1014"/>
      <c r="X11" s="1014"/>
      <c r="Y11" s="1014"/>
      <c r="Z11" s="1014"/>
      <c r="AA11" s="1014"/>
      <c r="AB11" s="1014"/>
      <c r="AC11" s="1014"/>
      <c r="AD11" s="1014"/>
      <c r="AE11" s="1014"/>
      <c r="AF11" s="1014"/>
      <c r="AG11" s="1014"/>
    </row>
    <row r="12" spans="1:33" s="216" customFormat="1" ht="35.25" customHeight="1">
      <c r="A12" s="2360"/>
      <c r="B12" s="215" t="s">
        <v>16</v>
      </c>
      <c r="C12" s="215" t="s">
        <v>17</v>
      </c>
      <c r="D12" s="215"/>
      <c r="E12" s="215" t="s">
        <v>18</v>
      </c>
      <c r="F12" s="215" t="s">
        <v>16</v>
      </c>
      <c r="G12" s="215" t="s">
        <v>17</v>
      </c>
      <c r="H12" s="215"/>
      <c r="I12" s="215" t="s">
        <v>18</v>
      </c>
      <c r="J12" s="215" t="s">
        <v>16</v>
      </c>
      <c r="K12" s="215" t="s">
        <v>17</v>
      </c>
      <c r="L12" s="215"/>
      <c r="M12" s="215" t="s">
        <v>18</v>
      </c>
      <c r="N12" s="215" t="s">
        <v>16</v>
      </c>
      <c r="O12" s="215" t="s">
        <v>17</v>
      </c>
      <c r="P12" s="215"/>
      <c r="Q12" s="215" t="s">
        <v>18</v>
      </c>
    </row>
    <row r="13" spans="1:33" s="218" customFormat="1" ht="11.25">
      <c r="A13" s="217">
        <v>1</v>
      </c>
      <c r="B13" s="217">
        <v>2</v>
      </c>
      <c r="C13" s="217">
        <v>3</v>
      </c>
      <c r="D13" s="217"/>
      <c r="E13" s="217">
        <v>4</v>
      </c>
      <c r="F13" s="217">
        <v>5</v>
      </c>
      <c r="G13" s="217">
        <v>6</v>
      </c>
      <c r="H13" s="217"/>
      <c r="I13" s="217">
        <v>7</v>
      </c>
      <c r="J13" s="217">
        <v>8</v>
      </c>
      <c r="K13" s="217">
        <v>9</v>
      </c>
      <c r="L13" s="217"/>
      <c r="M13" s="217">
        <v>10</v>
      </c>
      <c r="N13" s="217">
        <v>11</v>
      </c>
      <c r="O13" s="217">
        <v>12</v>
      </c>
      <c r="P13" s="217"/>
      <c r="Q13" s="217">
        <v>13</v>
      </c>
    </row>
    <row r="14" spans="1:33" s="216" customFormat="1" ht="15">
      <c r="A14" s="219">
        <v>0</v>
      </c>
      <c r="B14" s="1107"/>
      <c r="C14" s="1577"/>
      <c r="D14" s="1577"/>
      <c r="E14" s="2051">
        <v>1406</v>
      </c>
      <c r="F14" s="1567"/>
      <c r="G14" s="1577"/>
      <c r="H14" s="1577"/>
      <c r="I14" s="2051">
        <v>1525</v>
      </c>
      <c r="J14" s="1567"/>
      <c r="K14" s="1577"/>
      <c r="L14" s="1577"/>
      <c r="M14" s="2051">
        <v>148</v>
      </c>
      <c r="N14" s="1567"/>
      <c r="O14" s="1577"/>
      <c r="P14" s="1577"/>
      <c r="Q14" s="2051">
        <v>107</v>
      </c>
    </row>
    <row r="15" spans="1:33" s="1427" customFormat="1" ht="15">
      <c r="A15" s="1426">
        <v>1</v>
      </c>
      <c r="B15" s="1107"/>
      <c r="C15" s="1577"/>
      <c r="D15" s="1577"/>
      <c r="E15" s="2051">
        <v>1267</v>
      </c>
      <c r="F15" s="1567"/>
      <c r="G15" s="1577"/>
      <c r="H15" s="1577"/>
      <c r="I15" s="2051">
        <v>1417</v>
      </c>
      <c r="J15" s="1567"/>
      <c r="K15" s="1577"/>
      <c r="L15" s="1577"/>
      <c r="M15" s="2051">
        <v>144</v>
      </c>
      <c r="N15" s="1567"/>
      <c r="O15" s="1577"/>
      <c r="P15" s="1577"/>
      <c r="Q15" s="2051">
        <v>99</v>
      </c>
    </row>
    <row r="16" spans="1:33" s="216" customFormat="1" ht="15">
      <c r="A16" s="219">
        <v>2</v>
      </c>
      <c r="B16" s="1107"/>
      <c r="C16" s="1577"/>
      <c r="D16" s="1577"/>
      <c r="E16" s="2051">
        <v>1209</v>
      </c>
      <c r="F16" s="1567"/>
      <c r="G16" s="1577"/>
      <c r="H16" s="1577"/>
      <c r="I16" s="2051">
        <v>1361</v>
      </c>
      <c r="J16" s="1567"/>
      <c r="K16" s="1577"/>
      <c r="L16" s="1577"/>
      <c r="M16" s="2051">
        <v>138</v>
      </c>
      <c r="N16" s="1567"/>
      <c r="O16" s="1577"/>
      <c r="P16" s="1577"/>
      <c r="Q16" s="2051">
        <v>101</v>
      </c>
    </row>
    <row r="17" spans="1:17" s="216" customFormat="1" ht="15">
      <c r="A17" s="219">
        <v>3</v>
      </c>
      <c r="B17" s="1107"/>
      <c r="C17" s="1577"/>
      <c r="D17" s="1577"/>
      <c r="E17" s="2051">
        <v>1181</v>
      </c>
      <c r="F17" s="1567"/>
      <c r="G17" s="1577"/>
      <c r="H17" s="1577"/>
      <c r="I17" s="2051">
        <v>1331</v>
      </c>
      <c r="J17" s="1567"/>
      <c r="K17" s="1577"/>
      <c r="L17" s="1577"/>
      <c r="M17" s="2051">
        <v>127</v>
      </c>
      <c r="N17" s="1567"/>
      <c r="O17" s="1577"/>
      <c r="P17" s="1577"/>
      <c r="Q17" s="2051">
        <v>91</v>
      </c>
    </row>
    <row r="18" spans="1:17" s="216" customFormat="1" ht="15">
      <c r="A18" s="219">
        <v>4</v>
      </c>
      <c r="B18" s="1107"/>
      <c r="C18" s="1577"/>
      <c r="D18" s="1577"/>
      <c r="E18" s="2051">
        <v>1209</v>
      </c>
      <c r="F18" s="1567"/>
      <c r="G18" s="1577"/>
      <c r="H18" s="1577"/>
      <c r="I18" s="2051">
        <v>1371</v>
      </c>
      <c r="J18" s="1567"/>
      <c r="K18" s="1577"/>
      <c r="L18" s="1577"/>
      <c r="M18" s="2051">
        <v>117</v>
      </c>
      <c r="N18" s="1567"/>
      <c r="O18" s="1577"/>
      <c r="P18" s="1577"/>
      <c r="Q18" s="2051">
        <v>92</v>
      </c>
    </row>
    <row r="19" spans="1:17" s="216" customFormat="1" ht="15">
      <c r="A19" s="219">
        <v>5</v>
      </c>
      <c r="B19" s="1107"/>
      <c r="C19" s="1577"/>
      <c r="D19" s="1577"/>
      <c r="E19" s="2051">
        <v>1387</v>
      </c>
      <c r="F19" s="1567"/>
      <c r="G19" s="1577"/>
      <c r="H19" s="1577"/>
      <c r="I19" s="2051">
        <v>1519</v>
      </c>
      <c r="J19" s="1567"/>
      <c r="K19" s="1577"/>
      <c r="L19" s="1577"/>
      <c r="M19" s="2051">
        <v>127</v>
      </c>
      <c r="N19" s="1567"/>
      <c r="O19" s="1577"/>
      <c r="P19" s="1577"/>
      <c r="Q19" s="2051">
        <v>97</v>
      </c>
    </row>
    <row r="20" spans="1:17" s="216" customFormat="1" ht="15">
      <c r="A20" s="219">
        <v>6</v>
      </c>
      <c r="B20" s="1107"/>
      <c r="C20" s="1577"/>
      <c r="D20" s="1577"/>
      <c r="E20" s="2051">
        <v>1766</v>
      </c>
      <c r="F20" s="1567"/>
      <c r="G20" s="1577"/>
      <c r="H20" s="1577"/>
      <c r="I20" s="2051">
        <v>2004</v>
      </c>
      <c r="J20" s="1567"/>
      <c r="K20" s="1577"/>
      <c r="L20" s="1577"/>
      <c r="M20" s="2051">
        <v>149</v>
      </c>
      <c r="N20" s="1567"/>
      <c r="O20" s="1577"/>
      <c r="P20" s="1577"/>
      <c r="Q20" s="2051">
        <v>114</v>
      </c>
    </row>
    <row r="21" spans="1:17" s="216" customFormat="1" ht="15">
      <c r="A21" s="219">
        <v>7</v>
      </c>
      <c r="B21" s="1107"/>
      <c r="C21" s="1577"/>
      <c r="D21" s="1577"/>
      <c r="E21" s="2051">
        <v>2006</v>
      </c>
      <c r="F21" s="1567"/>
      <c r="G21" s="1577"/>
      <c r="H21" s="1577"/>
      <c r="I21" s="2051">
        <v>2339</v>
      </c>
      <c r="J21" s="1567"/>
      <c r="K21" s="1577"/>
      <c r="L21" s="1577"/>
      <c r="M21" s="2051">
        <v>242</v>
      </c>
      <c r="N21" s="1567"/>
      <c r="O21" s="1577"/>
      <c r="P21" s="1577"/>
      <c r="Q21" s="2051">
        <v>177</v>
      </c>
    </row>
    <row r="22" spans="1:17" s="216" customFormat="1" ht="15">
      <c r="A22" s="219">
        <v>8</v>
      </c>
      <c r="B22" s="1107"/>
      <c r="C22" s="1577"/>
      <c r="D22" s="1577"/>
      <c r="E22" s="2051">
        <v>2047</v>
      </c>
      <c r="F22" s="1567"/>
      <c r="G22" s="1577"/>
      <c r="H22" s="1577"/>
      <c r="I22" s="2051">
        <v>2567</v>
      </c>
      <c r="J22" s="1567"/>
      <c r="K22" s="1577"/>
      <c r="L22" s="1577"/>
      <c r="M22" s="2051">
        <v>189</v>
      </c>
      <c r="N22" s="1567"/>
      <c r="O22" s="1577"/>
      <c r="P22" s="1577"/>
      <c r="Q22" s="2051">
        <v>175</v>
      </c>
    </row>
    <row r="23" spans="1:17" s="216" customFormat="1" ht="15">
      <c r="A23" s="219">
        <v>9</v>
      </c>
      <c r="B23" s="1107"/>
      <c r="C23" s="1577"/>
      <c r="D23" s="1577"/>
      <c r="E23" s="2051">
        <v>2074</v>
      </c>
      <c r="F23" s="1567"/>
      <c r="G23" s="1577"/>
      <c r="H23" s="1577"/>
      <c r="I23" s="2051">
        <v>2523</v>
      </c>
      <c r="J23" s="1567"/>
      <c r="K23" s="1577"/>
      <c r="L23" s="1577"/>
      <c r="M23" s="2051">
        <v>168</v>
      </c>
      <c r="N23" s="1567"/>
      <c r="O23" s="1577"/>
      <c r="P23" s="1577"/>
      <c r="Q23" s="2051">
        <v>146</v>
      </c>
    </row>
    <row r="24" spans="1:17" s="216" customFormat="1" ht="15">
      <c r="A24" s="219">
        <v>10</v>
      </c>
      <c r="B24" s="1107"/>
      <c r="C24" s="1577"/>
      <c r="D24" s="1577"/>
      <c r="E24" s="2051">
        <v>2114</v>
      </c>
      <c r="F24" s="1567"/>
      <c r="G24" s="1577"/>
      <c r="H24" s="1577"/>
      <c r="I24" s="2051">
        <v>2544</v>
      </c>
      <c r="J24" s="1567"/>
      <c r="K24" s="1577"/>
      <c r="L24" s="1577"/>
      <c r="M24" s="2051">
        <v>167</v>
      </c>
      <c r="N24" s="1567"/>
      <c r="O24" s="1577"/>
      <c r="P24" s="1577"/>
      <c r="Q24" s="2051">
        <v>141</v>
      </c>
    </row>
    <row r="25" spans="1:17" s="216" customFormat="1" ht="15">
      <c r="A25" s="219">
        <v>11</v>
      </c>
      <c r="B25" s="1107"/>
      <c r="C25" s="1577"/>
      <c r="D25" s="1577"/>
      <c r="E25" s="2051">
        <v>2091</v>
      </c>
      <c r="F25" s="1567"/>
      <c r="G25" s="1577"/>
      <c r="H25" s="1577"/>
      <c r="I25" s="2051">
        <v>2523</v>
      </c>
      <c r="J25" s="1567"/>
      <c r="K25" s="1577"/>
      <c r="L25" s="1577"/>
      <c r="M25" s="2051">
        <v>170</v>
      </c>
      <c r="N25" s="1567"/>
      <c r="O25" s="1577"/>
      <c r="P25" s="1577"/>
      <c r="Q25" s="2051">
        <v>126</v>
      </c>
    </row>
    <row r="26" spans="1:17" s="216" customFormat="1" ht="15">
      <c r="A26" s="219">
        <v>12</v>
      </c>
      <c r="B26" s="1107"/>
      <c r="C26" s="1577"/>
      <c r="D26" s="1577"/>
      <c r="E26" s="2051">
        <v>2113</v>
      </c>
      <c r="F26" s="1567"/>
      <c r="G26" s="1577"/>
      <c r="H26" s="1577"/>
      <c r="I26" s="2051">
        <v>2543</v>
      </c>
      <c r="J26" s="1567"/>
      <c r="K26" s="1577"/>
      <c r="L26" s="1577"/>
      <c r="M26" s="2051">
        <v>195</v>
      </c>
      <c r="N26" s="1567"/>
      <c r="O26" s="1577"/>
      <c r="P26" s="1577"/>
      <c r="Q26" s="2051">
        <v>153</v>
      </c>
    </row>
    <row r="27" spans="1:17" s="216" customFormat="1" ht="15">
      <c r="A27" s="219">
        <v>13</v>
      </c>
      <c r="B27" s="1107"/>
      <c r="C27" s="1577"/>
      <c r="D27" s="1577"/>
      <c r="E27" s="2051">
        <v>2071</v>
      </c>
      <c r="F27" s="1567"/>
      <c r="G27" s="1577"/>
      <c r="H27" s="1577"/>
      <c r="I27" s="2051">
        <v>2525</v>
      </c>
      <c r="J27" s="1567"/>
      <c r="K27" s="1577"/>
      <c r="L27" s="1577"/>
      <c r="M27" s="2051">
        <v>181</v>
      </c>
      <c r="N27" s="1567"/>
      <c r="O27" s="1577"/>
      <c r="P27" s="1577"/>
      <c r="Q27" s="2051">
        <v>165</v>
      </c>
    </row>
    <row r="28" spans="1:17" s="216" customFormat="1" ht="15">
      <c r="A28" s="219">
        <v>14</v>
      </c>
      <c r="B28" s="1107"/>
      <c r="C28" s="1577"/>
      <c r="D28" s="1577"/>
      <c r="E28" s="2051">
        <v>2067</v>
      </c>
      <c r="F28" s="1567"/>
      <c r="G28" s="1577"/>
      <c r="H28" s="1577"/>
      <c r="I28" s="2051">
        <v>2520</v>
      </c>
      <c r="J28" s="1567"/>
      <c r="K28" s="1577"/>
      <c r="L28" s="1577"/>
      <c r="M28" s="2051">
        <v>172</v>
      </c>
      <c r="N28" s="1567"/>
      <c r="O28" s="1577"/>
      <c r="P28" s="1577"/>
      <c r="Q28" s="2051">
        <v>159</v>
      </c>
    </row>
    <row r="29" spans="1:17" s="216" customFormat="1" ht="15">
      <c r="A29" s="219">
        <v>15</v>
      </c>
      <c r="B29" s="1107"/>
      <c r="C29" s="1577"/>
      <c r="D29" s="1577"/>
      <c r="E29" s="2051">
        <v>2189</v>
      </c>
      <c r="F29" s="1567"/>
      <c r="G29" s="1577"/>
      <c r="H29" s="1577"/>
      <c r="I29" s="2051">
        <v>2494</v>
      </c>
      <c r="J29" s="1567"/>
      <c r="K29" s="1577"/>
      <c r="L29" s="1577"/>
      <c r="M29" s="2051">
        <v>175</v>
      </c>
      <c r="N29" s="1567"/>
      <c r="O29" s="1577"/>
      <c r="P29" s="1577"/>
      <c r="Q29" s="2051">
        <v>143</v>
      </c>
    </row>
    <row r="30" spans="1:17" s="216" customFormat="1" ht="15">
      <c r="A30" s="219">
        <v>16</v>
      </c>
      <c r="B30" s="1107"/>
      <c r="C30" s="1577"/>
      <c r="D30" s="1577"/>
      <c r="E30" s="2051">
        <v>2338</v>
      </c>
      <c r="F30" s="1567"/>
      <c r="G30" s="1577"/>
      <c r="H30" s="1577"/>
      <c r="I30" s="2051">
        <v>2585</v>
      </c>
      <c r="J30" s="1567"/>
      <c r="K30" s="1577"/>
      <c r="L30" s="1577"/>
      <c r="M30" s="2051">
        <v>189</v>
      </c>
      <c r="N30" s="1567"/>
      <c r="O30" s="1577"/>
      <c r="P30" s="1577"/>
      <c r="Q30" s="2051">
        <v>134</v>
      </c>
    </row>
    <row r="31" spans="1:17" s="220" customFormat="1" ht="15">
      <c r="A31" s="219">
        <v>17</v>
      </c>
      <c r="B31" s="1107"/>
      <c r="C31" s="1577"/>
      <c r="D31" s="1577"/>
      <c r="E31" s="2051">
        <v>2432</v>
      </c>
      <c r="F31" s="1567"/>
      <c r="G31" s="1577"/>
      <c r="H31" s="1577"/>
      <c r="I31" s="2051">
        <v>2645</v>
      </c>
      <c r="J31" s="1567"/>
      <c r="K31" s="1577"/>
      <c r="L31" s="1577"/>
      <c r="M31" s="2051">
        <v>223</v>
      </c>
      <c r="N31" s="1567"/>
      <c r="O31" s="1577"/>
      <c r="P31" s="1577"/>
      <c r="Q31" s="2051">
        <v>183</v>
      </c>
    </row>
    <row r="32" spans="1:17" s="220" customFormat="1" ht="15">
      <c r="A32" s="219">
        <v>18</v>
      </c>
      <c r="B32" s="1107"/>
      <c r="C32" s="1577"/>
      <c r="D32" s="1577"/>
      <c r="E32" s="2051">
        <v>2572</v>
      </c>
      <c r="F32" s="1567"/>
      <c r="G32" s="1577"/>
      <c r="H32" s="1577"/>
      <c r="I32" s="2051">
        <v>2739</v>
      </c>
      <c r="J32" s="1567"/>
      <c r="K32" s="1577"/>
      <c r="L32" s="1577"/>
      <c r="M32" s="2051">
        <v>245</v>
      </c>
      <c r="N32" s="1567"/>
      <c r="O32" s="1577"/>
      <c r="P32" s="1577"/>
      <c r="Q32" s="2051">
        <v>164</v>
      </c>
    </row>
    <row r="33" spans="1:33" s="220" customFormat="1" ht="15">
      <c r="A33" s="219">
        <v>19</v>
      </c>
      <c r="B33" s="1107"/>
      <c r="C33" s="1577"/>
      <c r="D33" s="1577"/>
      <c r="E33" s="2051">
        <v>2601</v>
      </c>
      <c r="F33" s="1567"/>
      <c r="G33" s="1577"/>
      <c r="H33" s="1577"/>
      <c r="I33" s="2051">
        <v>2682</v>
      </c>
      <c r="J33" s="1567"/>
      <c r="K33" s="1577"/>
      <c r="L33" s="1577"/>
      <c r="M33" s="2051">
        <v>238</v>
      </c>
      <c r="N33" s="1567"/>
      <c r="O33" s="1577"/>
      <c r="P33" s="1577"/>
      <c r="Q33" s="2051">
        <v>156</v>
      </c>
    </row>
    <row r="34" spans="1:33" s="220" customFormat="1" ht="15">
      <c r="A34" s="219">
        <v>20</v>
      </c>
      <c r="B34" s="1107"/>
      <c r="C34" s="1577"/>
      <c r="D34" s="1577"/>
      <c r="E34" s="2051">
        <v>2508</v>
      </c>
      <c r="F34" s="1567"/>
      <c r="G34" s="1577"/>
      <c r="H34" s="1577"/>
      <c r="I34" s="2051">
        <v>2591</v>
      </c>
      <c r="J34" s="1567"/>
      <c r="K34" s="1577"/>
      <c r="L34" s="1577"/>
      <c r="M34" s="2051">
        <v>231</v>
      </c>
      <c r="N34" s="1567"/>
      <c r="O34" s="1577"/>
      <c r="P34" s="1577"/>
      <c r="Q34" s="2051">
        <v>157</v>
      </c>
    </row>
    <row r="35" spans="1:33" s="220" customFormat="1" ht="15">
      <c r="A35" s="219">
        <v>21</v>
      </c>
      <c r="B35" s="1107"/>
      <c r="C35" s="1577"/>
      <c r="D35" s="1577"/>
      <c r="E35" s="2051">
        <v>2356</v>
      </c>
      <c r="F35" s="1567"/>
      <c r="G35" s="1577"/>
      <c r="H35" s="1577"/>
      <c r="I35" s="2051">
        <v>2397</v>
      </c>
      <c r="J35" s="1567"/>
      <c r="K35" s="1577"/>
      <c r="L35" s="1577"/>
      <c r="M35" s="2051">
        <v>196</v>
      </c>
      <c r="N35" s="1567"/>
      <c r="O35" s="1577"/>
      <c r="P35" s="1577"/>
      <c r="Q35" s="2051">
        <v>136</v>
      </c>
    </row>
    <row r="36" spans="1:33" s="220" customFormat="1" ht="15">
      <c r="A36" s="219">
        <v>22</v>
      </c>
      <c r="B36" s="1107"/>
      <c r="C36" s="1577"/>
      <c r="D36" s="1577"/>
      <c r="E36" s="2051">
        <v>2042</v>
      </c>
      <c r="F36" s="1567"/>
      <c r="G36" s="1577"/>
      <c r="H36" s="1577"/>
      <c r="I36" s="2051">
        <v>2094</v>
      </c>
      <c r="J36" s="1567"/>
      <c r="K36" s="1577"/>
      <c r="L36" s="1577"/>
      <c r="M36" s="2051">
        <v>186</v>
      </c>
      <c r="N36" s="1567"/>
      <c r="O36" s="1577"/>
      <c r="P36" s="1577"/>
      <c r="Q36" s="2051">
        <v>116</v>
      </c>
    </row>
    <row r="37" spans="1:33" s="220" customFormat="1" ht="15">
      <c r="A37" s="219">
        <v>23</v>
      </c>
      <c r="B37" s="1107"/>
      <c r="C37" s="1577"/>
      <c r="D37" s="1577"/>
      <c r="E37" s="2051">
        <v>1689</v>
      </c>
      <c r="F37" s="1567"/>
      <c r="G37" s="1577"/>
      <c r="H37" s="1577"/>
      <c r="I37" s="2051">
        <v>1776</v>
      </c>
      <c r="J37" s="1567"/>
      <c r="K37" s="1577"/>
      <c r="L37" s="1577"/>
      <c r="M37" s="2051">
        <v>152</v>
      </c>
      <c r="N37" s="1567"/>
      <c r="O37" s="1577"/>
      <c r="P37" s="1577"/>
      <c r="Q37" s="2051">
        <v>106</v>
      </c>
    </row>
    <row r="38" spans="1:33" s="220" customFormat="1" ht="15">
      <c r="A38" s="219" t="s">
        <v>19</v>
      </c>
      <c r="B38" s="1173"/>
      <c r="C38" s="1578"/>
      <c r="D38" s="1578"/>
      <c r="E38" s="1579">
        <f>SUM(E14:E37)</f>
        <v>46735</v>
      </c>
      <c r="F38" s="1578"/>
      <c r="G38" s="1578"/>
      <c r="H38" s="1578"/>
      <c r="I38" s="1579">
        <f>SUM(I14:I37)</f>
        <v>52615</v>
      </c>
      <c r="J38" s="1578"/>
      <c r="K38" s="1578"/>
      <c r="L38" s="1578"/>
      <c r="M38" s="1579">
        <f>SUM(M14:M37)</f>
        <v>4269</v>
      </c>
      <c r="N38" s="1578"/>
      <c r="O38" s="1578"/>
      <c r="P38" s="1578"/>
      <c r="Q38" s="1579">
        <f>SUM(Q14:Q37)</f>
        <v>3238</v>
      </c>
    </row>
    <row r="39" spans="1:33" s="209" customFormat="1" ht="12.75" customHeight="1">
      <c r="A39" s="209" t="s">
        <v>20</v>
      </c>
      <c r="R39" s="1014"/>
      <c r="S39" s="1014"/>
      <c r="T39" s="1014"/>
      <c r="U39" s="1014"/>
      <c r="V39" s="1014"/>
      <c r="W39" s="1014"/>
      <c r="X39" s="1014"/>
      <c r="Y39" s="1014"/>
      <c r="Z39" s="1014"/>
      <c r="AA39" s="1014"/>
      <c r="AB39" s="1014"/>
      <c r="AC39" s="1014"/>
      <c r="AD39" s="1014"/>
      <c r="AE39" s="1014"/>
      <c r="AF39" s="1014"/>
      <c r="AG39" s="1014"/>
    </row>
    <row r="40" spans="1:33" s="209" customFormat="1" ht="12.75" customHeight="1">
      <c r="A40" s="209" t="s">
        <v>21</v>
      </c>
      <c r="R40" s="1014"/>
      <c r="S40" s="1014"/>
      <c r="T40" s="1014"/>
      <c r="U40" s="1014"/>
      <c r="V40" s="1014"/>
      <c r="W40" s="1014"/>
      <c r="X40" s="1014"/>
      <c r="Y40" s="1014"/>
      <c r="Z40" s="1014"/>
      <c r="AA40" s="1014"/>
      <c r="AB40" s="1014"/>
      <c r="AC40" s="1014"/>
      <c r="AD40" s="1014"/>
      <c r="AE40" s="1014"/>
      <c r="AF40" s="1014"/>
      <c r="AG40" s="1014"/>
    </row>
    <row r="41" spans="1:33">
      <c r="A41" s="209" t="s">
        <v>565</v>
      </c>
      <c r="K41" s="209"/>
      <c r="L41" s="209"/>
      <c r="M41" s="209"/>
      <c r="N41" s="209"/>
      <c r="O41" s="209"/>
      <c r="P41" s="209"/>
      <c r="Q41" s="209"/>
      <c r="R41" s="1015"/>
      <c r="S41" s="1015"/>
      <c r="T41" s="1015"/>
      <c r="U41" s="1015"/>
      <c r="V41" s="1015"/>
      <c r="W41" s="1015"/>
      <c r="X41" s="1015"/>
      <c r="Y41" s="1015"/>
      <c r="Z41" s="1015"/>
      <c r="AA41" s="1015"/>
      <c r="AB41" s="1015"/>
      <c r="AC41" s="1015"/>
      <c r="AD41" s="1015"/>
      <c r="AE41" s="1015"/>
      <c r="AF41" s="1015"/>
      <c r="AG41" s="1015"/>
    </row>
    <row r="42" spans="1:33">
      <c r="A42" s="209" t="s">
        <v>23</v>
      </c>
      <c r="R42" s="1015"/>
      <c r="S42" s="1015"/>
      <c r="T42" s="1015"/>
      <c r="U42" s="1015"/>
      <c r="V42" s="1015"/>
      <c r="W42" s="1015"/>
      <c r="X42" s="1015"/>
      <c r="Y42" s="1015"/>
      <c r="Z42" s="1015"/>
      <c r="AA42" s="1015"/>
      <c r="AB42" s="1015"/>
      <c r="AC42" s="1015"/>
      <c r="AD42" s="1015"/>
      <c r="AE42" s="1015"/>
      <c r="AF42" s="1015"/>
      <c r="AG42" s="1015"/>
    </row>
    <row r="43" spans="1:33">
      <c r="R43" s="1015"/>
      <c r="S43" s="1015"/>
      <c r="T43" s="1015"/>
      <c r="U43" s="1015"/>
      <c r="V43" s="1015"/>
      <c r="W43" s="1015"/>
      <c r="X43" s="1015"/>
      <c r="Y43" s="1015"/>
      <c r="Z43" s="1015"/>
      <c r="AA43" s="1015"/>
      <c r="AB43" s="1015"/>
      <c r="AC43" s="1015"/>
      <c r="AD43" s="1015"/>
      <c r="AE43" s="1015"/>
      <c r="AF43" s="1015"/>
      <c r="AG43" s="1015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theme="9" tint="-0.249977111117893"/>
  </sheetPr>
  <dimension ref="A1:AG43"/>
  <sheetViews>
    <sheetView zoomScale="85" zoomScaleNormal="85" workbookViewId="0">
      <selection activeCell="Q14" sqref="Q14:Q37"/>
    </sheetView>
  </sheetViews>
  <sheetFormatPr defaultColWidth="9.140625" defaultRowHeight="12.75"/>
  <cols>
    <col min="1" max="1" width="5.42578125" style="234" customWidth="1"/>
    <col min="2" max="3" width="11.28515625" style="234" customWidth="1"/>
    <col min="4" max="4" width="11.28515625" style="234" hidden="1" customWidth="1"/>
    <col min="5" max="7" width="11.28515625" style="234" customWidth="1"/>
    <col min="8" max="8" width="11.28515625" style="234" hidden="1" customWidth="1"/>
    <col min="9" max="11" width="11.28515625" style="234" customWidth="1"/>
    <col min="12" max="12" width="11.28515625" style="234" hidden="1" customWidth="1"/>
    <col min="13" max="15" width="11.28515625" style="234" customWidth="1"/>
    <col min="16" max="16" width="11.28515625" style="234" hidden="1" customWidth="1"/>
    <col min="17" max="17" width="11.28515625" style="234" customWidth="1"/>
    <col min="18" max="16384" width="9.140625" style="234"/>
  </cols>
  <sheetData>
    <row r="1" spans="1:33" s="222" customFormat="1" ht="18.75" customHeight="1">
      <c r="B1" s="2373" t="s">
        <v>405</v>
      </c>
      <c r="C1" s="2081"/>
      <c r="D1" s="2081"/>
      <c r="E1" s="2081"/>
      <c r="F1" s="2081"/>
      <c r="J1" s="800" t="s">
        <v>171</v>
      </c>
      <c r="N1" s="2367" t="s">
        <v>252</v>
      </c>
      <c r="O1" s="2367"/>
      <c r="P1" s="2367"/>
      <c r="Q1" s="2367"/>
      <c r="R1" s="1012"/>
      <c r="S1" s="1012"/>
      <c r="T1" s="1012"/>
      <c r="U1" s="1012"/>
      <c r="V1" s="1012"/>
      <c r="W1" s="1012"/>
      <c r="X1" s="1012"/>
      <c r="Y1" s="1012"/>
      <c r="Z1" s="1012"/>
      <c r="AA1" s="1012"/>
      <c r="AB1" s="1012"/>
      <c r="AC1" s="1012"/>
      <c r="AD1" s="1012"/>
      <c r="AE1" s="1012"/>
      <c r="AF1" s="1012"/>
      <c r="AG1" s="1012"/>
    </row>
    <row r="2" spans="1:33" s="222" customFormat="1" ht="10.5" customHeight="1">
      <c r="B2" s="2368" t="s">
        <v>1</v>
      </c>
      <c r="C2" s="2088"/>
      <c r="D2" s="2088"/>
      <c r="E2" s="2088"/>
      <c r="F2" s="2088"/>
      <c r="I2" s="222" t="s">
        <v>59</v>
      </c>
      <c r="N2" s="2368" t="s">
        <v>2</v>
      </c>
      <c r="O2" s="2369"/>
      <c r="P2" s="2369"/>
      <c r="Q2" s="2369"/>
      <c r="R2" s="1012"/>
      <c r="S2" s="1012"/>
      <c r="T2" s="1012"/>
      <c r="U2" s="1012"/>
      <c r="V2" s="1012"/>
      <c r="W2" s="1012"/>
      <c r="X2" s="1012"/>
      <c r="Y2" s="1012"/>
      <c r="Z2" s="1012"/>
      <c r="AA2" s="1012"/>
      <c r="AB2" s="1012"/>
      <c r="AC2" s="1012"/>
      <c r="AD2" s="1012"/>
      <c r="AE2" s="1012"/>
      <c r="AF2" s="1012"/>
      <c r="AG2" s="1012"/>
    </row>
    <row r="3" spans="1:33" s="222" customFormat="1" ht="13.5" customHeight="1">
      <c r="N3" s="222" t="s">
        <v>3</v>
      </c>
      <c r="R3" s="1012"/>
      <c r="S3" s="1012"/>
      <c r="T3" s="1012"/>
      <c r="U3" s="1012"/>
      <c r="V3" s="1012"/>
      <c r="W3" s="1012"/>
      <c r="X3" s="1012"/>
      <c r="Y3" s="1012"/>
      <c r="Z3" s="1012"/>
      <c r="AA3" s="1012"/>
      <c r="AB3" s="1012"/>
      <c r="AC3" s="1012"/>
      <c r="AD3" s="1012"/>
      <c r="AE3" s="1012"/>
      <c r="AF3" s="1012"/>
      <c r="AG3" s="1012"/>
    </row>
    <row r="4" spans="1:33" s="222" customFormat="1" ht="15" customHeight="1">
      <c r="B4" s="2372" t="s">
        <v>4</v>
      </c>
      <c r="C4" s="2081"/>
      <c r="D4" s="224"/>
      <c r="E4" s="1012"/>
      <c r="F4" s="1012"/>
      <c r="G4" s="1012"/>
      <c r="H4" s="1012"/>
      <c r="I4" s="890" t="s">
        <v>5</v>
      </c>
      <c r="J4" s="223"/>
      <c r="K4" s="223"/>
      <c r="L4" s="223"/>
      <c r="O4" s="225" t="s">
        <v>539</v>
      </c>
      <c r="R4" s="1012"/>
      <c r="S4" s="1012"/>
      <c r="T4" s="1012"/>
      <c r="U4" s="1012"/>
      <c r="V4" s="1012"/>
      <c r="W4" s="1012"/>
      <c r="X4" s="1012"/>
      <c r="Y4" s="1012"/>
      <c r="Z4" s="1012"/>
      <c r="AA4" s="1012"/>
      <c r="AB4" s="1012"/>
      <c r="AC4" s="1012"/>
      <c r="AD4" s="1012"/>
      <c r="AE4" s="1012"/>
      <c r="AF4" s="1012"/>
      <c r="AG4" s="1012"/>
    </row>
    <row r="5" spans="1:33" s="222" customFormat="1" ht="9.75" customHeight="1">
      <c r="B5" s="2377" t="s">
        <v>7</v>
      </c>
      <c r="C5" s="2079"/>
      <c r="D5" s="223"/>
      <c r="E5" s="223"/>
      <c r="R5" s="1012"/>
      <c r="S5" s="1012"/>
      <c r="T5" s="1012"/>
      <c r="U5" s="1012"/>
      <c r="V5" s="1012"/>
      <c r="W5" s="1012"/>
      <c r="X5" s="1012"/>
      <c r="Y5" s="1012"/>
      <c r="Z5" s="1012"/>
      <c r="AA5" s="1012"/>
      <c r="AB5" s="1012"/>
      <c r="AC5" s="1012"/>
      <c r="AD5" s="1012"/>
      <c r="AE5" s="1012"/>
      <c r="AF5" s="1012"/>
      <c r="AG5" s="1012"/>
    </row>
    <row r="6" spans="1:33" s="222" customFormat="1" ht="12" customHeight="1">
      <c r="A6" s="237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12"/>
      <c r="S6" s="1012"/>
      <c r="T6" s="1012"/>
      <c r="U6" s="1012"/>
      <c r="V6" s="1012"/>
      <c r="W6" s="1012"/>
      <c r="X6" s="1012"/>
      <c r="Y6" s="1012"/>
      <c r="Z6" s="1012"/>
      <c r="AA6" s="1012"/>
      <c r="AB6" s="1012"/>
      <c r="AC6" s="1012"/>
      <c r="AD6" s="1012"/>
      <c r="AE6" s="1012"/>
      <c r="AF6" s="1012"/>
      <c r="AG6" s="1012"/>
    </row>
    <row r="7" spans="1:33" s="222" customFormat="1" ht="15.75">
      <c r="A7" s="237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12"/>
      <c r="S7" s="1012"/>
      <c r="T7" s="1012"/>
      <c r="U7" s="1012"/>
      <c r="V7" s="1012"/>
      <c r="W7" s="1012"/>
      <c r="X7" s="1012"/>
      <c r="Y7" s="1012"/>
      <c r="Z7" s="1012"/>
      <c r="AA7" s="1012"/>
      <c r="AB7" s="1012"/>
      <c r="AC7" s="1012"/>
      <c r="AD7" s="1012"/>
      <c r="AE7" s="1012"/>
      <c r="AF7" s="1012"/>
      <c r="AG7" s="1012"/>
    </row>
    <row r="8" spans="1:33" s="222" customFormat="1" ht="9" customHeight="1">
      <c r="A8" s="1258" t="s">
        <v>321</v>
      </c>
      <c r="B8" s="1258" t="s">
        <v>322</v>
      </c>
      <c r="R8" s="1012"/>
      <c r="S8" s="1012"/>
      <c r="T8" s="1012"/>
      <c r="U8" s="1012"/>
      <c r="V8" s="1012"/>
      <c r="W8" s="1012"/>
      <c r="X8" s="1012"/>
      <c r="Y8" s="1012"/>
      <c r="Z8" s="1012"/>
      <c r="AA8" s="1012"/>
      <c r="AB8" s="1012"/>
      <c r="AC8" s="1012"/>
      <c r="AD8" s="1012"/>
      <c r="AE8" s="1012"/>
      <c r="AF8" s="1012"/>
      <c r="AG8" s="1012"/>
    </row>
    <row r="9" spans="1:33" s="222" customFormat="1">
      <c r="A9" s="2374" t="s">
        <v>9</v>
      </c>
      <c r="B9" s="2364" t="s">
        <v>10</v>
      </c>
      <c r="C9" s="2365"/>
      <c r="D9" s="2365"/>
      <c r="E9" s="2365"/>
      <c r="F9" s="2365"/>
      <c r="G9" s="2365"/>
      <c r="H9" s="2365"/>
      <c r="I9" s="2366"/>
      <c r="J9" s="2364" t="s">
        <v>11</v>
      </c>
      <c r="K9" s="2365"/>
      <c r="L9" s="2365"/>
      <c r="M9" s="2365"/>
      <c r="N9" s="2365"/>
      <c r="O9" s="2365"/>
      <c r="P9" s="2365"/>
      <c r="Q9" s="2366"/>
      <c r="R9" s="1012"/>
      <c r="S9" s="1012"/>
      <c r="T9" s="1012"/>
      <c r="U9" s="1012"/>
      <c r="V9" s="1012"/>
      <c r="W9" s="1012"/>
      <c r="X9" s="1012"/>
      <c r="Y9" s="1012"/>
      <c r="Z9" s="1012"/>
      <c r="AA9" s="1012"/>
      <c r="AB9" s="1012"/>
      <c r="AC9" s="1012"/>
      <c r="AD9" s="1012"/>
      <c r="AE9" s="1012"/>
      <c r="AF9" s="1012"/>
      <c r="AG9" s="1012"/>
    </row>
    <row r="10" spans="1:33" s="222" customFormat="1">
      <c r="A10" s="2375"/>
      <c r="B10" s="2303" t="s">
        <v>272</v>
      </c>
      <c r="C10" s="2362"/>
      <c r="D10" s="2362"/>
      <c r="E10" s="2363"/>
      <c r="F10" s="2303" t="s">
        <v>274</v>
      </c>
      <c r="G10" s="2095"/>
      <c r="H10" s="2095"/>
      <c r="I10" s="2096"/>
      <c r="J10" s="2303" t="s">
        <v>273</v>
      </c>
      <c r="K10" s="2362"/>
      <c r="L10" s="2362"/>
      <c r="M10" s="2363"/>
      <c r="N10" s="2303" t="s">
        <v>275</v>
      </c>
      <c r="O10" s="2362"/>
      <c r="P10" s="2362"/>
      <c r="Q10" s="2363"/>
      <c r="R10" s="1012"/>
      <c r="S10" s="1012"/>
      <c r="T10" s="1012"/>
      <c r="U10" s="1012"/>
      <c r="V10" s="1012"/>
      <c r="W10" s="1012"/>
      <c r="X10" s="1012"/>
      <c r="Y10" s="1012"/>
      <c r="Z10" s="1012"/>
      <c r="AA10" s="1012"/>
      <c r="AB10" s="1012"/>
      <c r="AC10" s="1012"/>
      <c r="AD10" s="1012"/>
      <c r="AE10" s="1012"/>
      <c r="AF10" s="1012"/>
      <c r="AG10" s="1012"/>
    </row>
    <row r="11" spans="1:33" s="222" customFormat="1">
      <c r="A11" s="2375"/>
      <c r="B11" s="2303" t="s">
        <v>14</v>
      </c>
      <c r="C11" s="2362"/>
      <c r="E11" s="227">
        <v>6000</v>
      </c>
      <c r="F11" s="2303" t="s">
        <v>14</v>
      </c>
      <c r="G11" s="2362"/>
      <c r="H11" s="226"/>
      <c r="I11" s="227">
        <v>4000</v>
      </c>
      <c r="J11" s="2303" t="s">
        <v>14</v>
      </c>
      <c r="K11" s="2362"/>
      <c r="L11" s="226"/>
      <c r="M11" s="227">
        <f>E11</f>
        <v>6000</v>
      </c>
      <c r="N11" s="2303" t="s">
        <v>14</v>
      </c>
      <c r="O11" s="2362"/>
      <c r="P11" s="226"/>
      <c r="Q11" s="227">
        <f>I11</f>
        <v>4000</v>
      </c>
      <c r="R11" s="1012"/>
      <c r="S11" s="1012"/>
      <c r="T11" s="1012"/>
      <c r="U11" s="1012"/>
      <c r="V11" s="1012"/>
      <c r="W11" s="1012"/>
      <c r="X11" s="1012"/>
      <c r="Y11" s="1012"/>
      <c r="Z11" s="1012"/>
      <c r="AA11" s="1012"/>
      <c r="AB11" s="1012"/>
      <c r="AC11" s="1012"/>
      <c r="AD11" s="1012"/>
      <c r="AE11" s="1012"/>
      <c r="AF11" s="1012"/>
      <c r="AG11" s="1012"/>
    </row>
    <row r="12" spans="1:33" s="229" customFormat="1" ht="35.25" customHeight="1">
      <c r="A12" s="2376"/>
      <c r="B12" s="228" t="s">
        <v>16</v>
      </c>
      <c r="C12" s="228" t="s">
        <v>17</v>
      </c>
      <c r="D12" s="228"/>
      <c r="E12" s="228" t="s">
        <v>18</v>
      </c>
      <c r="F12" s="228" t="s">
        <v>16</v>
      </c>
      <c r="G12" s="228" t="s">
        <v>17</v>
      </c>
      <c r="H12" s="228"/>
      <c r="I12" s="228" t="s">
        <v>18</v>
      </c>
      <c r="J12" s="228" t="s">
        <v>16</v>
      </c>
      <c r="K12" s="228" t="s">
        <v>17</v>
      </c>
      <c r="L12" s="228"/>
      <c r="M12" s="228" t="s">
        <v>18</v>
      </c>
      <c r="N12" s="228" t="s">
        <v>16</v>
      </c>
      <c r="O12" s="228" t="s">
        <v>17</v>
      </c>
      <c r="P12" s="228"/>
      <c r="Q12" s="228" t="s">
        <v>18</v>
      </c>
    </row>
    <row r="13" spans="1:33" s="231" customFormat="1" ht="11.25">
      <c r="A13" s="230">
        <v>1</v>
      </c>
      <c r="B13" s="230">
        <v>2</v>
      </c>
      <c r="C13" s="230">
        <v>3</v>
      </c>
      <c r="D13" s="230"/>
      <c r="E13" s="230">
        <v>4</v>
      </c>
      <c r="F13" s="230">
        <v>5</v>
      </c>
      <c r="G13" s="230">
        <v>6</v>
      </c>
      <c r="H13" s="230"/>
      <c r="I13" s="230">
        <v>7</v>
      </c>
      <c r="J13" s="230">
        <v>8</v>
      </c>
      <c r="K13" s="230">
        <v>9</v>
      </c>
      <c r="L13" s="230"/>
      <c r="M13" s="230">
        <v>10</v>
      </c>
      <c r="N13" s="230">
        <v>11</v>
      </c>
      <c r="O13" s="230">
        <v>12</v>
      </c>
      <c r="P13" s="230"/>
      <c r="Q13" s="230">
        <v>13</v>
      </c>
    </row>
    <row r="14" spans="1:33" s="229" customFormat="1" ht="15">
      <c r="A14" s="232">
        <v>0</v>
      </c>
      <c r="B14" s="1107"/>
      <c r="C14" s="1577"/>
      <c r="D14" s="1577"/>
      <c r="E14" s="2051">
        <v>2162</v>
      </c>
      <c r="F14" s="1567"/>
      <c r="G14" s="1577"/>
      <c r="H14" s="1577"/>
      <c r="I14" s="2051">
        <v>2219</v>
      </c>
      <c r="J14" s="1567"/>
      <c r="K14" s="1577"/>
      <c r="L14" s="1577"/>
      <c r="M14" s="2051">
        <v>233</v>
      </c>
      <c r="N14" s="1567"/>
      <c r="O14" s="1577"/>
      <c r="P14" s="1577"/>
      <c r="Q14" s="2051">
        <v>298</v>
      </c>
    </row>
    <row r="15" spans="1:33" s="1425" customFormat="1" ht="15">
      <c r="A15" s="1424">
        <v>1</v>
      </c>
      <c r="B15" s="1107"/>
      <c r="C15" s="1577"/>
      <c r="D15" s="1577"/>
      <c r="E15" s="2051">
        <v>2044</v>
      </c>
      <c r="F15" s="1567"/>
      <c r="G15" s="1577"/>
      <c r="H15" s="1577"/>
      <c r="I15" s="2051">
        <v>2064</v>
      </c>
      <c r="J15" s="1567"/>
      <c r="K15" s="1577"/>
      <c r="L15" s="1577"/>
      <c r="M15" s="2051">
        <v>232</v>
      </c>
      <c r="N15" s="1567"/>
      <c r="O15" s="1577"/>
      <c r="P15" s="1577"/>
      <c r="Q15" s="2051">
        <v>293</v>
      </c>
    </row>
    <row r="16" spans="1:33" s="229" customFormat="1" ht="15">
      <c r="A16" s="232">
        <v>2</v>
      </c>
      <c r="B16" s="1107"/>
      <c r="C16" s="1577"/>
      <c r="D16" s="1577"/>
      <c r="E16" s="2051">
        <v>2000</v>
      </c>
      <c r="F16" s="1567"/>
      <c r="G16" s="1577"/>
      <c r="H16" s="1577"/>
      <c r="I16" s="2051">
        <v>1919</v>
      </c>
      <c r="J16" s="1567"/>
      <c r="K16" s="1577"/>
      <c r="L16" s="1577"/>
      <c r="M16" s="2051">
        <v>231</v>
      </c>
      <c r="N16" s="1567"/>
      <c r="O16" s="1577"/>
      <c r="P16" s="1577"/>
      <c r="Q16" s="2051">
        <v>288</v>
      </c>
    </row>
    <row r="17" spans="1:17" s="229" customFormat="1" ht="15">
      <c r="A17" s="232">
        <v>3</v>
      </c>
      <c r="B17" s="1107"/>
      <c r="C17" s="1577"/>
      <c r="D17" s="1577"/>
      <c r="E17" s="2051">
        <v>1992</v>
      </c>
      <c r="F17" s="1567"/>
      <c r="G17" s="1577"/>
      <c r="H17" s="1577"/>
      <c r="I17" s="2051">
        <v>1858</v>
      </c>
      <c r="J17" s="1567"/>
      <c r="K17" s="1577"/>
      <c r="L17" s="1577"/>
      <c r="M17" s="2051">
        <v>217</v>
      </c>
      <c r="N17" s="1567"/>
      <c r="O17" s="1577"/>
      <c r="P17" s="1577"/>
      <c r="Q17" s="2051">
        <v>270</v>
      </c>
    </row>
    <row r="18" spans="1:17" s="229" customFormat="1" ht="15">
      <c r="A18" s="232">
        <v>4</v>
      </c>
      <c r="B18" s="1107"/>
      <c r="C18" s="1577"/>
      <c r="D18" s="1577"/>
      <c r="E18" s="2051">
        <v>2048</v>
      </c>
      <c r="F18" s="1567"/>
      <c r="G18" s="1577"/>
      <c r="H18" s="1577"/>
      <c r="I18" s="2051">
        <v>1916</v>
      </c>
      <c r="J18" s="1567"/>
      <c r="K18" s="1577"/>
      <c r="L18" s="1577"/>
      <c r="M18" s="2051">
        <v>215</v>
      </c>
      <c r="N18" s="1567"/>
      <c r="O18" s="1577"/>
      <c r="P18" s="1577"/>
      <c r="Q18" s="2051">
        <v>273</v>
      </c>
    </row>
    <row r="19" spans="1:17" s="229" customFormat="1" ht="15">
      <c r="A19" s="232">
        <v>5</v>
      </c>
      <c r="B19" s="1107"/>
      <c r="C19" s="1577"/>
      <c r="D19" s="1577"/>
      <c r="E19" s="2051">
        <v>2214</v>
      </c>
      <c r="F19" s="1567"/>
      <c r="G19" s="1577"/>
      <c r="H19" s="1577"/>
      <c r="I19" s="2051">
        <v>2194</v>
      </c>
      <c r="J19" s="1567"/>
      <c r="K19" s="1577"/>
      <c r="L19" s="1577"/>
      <c r="M19" s="2051">
        <v>222</v>
      </c>
      <c r="N19" s="1567"/>
      <c r="O19" s="1577"/>
      <c r="P19" s="1577"/>
      <c r="Q19" s="2051">
        <v>277</v>
      </c>
    </row>
    <row r="20" spans="1:17" s="229" customFormat="1" ht="15">
      <c r="A20" s="232">
        <v>6</v>
      </c>
      <c r="B20" s="1107"/>
      <c r="C20" s="1577"/>
      <c r="D20" s="1577"/>
      <c r="E20" s="2051">
        <v>2619</v>
      </c>
      <c r="F20" s="1567"/>
      <c r="G20" s="1577"/>
      <c r="H20" s="1577"/>
      <c r="I20" s="2051">
        <v>2712</v>
      </c>
      <c r="J20" s="1567"/>
      <c r="K20" s="1577"/>
      <c r="L20" s="1577"/>
      <c r="M20" s="2051">
        <v>226</v>
      </c>
      <c r="N20" s="1567"/>
      <c r="O20" s="1577"/>
      <c r="P20" s="1577"/>
      <c r="Q20" s="2051">
        <v>298</v>
      </c>
    </row>
    <row r="21" spans="1:17" s="229" customFormat="1" ht="15">
      <c r="A21" s="232">
        <v>7</v>
      </c>
      <c r="B21" s="1107"/>
      <c r="C21" s="1577"/>
      <c r="D21" s="1577"/>
      <c r="E21" s="2051">
        <v>2946</v>
      </c>
      <c r="F21" s="1567"/>
      <c r="G21" s="1577"/>
      <c r="H21" s="1577"/>
      <c r="I21" s="2051">
        <v>3289</v>
      </c>
      <c r="J21" s="1567"/>
      <c r="K21" s="1577"/>
      <c r="L21" s="1577"/>
      <c r="M21" s="2051">
        <v>244</v>
      </c>
      <c r="N21" s="1567"/>
      <c r="O21" s="1577"/>
      <c r="P21" s="1577"/>
      <c r="Q21" s="2051">
        <v>370</v>
      </c>
    </row>
    <row r="22" spans="1:17" s="229" customFormat="1" ht="15">
      <c r="A22" s="232">
        <v>8</v>
      </c>
      <c r="B22" s="1107"/>
      <c r="C22" s="1577"/>
      <c r="D22" s="1577"/>
      <c r="E22" s="2051">
        <v>3302</v>
      </c>
      <c r="F22" s="1567"/>
      <c r="G22" s="1577"/>
      <c r="H22" s="1577"/>
      <c r="I22" s="2051">
        <v>3647</v>
      </c>
      <c r="J22" s="1567"/>
      <c r="K22" s="1577"/>
      <c r="L22" s="1577"/>
      <c r="M22" s="2051">
        <v>338</v>
      </c>
      <c r="N22" s="1567"/>
      <c r="O22" s="1577"/>
      <c r="P22" s="1577"/>
      <c r="Q22" s="2051">
        <v>351</v>
      </c>
    </row>
    <row r="23" spans="1:17" s="229" customFormat="1" ht="15">
      <c r="A23" s="232">
        <v>9</v>
      </c>
      <c r="B23" s="1107"/>
      <c r="C23" s="1577"/>
      <c r="D23" s="1577"/>
      <c r="E23" s="2051">
        <v>3408</v>
      </c>
      <c r="F23" s="1567"/>
      <c r="G23" s="1577"/>
      <c r="H23" s="1577"/>
      <c r="I23" s="2051">
        <v>3931</v>
      </c>
      <c r="J23" s="1567"/>
      <c r="K23" s="1577"/>
      <c r="L23" s="1577"/>
      <c r="M23" s="2051">
        <v>282</v>
      </c>
      <c r="N23" s="1567"/>
      <c r="O23" s="1577"/>
      <c r="P23" s="1577"/>
      <c r="Q23" s="2051">
        <v>316</v>
      </c>
    </row>
    <row r="24" spans="1:17" s="229" customFormat="1" ht="15">
      <c r="A24" s="232">
        <v>10</v>
      </c>
      <c r="B24" s="1107"/>
      <c r="C24" s="1577"/>
      <c r="D24" s="1577"/>
      <c r="E24" s="2051">
        <v>3444</v>
      </c>
      <c r="F24" s="1567"/>
      <c r="G24" s="1577"/>
      <c r="H24" s="1577"/>
      <c r="I24" s="2051">
        <v>4136</v>
      </c>
      <c r="J24" s="1567"/>
      <c r="K24" s="1577"/>
      <c r="L24" s="1577"/>
      <c r="M24" s="2051">
        <v>296</v>
      </c>
      <c r="N24" s="1567"/>
      <c r="O24" s="1577"/>
      <c r="P24" s="1577"/>
      <c r="Q24" s="2051">
        <v>316</v>
      </c>
    </row>
    <row r="25" spans="1:17" s="229" customFormat="1" ht="15">
      <c r="A25" s="232">
        <v>11</v>
      </c>
      <c r="B25" s="1107"/>
      <c r="C25" s="1577"/>
      <c r="D25" s="1577"/>
      <c r="E25" s="2051">
        <v>3478</v>
      </c>
      <c r="F25" s="1567"/>
      <c r="G25" s="1577"/>
      <c r="H25" s="1577"/>
      <c r="I25" s="2051">
        <v>4137</v>
      </c>
      <c r="J25" s="1567"/>
      <c r="K25" s="1577"/>
      <c r="L25" s="1577"/>
      <c r="M25" s="2051">
        <v>288</v>
      </c>
      <c r="N25" s="1567"/>
      <c r="O25" s="1577"/>
      <c r="P25" s="1577"/>
      <c r="Q25" s="2051">
        <v>317</v>
      </c>
    </row>
    <row r="26" spans="1:17" s="229" customFormat="1" ht="15">
      <c r="A26" s="232">
        <v>12</v>
      </c>
      <c r="B26" s="1107"/>
      <c r="C26" s="1577"/>
      <c r="D26" s="1577"/>
      <c r="E26" s="2051">
        <v>3484</v>
      </c>
      <c r="F26" s="1567"/>
      <c r="G26" s="1577"/>
      <c r="H26" s="1577"/>
      <c r="I26" s="2051">
        <v>4172</v>
      </c>
      <c r="J26" s="1567"/>
      <c r="K26" s="1577"/>
      <c r="L26" s="1577"/>
      <c r="M26" s="2051">
        <v>290</v>
      </c>
      <c r="N26" s="1567"/>
      <c r="O26" s="1577"/>
      <c r="P26" s="1577"/>
      <c r="Q26" s="2051">
        <v>371</v>
      </c>
    </row>
    <row r="27" spans="1:17" s="229" customFormat="1" ht="15">
      <c r="A27" s="232">
        <v>13</v>
      </c>
      <c r="B27" s="1107"/>
      <c r="C27" s="1577"/>
      <c r="D27" s="1577"/>
      <c r="E27" s="2051">
        <v>3515</v>
      </c>
      <c r="F27" s="1567"/>
      <c r="G27" s="1577"/>
      <c r="H27" s="1577"/>
      <c r="I27" s="2051">
        <v>4108</v>
      </c>
      <c r="J27" s="1567"/>
      <c r="K27" s="1577"/>
      <c r="L27" s="1577"/>
      <c r="M27" s="2051">
        <v>312</v>
      </c>
      <c r="N27" s="1567"/>
      <c r="O27" s="1577"/>
      <c r="P27" s="1577"/>
      <c r="Q27" s="2051">
        <v>333</v>
      </c>
    </row>
    <row r="28" spans="1:17" s="229" customFormat="1" ht="15">
      <c r="A28" s="232">
        <v>14</v>
      </c>
      <c r="B28" s="1107"/>
      <c r="C28" s="1577"/>
      <c r="D28" s="1577"/>
      <c r="E28" s="2051">
        <v>3498</v>
      </c>
      <c r="F28" s="1567"/>
      <c r="G28" s="1577"/>
      <c r="H28" s="1577"/>
      <c r="I28" s="2051">
        <v>4085</v>
      </c>
      <c r="J28" s="1567"/>
      <c r="K28" s="1577"/>
      <c r="L28" s="1577"/>
      <c r="M28" s="2051">
        <v>326</v>
      </c>
      <c r="N28" s="1567"/>
      <c r="O28" s="1577"/>
      <c r="P28" s="1577"/>
      <c r="Q28" s="2051">
        <v>313</v>
      </c>
    </row>
    <row r="29" spans="1:17" s="229" customFormat="1" ht="15">
      <c r="A29" s="232">
        <v>15</v>
      </c>
      <c r="B29" s="1107"/>
      <c r="C29" s="1577"/>
      <c r="D29" s="1577"/>
      <c r="E29" s="2051">
        <v>3524</v>
      </c>
      <c r="F29" s="1567"/>
      <c r="G29" s="1577"/>
      <c r="H29" s="1577"/>
      <c r="I29" s="2051">
        <v>4164</v>
      </c>
      <c r="J29" s="1567"/>
      <c r="K29" s="1577"/>
      <c r="L29" s="1577"/>
      <c r="M29" s="2051">
        <v>304</v>
      </c>
      <c r="N29" s="1567"/>
      <c r="O29" s="1577"/>
      <c r="P29" s="1577"/>
      <c r="Q29" s="2051">
        <v>318</v>
      </c>
    </row>
    <row r="30" spans="1:17" s="229" customFormat="1" ht="15">
      <c r="A30" s="232">
        <v>16</v>
      </c>
      <c r="B30" s="1107"/>
      <c r="C30" s="1577"/>
      <c r="D30" s="1577"/>
      <c r="E30" s="2051">
        <v>3761</v>
      </c>
      <c r="F30" s="1567"/>
      <c r="G30" s="1577"/>
      <c r="H30" s="1577"/>
      <c r="I30" s="2051">
        <v>4302</v>
      </c>
      <c r="J30" s="1567"/>
      <c r="K30" s="1577"/>
      <c r="L30" s="1577"/>
      <c r="M30" s="2051">
        <v>340</v>
      </c>
      <c r="N30" s="1567"/>
      <c r="O30" s="1577"/>
      <c r="P30" s="1577"/>
      <c r="Q30" s="2051">
        <v>330</v>
      </c>
    </row>
    <row r="31" spans="1:17" s="233" customFormat="1" ht="15">
      <c r="A31" s="232">
        <v>17</v>
      </c>
      <c r="B31" s="1107"/>
      <c r="C31" s="1577"/>
      <c r="D31" s="1577"/>
      <c r="E31" s="2051">
        <v>3848</v>
      </c>
      <c r="F31" s="1567"/>
      <c r="G31" s="1577"/>
      <c r="H31" s="1577"/>
      <c r="I31" s="2051">
        <v>4344</v>
      </c>
      <c r="J31" s="1567"/>
      <c r="K31" s="1577"/>
      <c r="L31" s="1577"/>
      <c r="M31" s="2051">
        <v>349</v>
      </c>
      <c r="N31" s="1567"/>
      <c r="O31" s="1577"/>
      <c r="P31" s="1577"/>
      <c r="Q31" s="2051">
        <v>374</v>
      </c>
    </row>
    <row r="32" spans="1:17" s="233" customFormat="1" ht="15">
      <c r="A32" s="232">
        <v>18</v>
      </c>
      <c r="B32" s="1107"/>
      <c r="C32" s="1577"/>
      <c r="D32" s="1577"/>
      <c r="E32" s="2051">
        <v>3771</v>
      </c>
      <c r="F32" s="1567"/>
      <c r="G32" s="1577"/>
      <c r="H32" s="1577"/>
      <c r="I32" s="2051">
        <v>4450</v>
      </c>
      <c r="J32" s="1567"/>
      <c r="K32" s="1577"/>
      <c r="L32" s="1577"/>
      <c r="M32" s="2051">
        <v>291</v>
      </c>
      <c r="N32" s="1567"/>
      <c r="O32" s="1577"/>
      <c r="P32" s="1577"/>
      <c r="Q32" s="2051">
        <v>399</v>
      </c>
    </row>
    <row r="33" spans="1:33" s="233" customFormat="1" ht="15">
      <c r="A33" s="232">
        <v>19</v>
      </c>
      <c r="B33" s="1107"/>
      <c r="C33" s="1577"/>
      <c r="D33" s="1577"/>
      <c r="E33" s="2051">
        <v>3713</v>
      </c>
      <c r="F33" s="1567"/>
      <c r="G33" s="1577"/>
      <c r="H33" s="1577"/>
      <c r="I33" s="2051">
        <v>4307</v>
      </c>
      <c r="J33" s="1567"/>
      <c r="K33" s="1577"/>
      <c r="L33" s="1577"/>
      <c r="M33" s="2051">
        <v>287</v>
      </c>
      <c r="N33" s="1567"/>
      <c r="O33" s="1577"/>
      <c r="P33" s="1577"/>
      <c r="Q33" s="2051">
        <v>393</v>
      </c>
    </row>
    <row r="34" spans="1:33" s="233" customFormat="1" ht="15">
      <c r="A34" s="232">
        <v>20</v>
      </c>
      <c r="B34" s="1107"/>
      <c r="C34" s="1577"/>
      <c r="D34" s="1577"/>
      <c r="E34" s="2051">
        <v>3515</v>
      </c>
      <c r="F34" s="1567"/>
      <c r="G34" s="1577"/>
      <c r="H34" s="1577"/>
      <c r="I34" s="2051">
        <v>3960</v>
      </c>
      <c r="J34" s="1567"/>
      <c r="K34" s="1577"/>
      <c r="L34" s="1577"/>
      <c r="M34" s="2051">
        <v>276</v>
      </c>
      <c r="N34" s="1567"/>
      <c r="O34" s="1577"/>
      <c r="P34" s="1577"/>
      <c r="Q34" s="2051">
        <v>380</v>
      </c>
    </row>
    <row r="35" spans="1:33" s="233" customFormat="1" ht="15">
      <c r="A35" s="232">
        <v>21</v>
      </c>
      <c r="B35" s="1107"/>
      <c r="C35" s="1577"/>
      <c r="D35" s="1577"/>
      <c r="E35" s="2051">
        <v>3288</v>
      </c>
      <c r="F35" s="1567"/>
      <c r="G35" s="1577"/>
      <c r="H35" s="1577"/>
      <c r="I35" s="2051">
        <v>3648</v>
      </c>
      <c r="J35" s="1567"/>
      <c r="K35" s="1577"/>
      <c r="L35" s="1577"/>
      <c r="M35" s="2051">
        <v>264</v>
      </c>
      <c r="N35" s="1567"/>
      <c r="O35" s="1577"/>
      <c r="P35" s="1577"/>
      <c r="Q35" s="2051">
        <v>348</v>
      </c>
    </row>
    <row r="36" spans="1:33" s="233" customFormat="1" ht="15">
      <c r="A36" s="232">
        <v>22</v>
      </c>
      <c r="B36" s="1107"/>
      <c r="C36" s="1577"/>
      <c r="D36" s="1577"/>
      <c r="E36" s="2051">
        <v>2923</v>
      </c>
      <c r="F36" s="1567"/>
      <c r="G36" s="1577"/>
      <c r="H36" s="1577"/>
      <c r="I36" s="2051">
        <v>3147</v>
      </c>
      <c r="J36" s="1567"/>
      <c r="K36" s="1577"/>
      <c r="L36" s="1577"/>
      <c r="M36" s="2051">
        <v>252</v>
      </c>
      <c r="N36" s="1567"/>
      <c r="O36" s="1577"/>
      <c r="P36" s="1577"/>
      <c r="Q36" s="2051">
        <v>338</v>
      </c>
    </row>
    <row r="37" spans="1:33" s="233" customFormat="1" ht="15">
      <c r="A37" s="232">
        <v>23</v>
      </c>
      <c r="B37" s="1107"/>
      <c r="C37" s="1577"/>
      <c r="D37" s="1577"/>
      <c r="E37" s="2051">
        <v>2558</v>
      </c>
      <c r="F37" s="1567"/>
      <c r="G37" s="1577"/>
      <c r="H37" s="1577"/>
      <c r="I37" s="2051">
        <v>2620</v>
      </c>
      <c r="J37" s="1567"/>
      <c r="K37" s="1577"/>
      <c r="L37" s="1577"/>
      <c r="M37" s="2051">
        <v>234</v>
      </c>
      <c r="N37" s="1567"/>
      <c r="O37" s="1577"/>
      <c r="P37" s="1577"/>
      <c r="Q37" s="2051">
        <v>306</v>
      </c>
    </row>
    <row r="38" spans="1:33" s="233" customFormat="1" ht="15">
      <c r="A38" s="232" t="s">
        <v>19</v>
      </c>
      <c r="B38" s="1173"/>
      <c r="C38" s="1578"/>
      <c r="D38" s="1578"/>
      <c r="E38" s="1579">
        <f>SUM(E14:E37)</f>
        <v>73055</v>
      </c>
      <c r="F38" s="1578"/>
      <c r="G38" s="1578"/>
      <c r="H38" s="1578"/>
      <c r="I38" s="1579">
        <f>SUM(I14:I37)</f>
        <v>81329</v>
      </c>
      <c r="J38" s="1578"/>
      <c r="K38" s="1578"/>
      <c r="L38" s="1578"/>
      <c r="M38" s="1579">
        <f>SUM(M14:M37)</f>
        <v>6549</v>
      </c>
      <c r="N38" s="1578"/>
      <c r="O38" s="1578"/>
      <c r="P38" s="1578"/>
      <c r="Q38" s="1579">
        <f>SUM(Q14:Q37)</f>
        <v>7870</v>
      </c>
    </row>
    <row r="39" spans="1:33" s="222" customFormat="1" ht="12.75" customHeight="1">
      <c r="A39" s="222" t="s">
        <v>20</v>
      </c>
      <c r="R39" s="1012"/>
      <c r="S39" s="1012"/>
      <c r="T39" s="1012"/>
      <c r="U39" s="1012"/>
      <c r="V39" s="1012"/>
      <c r="W39" s="1012"/>
      <c r="X39" s="1012"/>
      <c r="Y39" s="1012"/>
      <c r="Z39" s="1012"/>
      <c r="AA39" s="1012"/>
      <c r="AB39" s="1012"/>
      <c r="AC39" s="1012"/>
      <c r="AD39" s="1012"/>
      <c r="AE39" s="1012"/>
      <c r="AF39" s="1012"/>
      <c r="AG39" s="1012"/>
    </row>
    <row r="40" spans="1:33" s="222" customFormat="1" ht="12.75" customHeight="1">
      <c r="A40" s="222" t="s">
        <v>21</v>
      </c>
      <c r="R40" s="1012"/>
      <c r="S40" s="1012"/>
      <c r="T40" s="1012"/>
      <c r="U40" s="1012"/>
      <c r="V40" s="1012"/>
      <c r="W40" s="1012"/>
      <c r="X40" s="1012"/>
      <c r="Y40" s="1012"/>
      <c r="Z40" s="1012"/>
      <c r="AA40" s="1012"/>
      <c r="AB40" s="1012"/>
      <c r="AC40" s="1012"/>
      <c r="AD40" s="1012"/>
      <c r="AE40" s="1012"/>
      <c r="AF40" s="1012"/>
      <c r="AG40" s="1012"/>
    </row>
    <row r="41" spans="1:33">
      <c r="A41" s="222" t="s">
        <v>565</v>
      </c>
      <c r="K41" s="222"/>
      <c r="L41" s="222"/>
      <c r="M41" s="222"/>
      <c r="N41" s="222"/>
      <c r="O41" s="222"/>
      <c r="P41" s="222"/>
      <c r="Q41" s="222"/>
      <c r="R41" s="1013"/>
      <c r="S41" s="1013"/>
      <c r="T41" s="1013"/>
      <c r="U41" s="1013"/>
      <c r="V41" s="1013"/>
      <c r="W41" s="1013"/>
      <c r="X41" s="1013"/>
      <c r="Y41" s="1013"/>
      <c r="Z41" s="1013"/>
      <c r="AA41" s="1013"/>
      <c r="AB41" s="1013"/>
      <c r="AC41" s="1013"/>
      <c r="AD41" s="1013"/>
      <c r="AE41" s="1013"/>
      <c r="AF41" s="1013"/>
      <c r="AG41" s="1013"/>
    </row>
    <row r="42" spans="1:33">
      <c r="A42" s="222" t="s">
        <v>23</v>
      </c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theme="9" tint="-0.249977111117893"/>
  </sheetPr>
  <dimension ref="A1:AG43"/>
  <sheetViews>
    <sheetView topLeftCell="A4" zoomScale="85" zoomScaleNormal="85" workbookViewId="0">
      <selection activeCell="M14" sqref="M14"/>
    </sheetView>
  </sheetViews>
  <sheetFormatPr defaultColWidth="9.140625" defaultRowHeight="12.75"/>
  <cols>
    <col min="1" max="1" width="5.42578125" style="247" customWidth="1"/>
    <col min="2" max="3" width="11.28515625" style="247" customWidth="1"/>
    <col min="4" max="4" width="11.28515625" style="247" hidden="1" customWidth="1"/>
    <col min="5" max="7" width="11.28515625" style="247" customWidth="1"/>
    <col min="8" max="8" width="11.28515625" style="247" hidden="1" customWidth="1"/>
    <col min="9" max="11" width="11.28515625" style="247" customWidth="1"/>
    <col min="12" max="12" width="11.28515625" style="247" hidden="1" customWidth="1"/>
    <col min="13" max="15" width="11.28515625" style="247" customWidth="1"/>
    <col min="16" max="16" width="11.28515625" style="247" hidden="1" customWidth="1"/>
    <col min="17" max="17" width="11.28515625" style="247" customWidth="1"/>
    <col min="18" max="16384" width="9.140625" style="247"/>
  </cols>
  <sheetData>
    <row r="1" spans="1:33" s="235" customFormat="1" ht="18.75" customHeight="1">
      <c r="B1" s="2388" t="s">
        <v>405</v>
      </c>
      <c r="C1" s="2081"/>
      <c r="D1" s="2081"/>
      <c r="E1" s="2081"/>
      <c r="F1" s="2081"/>
      <c r="J1" s="800" t="s">
        <v>171</v>
      </c>
      <c r="N1" s="2344" t="s">
        <v>60</v>
      </c>
      <c r="O1" s="2344"/>
      <c r="P1" s="2344"/>
      <c r="Q1" s="2344"/>
      <c r="R1" s="1010"/>
      <c r="S1" s="1010"/>
      <c r="T1" s="1010"/>
      <c r="U1" s="1010"/>
      <c r="V1" s="1010"/>
      <c r="W1" s="1010"/>
      <c r="X1" s="1010"/>
      <c r="Y1" s="1010"/>
      <c r="Z1" s="1010"/>
      <c r="AA1" s="1010"/>
      <c r="AB1" s="1010"/>
      <c r="AC1" s="1010"/>
      <c r="AD1" s="1010"/>
      <c r="AE1" s="1010"/>
      <c r="AF1" s="1010"/>
      <c r="AG1" s="1010"/>
    </row>
    <row r="2" spans="1:33" s="235" customFormat="1" ht="10.5" customHeight="1">
      <c r="B2" s="2384" t="s">
        <v>1</v>
      </c>
      <c r="C2" s="2088"/>
      <c r="D2" s="2088"/>
      <c r="E2" s="2088"/>
      <c r="F2" s="2088"/>
      <c r="I2" s="235" t="s">
        <v>28</v>
      </c>
      <c r="N2" s="2384" t="s">
        <v>2</v>
      </c>
      <c r="O2" s="2385"/>
      <c r="P2" s="2385"/>
      <c r="Q2" s="2385"/>
      <c r="R2" s="1010"/>
      <c r="S2" s="1010"/>
      <c r="T2" s="1010"/>
      <c r="U2" s="1010"/>
      <c r="V2" s="1010"/>
      <c r="W2" s="1010"/>
      <c r="X2" s="1010"/>
      <c r="Y2" s="1010"/>
      <c r="Z2" s="1010"/>
      <c r="AA2" s="1010"/>
      <c r="AB2" s="1010"/>
      <c r="AC2" s="1010"/>
      <c r="AD2" s="1010"/>
      <c r="AE2" s="1010"/>
      <c r="AF2" s="1010"/>
      <c r="AG2" s="1010"/>
    </row>
    <row r="3" spans="1:33" s="235" customFormat="1" ht="13.5" customHeight="1">
      <c r="N3" s="235" t="s">
        <v>3</v>
      </c>
      <c r="R3" s="1010"/>
      <c r="S3" s="1010"/>
      <c r="T3" s="1010"/>
      <c r="U3" s="1010"/>
      <c r="V3" s="1010"/>
      <c r="W3" s="1010"/>
      <c r="X3" s="1010"/>
      <c r="Y3" s="1010"/>
      <c r="Z3" s="1010"/>
      <c r="AA3" s="1010"/>
      <c r="AB3" s="1010"/>
      <c r="AC3" s="1010"/>
      <c r="AD3" s="1010"/>
      <c r="AE3" s="1010"/>
      <c r="AF3" s="1010"/>
      <c r="AG3" s="1010"/>
    </row>
    <row r="4" spans="1:33" s="235" customFormat="1" ht="15" customHeight="1">
      <c r="B4" s="2387" t="s">
        <v>4</v>
      </c>
      <c r="C4" s="2081"/>
      <c r="D4" s="237"/>
      <c r="E4" s="1010"/>
      <c r="F4" s="1010"/>
      <c r="G4" s="1010"/>
      <c r="H4" s="1010"/>
      <c r="I4" s="891" t="s">
        <v>5</v>
      </c>
      <c r="J4" s="236"/>
      <c r="K4" s="236"/>
      <c r="L4" s="236"/>
      <c r="O4" s="238" t="s">
        <v>61</v>
      </c>
      <c r="R4" s="1010"/>
      <c r="S4" s="1010"/>
      <c r="T4" s="1010"/>
      <c r="U4" s="1010"/>
      <c r="V4" s="1010"/>
      <c r="W4" s="1010"/>
      <c r="X4" s="1010"/>
      <c r="Y4" s="1010"/>
      <c r="Z4" s="1010"/>
      <c r="AA4" s="1010"/>
      <c r="AB4" s="1010"/>
      <c r="AC4" s="1010"/>
      <c r="AD4" s="1010"/>
      <c r="AE4" s="1010"/>
      <c r="AF4" s="1010"/>
      <c r="AG4" s="1010"/>
    </row>
    <row r="5" spans="1:33" s="235" customFormat="1" ht="9.75" customHeight="1">
      <c r="B5" s="2392" t="s">
        <v>7</v>
      </c>
      <c r="C5" s="2079"/>
      <c r="D5" s="236"/>
      <c r="E5" s="236"/>
      <c r="R5" s="1010"/>
      <c r="S5" s="1010"/>
      <c r="T5" s="1010"/>
      <c r="U5" s="1010"/>
      <c r="V5" s="1010"/>
      <c r="W5" s="1010"/>
      <c r="X5" s="1010"/>
      <c r="Y5" s="1010"/>
      <c r="Z5" s="1010"/>
      <c r="AA5" s="1010"/>
      <c r="AB5" s="1010"/>
      <c r="AC5" s="1010"/>
      <c r="AD5" s="1010"/>
      <c r="AE5" s="1010"/>
      <c r="AF5" s="1010"/>
      <c r="AG5" s="1010"/>
    </row>
    <row r="6" spans="1:33" s="235" customFormat="1" ht="12" customHeight="1">
      <c r="A6" s="2386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10"/>
      <c r="S6" s="1010"/>
      <c r="T6" s="1010"/>
      <c r="U6" s="1010"/>
      <c r="V6" s="1010"/>
      <c r="W6" s="1010"/>
      <c r="X6" s="1010"/>
      <c r="Y6" s="1010"/>
      <c r="Z6" s="1010"/>
      <c r="AA6" s="1010"/>
      <c r="AB6" s="1010"/>
      <c r="AC6" s="1010"/>
      <c r="AD6" s="1010"/>
      <c r="AE6" s="1010"/>
      <c r="AF6" s="1010"/>
      <c r="AG6" s="1010"/>
    </row>
    <row r="7" spans="1:33" s="235" customFormat="1" ht="15.75">
      <c r="A7" s="2355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10"/>
      <c r="S7" s="1010"/>
      <c r="T7" s="1010"/>
      <c r="U7" s="1010"/>
      <c r="V7" s="1010"/>
      <c r="W7" s="1010"/>
      <c r="X7" s="1010"/>
      <c r="Y7" s="1010"/>
      <c r="Z7" s="1010"/>
      <c r="AA7" s="1010"/>
      <c r="AB7" s="1010"/>
      <c r="AC7" s="1010"/>
      <c r="AD7" s="1010"/>
      <c r="AE7" s="1010"/>
      <c r="AF7" s="1010"/>
      <c r="AG7" s="1010"/>
    </row>
    <row r="8" spans="1:33" s="235" customFormat="1" ht="9" customHeight="1">
      <c r="A8" s="1258">
        <v>30</v>
      </c>
      <c r="B8" s="1258">
        <v>49</v>
      </c>
      <c r="R8" s="1010"/>
      <c r="S8" s="1010"/>
      <c r="T8" s="1010"/>
      <c r="U8" s="1010"/>
      <c r="V8" s="1010"/>
      <c r="W8" s="1010"/>
      <c r="X8" s="1010"/>
      <c r="Y8" s="1010"/>
      <c r="Z8" s="1010"/>
      <c r="AA8" s="1010"/>
      <c r="AB8" s="1010"/>
      <c r="AC8" s="1010"/>
      <c r="AD8" s="1010"/>
      <c r="AE8" s="1010"/>
      <c r="AF8" s="1010"/>
      <c r="AG8" s="1010"/>
    </row>
    <row r="9" spans="1:33" s="235" customFormat="1">
      <c r="A9" s="2389" t="s">
        <v>9</v>
      </c>
      <c r="B9" s="2381" t="s">
        <v>10</v>
      </c>
      <c r="C9" s="2382"/>
      <c r="D9" s="2382"/>
      <c r="E9" s="2382"/>
      <c r="F9" s="2382"/>
      <c r="G9" s="2382"/>
      <c r="H9" s="2382"/>
      <c r="I9" s="2383"/>
      <c r="J9" s="2381" t="s">
        <v>11</v>
      </c>
      <c r="K9" s="2382"/>
      <c r="L9" s="2382"/>
      <c r="M9" s="2382"/>
      <c r="N9" s="2382"/>
      <c r="O9" s="2382"/>
      <c r="P9" s="2382"/>
      <c r="Q9" s="2383"/>
      <c r="R9" s="1010"/>
      <c r="S9" s="1010"/>
      <c r="T9" s="1010"/>
      <c r="U9" s="1010"/>
      <c r="V9" s="1010"/>
      <c r="W9" s="1010"/>
      <c r="X9" s="1010"/>
      <c r="Y9" s="1010"/>
      <c r="Z9" s="1010"/>
      <c r="AA9" s="1010"/>
      <c r="AB9" s="1010"/>
      <c r="AC9" s="1010"/>
      <c r="AD9" s="1010"/>
      <c r="AE9" s="1010"/>
      <c r="AF9" s="1010"/>
      <c r="AG9" s="1010"/>
    </row>
    <row r="10" spans="1:33" s="235" customFormat="1">
      <c r="A10" s="2390"/>
      <c r="B10" s="2378" t="s">
        <v>276</v>
      </c>
      <c r="C10" s="2379"/>
      <c r="D10" s="2379"/>
      <c r="E10" s="2380"/>
      <c r="F10" s="2378" t="s">
        <v>277</v>
      </c>
      <c r="G10" s="2095"/>
      <c r="H10" s="2095"/>
      <c r="I10" s="2096"/>
      <c r="J10" s="2378" t="s">
        <v>276</v>
      </c>
      <c r="K10" s="2379"/>
      <c r="L10" s="2379"/>
      <c r="M10" s="2380"/>
      <c r="N10" s="2378" t="s">
        <v>277</v>
      </c>
      <c r="O10" s="2379"/>
      <c r="P10" s="2379"/>
      <c r="Q10" s="2380"/>
      <c r="R10" s="1010"/>
      <c r="S10" s="1010"/>
      <c r="T10" s="1010"/>
      <c r="U10" s="1010"/>
      <c r="V10" s="1010"/>
      <c r="W10" s="1010"/>
      <c r="X10" s="1010"/>
      <c r="Y10" s="1010"/>
      <c r="Z10" s="1010"/>
      <c r="AA10" s="1010"/>
      <c r="AB10" s="1010"/>
      <c r="AC10" s="1010"/>
      <c r="AD10" s="1010"/>
      <c r="AE10" s="1010"/>
      <c r="AF10" s="1010"/>
      <c r="AG10" s="1010"/>
    </row>
    <row r="11" spans="1:33" s="235" customFormat="1">
      <c r="A11" s="2390"/>
      <c r="B11" s="2378" t="s">
        <v>14</v>
      </c>
      <c r="C11" s="2379"/>
      <c r="E11" s="240">
        <v>12000</v>
      </c>
      <c r="F11" s="2378" t="s">
        <v>14</v>
      </c>
      <c r="G11" s="2379"/>
      <c r="H11" s="239"/>
      <c r="I11" s="240">
        <v>12000</v>
      </c>
      <c r="J11" s="2378" t="s">
        <v>14</v>
      </c>
      <c r="K11" s="2379"/>
      <c r="L11" s="239"/>
      <c r="M11" s="240">
        <f>E11</f>
        <v>12000</v>
      </c>
      <c r="N11" s="2378" t="s">
        <v>14</v>
      </c>
      <c r="O11" s="2379"/>
      <c r="P11" s="239"/>
      <c r="Q11" s="240">
        <f>I11</f>
        <v>12000</v>
      </c>
      <c r="R11" s="1010"/>
      <c r="S11" s="1010"/>
      <c r="T11" s="1010"/>
      <c r="U11" s="1010"/>
      <c r="V11" s="1010"/>
      <c r="W11" s="1010"/>
      <c r="X11" s="1010"/>
      <c r="Y11" s="1010"/>
      <c r="Z11" s="1010"/>
      <c r="AA11" s="1010"/>
      <c r="AB11" s="1010"/>
      <c r="AC11" s="1010"/>
      <c r="AD11" s="1010"/>
      <c r="AE11" s="1010"/>
      <c r="AF11" s="1010"/>
      <c r="AG11" s="1010"/>
    </row>
    <row r="12" spans="1:33" s="242" customFormat="1" ht="35.25" customHeight="1">
      <c r="A12" s="2391"/>
      <c r="B12" s="241" t="s">
        <v>16</v>
      </c>
      <c r="C12" s="241" t="s">
        <v>17</v>
      </c>
      <c r="D12" s="241"/>
      <c r="E12" s="241" t="s">
        <v>18</v>
      </c>
      <c r="F12" s="241" t="s">
        <v>16</v>
      </c>
      <c r="G12" s="241" t="s">
        <v>17</v>
      </c>
      <c r="H12" s="241"/>
      <c r="I12" s="241" t="s">
        <v>18</v>
      </c>
      <c r="J12" s="241" t="s">
        <v>16</v>
      </c>
      <c r="K12" s="241" t="s">
        <v>17</v>
      </c>
      <c r="L12" s="241"/>
      <c r="M12" s="241" t="s">
        <v>18</v>
      </c>
      <c r="N12" s="241" t="s">
        <v>16</v>
      </c>
      <c r="O12" s="241" t="s">
        <v>17</v>
      </c>
      <c r="P12" s="241"/>
      <c r="Q12" s="241" t="s">
        <v>18</v>
      </c>
    </row>
    <row r="13" spans="1:33" s="244" customFormat="1" ht="11.25">
      <c r="A13" s="243">
        <v>1</v>
      </c>
      <c r="B13" s="243">
        <v>2</v>
      </c>
      <c r="C13" s="243">
        <v>3</v>
      </c>
      <c r="D13" s="243"/>
      <c r="E13" s="243">
        <v>4</v>
      </c>
      <c r="F13" s="243">
        <v>5</v>
      </c>
      <c r="G13" s="243">
        <v>6</v>
      </c>
      <c r="H13" s="243"/>
      <c r="I13" s="243">
        <v>7</v>
      </c>
      <c r="J13" s="243">
        <v>8</v>
      </c>
      <c r="K13" s="243">
        <v>9</v>
      </c>
      <c r="L13" s="243"/>
      <c r="M13" s="243">
        <v>10</v>
      </c>
      <c r="N13" s="243">
        <v>11</v>
      </c>
      <c r="O13" s="243">
        <v>12</v>
      </c>
      <c r="P13" s="243"/>
      <c r="Q13" s="243">
        <v>13</v>
      </c>
    </row>
    <row r="14" spans="1:33" s="242" customFormat="1" ht="15">
      <c r="A14" s="245">
        <v>0</v>
      </c>
      <c r="B14" s="1107"/>
      <c r="C14" s="1577"/>
      <c r="D14" s="1577"/>
      <c r="E14" s="2051">
        <v>0</v>
      </c>
      <c r="F14" s="1567"/>
      <c r="G14" s="1577"/>
      <c r="H14" s="1577"/>
      <c r="I14" s="1577">
        <v>0</v>
      </c>
      <c r="J14" s="1567"/>
      <c r="K14" s="1577"/>
      <c r="L14" s="1577"/>
      <c r="M14" s="2051">
        <v>0</v>
      </c>
      <c r="N14" s="1567"/>
      <c r="O14" s="1577"/>
      <c r="P14" s="1577"/>
      <c r="Q14" s="1577">
        <v>0</v>
      </c>
    </row>
    <row r="15" spans="1:33" s="1423" customFormat="1" ht="15">
      <c r="A15" s="1422">
        <v>1</v>
      </c>
      <c r="B15" s="1107"/>
      <c r="C15" s="1577"/>
      <c r="D15" s="1577"/>
      <c r="E15" s="2051">
        <v>0</v>
      </c>
      <c r="F15" s="1567"/>
      <c r="G15" s="1577"/>
      <c r="H15" s="1577"/>
      <c r="I15" s="1577">
        <v>0</v>
      </c>
      <c r="J15" s="1567"/>
      <c r="K15" s="1577"/>
      <c r="L15" s="1577"/>
      <c r="M15" s="2051">
        <v>0</v>
      </c>
      <c r="N15" s="1567"/>
      <c r="O15" s="1577"/>
      <c r="P15" s="1577"/>
      <c r="Q15" s="1577">
        <v>0</v>
      </c>
    </row>
    <row r="16" spans="1:33" s="242" customFormat="1" ht="15">
      <c r="A16" s="245">
        <v>2</v>
      </c>
      <c r="B16" s="1107"/>
      <c r="C16" s="1577"/>
      <c r="D16" s="1577"/>
      <c r="E16" s="2051">
        <v>0</v>
      </c>
      <c r="F16" s="1567"/>
      <c r="G16" s="1577"/>
      <c r="H16" s="1577"/>
      <c r="I16" s="1577">
        <v>0</v>
      </c>
      <c r="J16" s="1567"/>
      <c r="K16" s="1577"/>
      <c r="L16" s="1577"/>
      <c r="M16" s="2051">
        <v>0</v>
      </c>
      <c r="N16" s="1567"/>
      <c r="O16" s="1577"/>
      <c r="P16" s="1577"/>
      <c r="Q16" s="1577">
        <v>0</v>
      </c>
    </row>
    <row r="17" spans="1:19" s="242" customFormat="1" ht="15">
      <c r="A17" s="245">
        <v>3</v>
      </c>
      <c r="B17" s="1107"/>
      <c r="C17" s="1577"/>
      <c r="D17" s="1577"/>
      <c r="E17" s="2051">
        <v>0</v>
      </c>
      <c r="F17" s="1567"/>
      <c r="G17" s="1577"/>
      <c r="H17" s="1577"/>
      <c r="I17" s="1577">
        <v>0</v>
      </c>
      <c r="J17" s="1567"/>
      <c r="K17" s="1577"/>
      <c r="L17" s="1577"/>
      <c r="M17" s="2051">
        <v>0</v>
      </c>
      <c r="N17" s="1567"/>
      <c r="O17" s="1577"/>
      <c r="P17" s="1577"/>
      <c r="Q17" s="1577">
        <v>0</v>
      </c>
    </row>
    <row r="18" spans="1:19" s="242" customFormat="1" ht="15">
      <c r="A18" s="245">
        <v>4</v>
      </c>
      <c r="B18" s="1107"/>
      <c r="C18" s="1577"/>
      <c r="D18" s="1577"/>
      <c r="E18" s="2051">
        <v>0</v>
      </c>
      <c r="F18" s="1567"/>
      <c r="G18" s="1577"/>
      <c r="H18" s="1577"/>
      <c r="I18" s="1577">
        <v>0</v>
      </c>
      <c r="J18" s="1567"/>
      <c r="K18" s="1577"/>
      <c r="L18" s="1577"/>
      <c r="M18" s="2051">
        <v>0</v>
      </c>
      <c r="N18" s="1567"/>
      <c r="O18" s="1577"/>
      <c r="P18" s="1577"/>
      <c r="Q18" s="1577">
        <v>0</v>
      </c>
    </row>
    <row r="19" spans="1:19" s="242" customFormat="1" ht="15">
      <c r="A19" s="245">
        <v>5</v>
      </c>
      <c r="B19" s="1107"/>
      <c r="C19" s="1577"/>
      <c r="D19" s="1577"/>
      <c r="E19" s="2051">
        <v>0</v>
      </c>
      <c r="F19" s="1567"/>
      <c r="G19" s="1577"/>
      <c r="H19" s="1577"/>
      <c r="I19" s="1577">
        <v>0</v>
      </c>
      <c r="J19" s="1567"/>
      <c r="K19" s="1577"/>
      <c r="L19" s="1577"/>
      <c r="M19" s="2051">
        <v>0</v>
      </c>
      <c r="N19" s="1567"/>
      <c r="O19" s="1577"/>
      <c r="P19" s="1577"/>
      <c r="Q19" s="1577">
        <v>0</v>
      </c>
    </row>
    <row r="20" spans="1:19" s="242" customFormat="1" ht="15">
      <c r="A20" s="245">
        <v>6</v>
      </c>
      <c r="B20" s="1107"/>
      <c r="C20" s="1577"/>
      <c r="D20" s="1577"/>
      <c r="E20" s="2051">
        <v>0</v>
      </c>
      <c r="F20" s="1567"/>
      <c r="G20" s="1577"/>
      <c r="H20" s="1577"/>
      <c r="I20" s="1577">
        <v>0</v>
      </c>
      <c r="J20" s="1567"/>
      <c r="K20" s="1577"/>
      <c r="L20" s="1577"/>
      <c r="M20" s="2051">
        <v>0</v>
      </c>
      <c r="N20" s="1567"/>
      <c r="O20" s="1577"/>
      <c r="P20" s="1577"/>
      <c r="Q20" s="1577">
        <v>0</v>
      </c>
    </row>
    <row r="21" spans="1:19" s="242" customFormat="1" ht="15">
      <c r="A21" s="245">
        <v>7</v>
      </c>
      <c r="B21" s="1107"/>
      <c r="C21" s="1577"/>
      <c r="D21" s="1577"/>
      <c r="E21" s="2051">
        <v>0</v>
      </c>
      <c r="F21" s="1567"/>
      <c r="G21" s="1577"/>
      <c r="H21" s="1577"/>
      <c r="I21" s="1577">
        <v>0</v>
      </c>
      <c r="J21" s="1567"/>
      <c r="K21" s="1577"/>
      <c r="L21" s="1577"/>
      <c r="M21" s="2051">
        <v>0</v>
      </c>
      <c r="N21" s="1567"/>
      <c r="O21" s="1577"/>
      <c r="P21" s="1577"/>
      <c r="Q21" s="1577">
        <v>0</v>
      </c>
    </row>
    <row r="22" spans="1:19" s="242" customFormat="1" ht="15">
      <c r="A22" s="245">
        <v>8</v>
      </c>
      <c r="B22" s="1107"/>
      <c r="C22" s="1577"/>
      <c r="D22" s="1577"/>
      <c r="E22" s="2051">
        <v>0</v>
      </c>
      <c r="F22" s="1567"/>
      <c r="G22" s="1577"/>
      <c r="H22" s="1577"/>
      <c r="I22" s="1577">
        <v>0</v>
      </c>
      <c r="J22" s="1567"/>
      <c r="K22" s="1577"/>
      <c r="L22" s="1577"/>
      <c r="M22" s="2051">
        <v>0</v>
      </c>
      <c r="N22" s="1567"/>
      <c r="O22" s="1577"/>
      <c r="P22" s="1577"/>
      <c r="Q22" s="1577">
        <v>0</v>
      </c>
    </row>
    <row r="23" spans="1:19" s="242" customFormat="1" ht="15">
      <c r="A23" s="245">
        <v>9</v>
      </c>
      <c r="B23" s="1107"/>
      <c r="C23" s="1577"/>
      <c r="D23" s="1577"/>
      <c r="E23" s="2051">
        <v>0</v>
      </c>
      <c r="F23" s="1567"/>
      <c r="G23" s="1577"/>
      <c r="H23" s="1577"/>
      <c r="I23" s="1577">
        <v>0</v>
      </c>
      <c r="J23" s="1567"/>
      <c r="K23" s="1577"/>
      <c r="L23" s="1577"/>
      <c r="M23" s="2051">
        <v>0</v>
      </c>
      <c r="N23" s="1567"/>
      <c r="O23" s="1577"/>
      <c r="P23" s="1577"/>
      <c r="Q23" s="1577">
        <v>0</v>
      </c>
    </row>
    <row r="24" spans="1:19" s="242" customFormat="1" ht="15">
      <c r="A24" s="245">
        <v>10</v>
      </c>
      <c r="B24" s="1107"/>
      <c r="C24" s="1577"/>
      <c r="D24" s="1577"/>
      <c r="E24" s="2051">
        <v>0</v>
      </c>
      <c r="F24" s="1567"/>
      <c r="G24" s="1577"/>
      <c r="H24" s="1577"/>
      <c r="I24" s="1577">
        <v>0</v>
      </c>
      <c r="J24" s="1567"/>
      <c r="K24" s="1577"/>
      <c r="L24" s="1577"/>
      <c r="M24" s="2051">
        <v>0</v>
      </c>
      <c r="N24" s="1567"/>
      <c r="O24" s="1577"/>
      <c r="P24" s="1577"/>
      <c r="Q24" s="1577">
        <v>1</v>
      </c>
      <c r="S24" s="807"/>
    </row>
    <row r="25" spans="1:19" s="242" customFormat="1" ht="15">
      <c r="A25" s="245">
        <v>11</v>
      </c>
      <c r="B25" s="1107"/>
      <c r="C25" s="1577"/>
      <c r="D25" s="1577"/>
      <c r="E25" s="2051">
        <v>0</v>
      </c>
      <c r="F25" s="1567"/>
      <c r="G25" s="1577"/>
      <c r="H25" s="1577"/>
      <c r="I25" s="1577">
        <v>0</v>
      </c>
      <c r="J25" s="1567"/>
      <c r="K25" s="1577"/>
      <c r="L25" s="1577"/>
      <c r="M25" s="2051">
        <v>0</v>
      </c>
      <c r="N25" s="1567"/>
      <c r="O25" s="1577"/>
      <c r="P25" s="1577"/>
      <c r="Q25" s="1577">
        <v>0</v>
      </c>
    </row>
    <row r="26" spans="1:19" s="242" customFormat="1" ht="15">
      <c r="A26" s="245">
        <v>12</v>
      </c>
      <c r="B26" s="1107"/>
      <c r="C26" s="1577"/>
      <c r="D26" s="1577"/>
      <c r="E26" s="2051">
        <v>0</v>
      </c>
      <c r="F26" s="1567"/>
      <c r="G26" s="1577"/>
      <c r="H26" s="1577"/>
      <c r="I26" s="1577">
        <v>0</v>
      </c>
      <c r="J26" s="1567"/>
      <c r="K26" s="1577"/>
      <c r="L26" s="1577"/>
      <c r="M26" s="2051">
        <v>0</v>
      </c>
      <c r="N26" s="1567"/>
      <c r="O26" s="1577"/>
      <c r="P26" s="1577"/>
      <c r="Q26" s="1577">
        <v>0</v>
      </c>
    </row>
    <row r="27" spans="1:19" s="242" customFormat="1" ht="15">
      <c r="A27" s="245">
        <v>13</v>
      </c>
      <c r="B27" s="1107"/>
      <c r="C27" s="1577"/>
      <c r="D27" s="1577"/>
      <c r="E27" s="2051">
        <v>0</v>
      </c>
      <c r="F27" s="1567"/>
      <c r="G27" s="1577"/>
      <c r="H27" s="1577"/>
      <c r="I27" s="1577">
        <v>0</v>
      </c>
      <c r="J27" s="1567"/>
      <c r="K27" s="1577"/>
      <c r="L27" s="1577"/>
      <c r="M27" s="2051">
        <v>1</v>
      </c>
      <c r="N27" s="1567"/>
      <c r="O27" s="1577"/>
      <c r="P27" s="1577"/>
      <c r="Q27" s="1577">
        <v>0</v>
      </c>
    </row>
    <row r="28" spans="1:19" s="242" customFormat="1" ht="15">
      <c r="A28" s="245">
        <v>14</v>
      </c>
      <c r="B28" s="1107"/>
      <c r="C28" s="1577"/>
      <c r="D28" s="1577"/>
      <c r="E28" s="2051">
        <v>0</v>
      </c>
      <c r="F28" s="1567"/>
      <c r="G28" s="1577"/>
      <c r="H28" s="1577"/>
      <c r="I28" s="1577">
        <v>0</v>
      </c>
      <c r="J28" s="1567"/>
      <c r="K28" s="1577"/>
      <c r="L28" s="1577"/>
      <c r="M28" s="2051">
        <v>0</v>
      </c>
      <c r="N28" s="1567"/>
      <c r="O28" s="1577"/>
      <c r="P28" s="1577"/>
      <c r="Q28" s="1577">
        <v>0</v>
      </c>
    </row>
    <row r="29" spans="1:19" s="242" customFormat="1" ht="15">
      <c r="A29" s="245">
        <v>15</v>
      </c>
      <c r="B29" s="1107"/>
      <c r="C29" s="1577"/>
      <c r="D29" s="1577"/>
      <c r="E29" s="2051">
        <v>0</v>
      </c>
      <c r="F29" s="1567"/>
      <c r="G29" s="1577"/>
      <c r="H29" s="1577"/>
      <c r="I29" s="1577">
        <v>0</v>
      </c>
      <c r="J29" s="1567"/>
      <c r="K29" s="1577"/>
      <c r="L29" s="1577"/>
      <c r="M29" s="2051">
        <v>0</v>
      </c>
      <c r="N29" s="1567"/>
      <c r="O29" s="1577"/>
      <c r="P29" s="1577"/>
      <c r="Q29" s="1577">
        <v>0</v>
      </c>
    </row>
    <row r="30" spans="1:19" s="242" customFormat="1" ht="15">
      <c r="A30" s="245">
        <v>16</v>
      </c>
      <c r="B30" s="1107"/>
      <c r="C30" s="1577"/>
      <c r="D30" s="1577"/>
      <c r="E30" s="2051">
        <v>0</v>
      </c>
      <c r="F30" s="1567"/>
      <c r="G30" s="1577"/>
      <c r="H30" s="1577"/>
      <c r="I30" s="1577">
        <v>0</v>
      </c>
      <c r="J30" s="1567"/>
      <c r="K30" s="1577"/>
      <c r="L30" s="1577"/>
      <c r="M30" s="2051">
        <v>0</v>
      </c>
      <c r="N30" s="1567"/>
      <c r="O30" s="1577"/>
      <c r="P30" s="1577"/>
      <c r="Q30" s="1577">
        <v>0</v>
      </c>
    </row>
    <row r="31" spans="1:19" s="246" customFormat="1" ht="15">
      <c r="A31" s="245">
        <v>17</v>
      </c>
      <c r="B31" s="1107"/>
      <c r="C31" s="1577"/>
      <c r="D31" s="1577"/>
      <c r="E31" s="2051">
        <v>0</v>
      </c>
      <c r="F31" s="1567"/>
      <c r="G31" s="1577"/>
      <c r="H31" s="1577"/>
      <c r="I31" s="1577">
        <v>0</v>
      </c>
      <c r="J31" s="1567"/>
      <c r="K31" s="1577"/>
      <c r="L31" s="1577"/>
      <c r="M31" s="2051">
        <v>0</v>
      </c>
      <c r="N31" s="1567"/>
      <c r="O31" s="1577"/>
      <c r="P31" s="1577"/>
      <c r="Q31" s="1577">
        <v>0</v>
      </c>
    </row>
    <row r="32" spans="1:19" s="246" customFormat="1" ht="15">
      <c r="A32" s="245">
        <v>18</v>
      </c>
      <c r="B32" s="1107"/>
      <c r="C32" s="1577"/>
      <c r="D32" s="1577"/>
      <c r="E32" s="2051">
        <v>0</v>
      </c>
      <c r="F32" s="1567"/>
      <c r="G32" s="1577"/>
      <c r="H32" s="1577"/>
      <c r="I32" s="1577">
        <v>0</v>
      </c>
      <c r="J32" s="1567"/>
      <c r="K32" s="1577"/>
      <c r="L32" s="1577"/>
      <c r="M32" s="2051">
        <v>0</v>
      </c>
      <c r="N32" s="1567"/>
      <c r="O32" s="1577"/>
      <c r="P32" s="1577"/>
      <c r="Q32" s="1577">
        <v>0</v>
      </c>
    </row>
    <row r="33" spans="1:33" s="246" customFormat="1" ht="15">
      <c r="A33" s="245">
        <v>19</v>
      </c>
      <c r="B33" s="1107"/>
      <c r="C33" s="1577"/>
      <c r="D33" s="1577"/>
      <c r="E33" s="2051">
        <v>0</v>
      </c>
      <c r="F33" s="1567"/>
      <c r="G33" s="1577"/>
      <c r="H33" s="1577"/>
      <c r="I33" s="1577">
        <v>0</v>
      </c>
      <c r="J33" s="1567"/>
      <c r="K33" s="1577"/>
      <c r="L33" s="1577"/>
      <c r="M33" s="2051">
        <v>0</v>
      </c>
      <c r="N33" s="1567"/>
      <c r="O33" s="1577"/>
      <c r="P33" s="1577"/>
      <c r="Q33" s="1577">
        <v>0</v>
      </c>
    </row>
    <row r="34" spans="1:33" s="246" customFormat="1" ht="15">
      <c r="A34" s="245">
        <v>20</v>
      </c>
      <c r="B34" s="1107"/>
      <c r="C34" s="1577"/>
      <c r="D34" s="1577"/>
      <c r="E34" s="2051">
        <v>0</v>
      </c>
      <c r="F34" s="1567"/>
      <c r="G34" s="1577"/>
      <c r="H34" s="1577"/>
      <c r="I34" s="1577">
        <v>0</v>
      </c>
      <c r="J34" s="1567"/>
      <c r="K34" s="1577"/>
      <c r="L34" s="1577"/>
      <c r="M34" s="2051">
        <v>0</v>
      </c>
      <c r="N34" s="1567"/>
      <c r="O34" s="1577"/>
      <c r="P34" s="1577"/>
      <c r="Q34" s="1577">
        <v>0</v>
      </c>
    </row>
    <row r="35" spans="1:33" s="246" customFormat="1" ht="15">
      <c r="A35" s="245">
        <v>21</v>
      </c>
      <c r="B35" s="1107"/>
      <c r="C35" s="1577"/>
      <c r="D35" s="1577"/>
      <c r="E35" s="2051">
        <v>0</v>
      </c>
      <c r="F35" s="1567"/>
      <c r="G35" s="1577"/>
      <c r="H35" s="1577"/>
      <c r="I35" s="1577">
        <v>0</v>
      </c>
      <c r="J35" s="1567"/>
      <c r="K35" s="1577"/>
      <c r="L35" s="1577"/>
      <c r="M35" s="2051">
        <v>0</v>
      </c>
      <c r="N35" s="1567"/>
      <c r="O35" s="1577"/>
      <c r="P35" s="1577"/>
      <c r="Q35" s="1577">
        <v>0</v>
      </c>
    </row>
    <row r="36" spans="1:33" s="246" customFormat="1" ht="15">
      <c r="A36" s="245">
        <v>22</v>
      </c>
      <c r="B36" s="1107"/>
      <c r="C36" s="1577"/>
      <c r="D36" s="1577"/>
      <c r="E36" s="2051">
        <v>0</v>
      </c>
      <c r="F36" s="1567"/>
      <c r="G36" s="1577"/>
      <c r="H36" s="1577"/>
      <c r="I36" s="1577">
        <v>0</v>
      </c>
      <c r="J36" s="1567"/>
      <c r="K36" s="1577"/>
      <c r="L36" s="1577"/>
      <c r="M36" s="2051">
        <v>0</v>
      </c>
      <c r="N36" s="1567"/>
      <c r="O36" s="1577"/>
      <c r="P36" s="1577"/>
      <c r="Q36" s="1577">
        <v>0</v>
      </c>
    </row>
    <row r="37" spans="1:33" s="246" customFormat="1" ht="15">
      <c r="A37" s="245">
        <v>23</v>
      </c>
      <c r="B37" s="1107"/>
      <c r="C37" s="1577"/>
      <c r="D37" s="1577"/>
      <c r="E37" s="2051">
        <v>0</v>
      </c>
      <c r="F37" s="1567"/>
      <c r="G37" s="1577"/>
      <c r="H37" s="1577"/>
      <c r="I37" s="1577">
        <v>0</v>
      </c>
      <c r="J37" s="1567"/>
      <c r="K37" s="1577"/>
      <c r="L37" s="1577"/>
      <c r="M37" s="2051">
        <v>0</v>
      </c>
      <c r="N37" s="1567"/>
      <c r="O37" s="1577"/>
      <c r="P37" s="1577"/>
      <c r="Q37" s="1577">
        <v>0</v>
      </c>
    </row>
    <row r="38" spans="1:33" s="246" customFormat="1" ht="15">
      <c r="A38" s="245" t="s">
        <v>19</v>
      </c>
      <c r="B38" s="1173"/>
      <c r="C38" s="1578"/>
      <c r="D38" s="1578"/>
      <c r="E38" s="1579">
        <f>SUM(E14:E37)</f>
        <v>0</v>
      </c>
      <c r="F38" s="1578"/>
      <c r="G38" s="1578"/>
      <c r="H38" s="1578"/>
      <c r="I38" s="1579">
        <f>SUM(I14:I37)</f>
        <v>0</v>
      </c>
      <c r="J38" s="1578"/>
      <c r="K38" s="1578"/>
      <c r="L38" s="1578"/>
      <c r="M38" s="1579">
        <f>SUM(M14:M37)</f>
        <v>1</v>
      </c>
      <c r="N38" s="1578"/>
      <c r="O38" s="1578"/>
      <c r="P38" s="1578"/>
      <c r="Q38" s="1579">
        <f>SUM(Q14:Q37)</f>
        <v>1</v>
      </c>
    </row>
    <row r="39" spans="1:33" s="235" customFormat="1" ht="12.75" customHeight="1">
      <c r="A39" s="235" t="s">
        <v>20</v>
      </c>
      <c r="R39" s="1010"/>
      <c r="S39" s="1010"/>
      <c r="T39" s="1010"/>
      <c r="U39" s="1010"/>
      <c r="V39" s="1010"/>
      <c r="W39" s="1010"/>
      <c r="X39" s="1010"/>
      <c r="Y39" s="1010"/>
      <c r="Z39" s="1010"/>
      <c r="AA39" s="1010"/>
      <c r="AB39" s="1010"/>
      <c r="AC39" s="1010"/>
      <c r="AD39" s="1010"/>
      <c r="AE39" s="1010"/>
      <c r="AF39" s="1010"/>
      <c r="AG39" s="1010"/>
    </row>
    <row r="40" spans="1:33" s="235" customFormat="1" ht="12.75" customHeight="1">
      <c r="A40" s="235" t="s">
        <v>21</v>
      </c>
      <c r="R40" s="1010"/>
      <c r="S40" s="1010"/>
      <c r="T40" s="1010"/>
      <c r="U40" s="1010"/>
      <c r="V40" s="1010"/>
      <c r="W40" s="1010"/>
      <c r="X40" s="1010"/>
      <c r="Y40" s="1010"/>
      <c r="Z40" s="1010"/>
      <c r="AA40" s="1010"/>
      <c r="AB40" s="1010"/>
      <c r="AC40" s="1010"/>
      <c r="AD40" s="1010"/>
      <c r="AE40" s="1010"/>
      <c r="AF40" s="1010"/>
      <c r="AG40" s="1010"/>
    </row>
    <row r="41" spans="1:33">
      <c r="A41" s="235" t="s">
        <v>565</v>
      </c>
      <c r="K41" s="235"/>
      <c r="L41" s="235"/>
      <c r="M41" s="235"/>
      <c r="N41" s="235"/>
      <c r="O41" s="235"/>
      <c r="P41" s="235"/>
      <c r="Q41" s="235"/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>
      <c r="A42" s="235" t="s">
        <v>23</v>
      </c>
      <c r="R42" s="1011"/>
      <c r="S42" s="1011"/>
      <c r="T42" s="1011"/>
      <c r="U42" s="1011"/>
      <c r="V42" s="1011"/>
      <c r="W42" s="1011"/>
      <c r="X42" s="1011"/>
      <c r="Y42" s="1011"/>
      <c r="Z42" s="1011"/>
      <c r="AA42" s="1011"/>
      <c r="AB42" s="1011"/>
      <c r="AC42" s="1011"/>
      <c r="AD42" s="1011"/>
      <c r="AE42" s="1011"/>
      <c r="AF42" s="1011"/>
      <c r="AG42" s="1011"/>
    </row>
    <row r="43" spans="1:33">
      <c r="R43" s="1011"/>
      <c r="S43" s="1011"/>
      <c r="T43" s="1011"/>
      <c r="U43" s="1011"/>
      <c r="V43" s="1011"/>
      <c r="W43" s="1011"/>
      <c r="X43" s="1011"/>
      <c r="Y43" s="1011"/>
      <c r="Z43" s="1011"/>
      <c r="AA43" s="1011"/>
      <c r="AB43" s="1011"/>
      <c r="AC43" s="1011"/>
      <c r="AD43" s="1011"/>
      <c r="AE43" s="1011"/>
      <c r="AF43" s="1011"/>
      <c r="AG43" s="1011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4">
    <tabColor rgb="FF7030A0"/>
  </sheetPr>
  <dimension ref="A1:AG43"/>
  <sheetViews>
    <sheetView zoomScale="85" zoomScaleNormal="85" workbookViewId="0">
      <selection activeCell="N1" sqref="N1:Q4"/>
    </sheetView>
  </sheetViews>
  <sheetFormatPr defaultColWidth="9.140625"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3" t="s">
        <v>405</v>
      </c>
      <c r="C1" s="2081"/>
      <c r="D1" s="2081"/>
      <c r="E1" s="2081"/>
      <c r="F1" s="2081"/>
      <c r="J1" s="800" t="s">
        <v>171</v>
      </c>
      <c r="N1" s="2344" t="s">
        <v>60</v>
      </c>
      <c r="O1" s="2344"/>
      <c r="P1" s="2344"/>
      <c r="Q1" s="2344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24" t="s">
        <v>1</v>
      </c>
      <c r="C2" s="2088"/>
      <c r="D2" s="2088"/>
      <c r="E2" s="2088"/>
      <c r="F2" s="2088"/>
      <c r="N2" s="2124" t="s">
        <v>2</v>
      </c>
      <c r="O2" s="2128"/>
      <c r="P2" s="2128"/>
      <c r="Q2" s="2128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129" t="s">
        <v>573</v>
      </c>
      <c r="O3" s="2129"/>
      <c r="P3" s="2129"/>
      <c r="Q3" s="2129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31" t="s">
        <v>4</v>
      </c>
      <c r="C4" s="2081"/>
      <c r="D4" s="703"/>
      <c r="E4" s="1007"/>
      <c r="F4" s="1007"/>
      <c r="G4" s="1007"/>
      <c r="H4" s="1007"/>
      <c r="I4" s="866" t="s">
        <v>5</v>
      </c>
      <c r="J4" s="702"/>
      <c r="K4" s="702"/>
      <c r="L4" s="702"/>
      <c r="N4" s="2343" t="s">
        <v>574</v>
      </c>
      <c r="O4" s="2343"/>
      <c r="P4" s="2343"/>
      <c r="Q4" s="2343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30" t="s">
        <v>7</v>
      </c>
      <c r="C5" s="2079"/>
      <c r="D5" s="702"/>
      <c r="E5" s="70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2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2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467">
        <v>362</v>
      </c>
      <c r="B8" s="1265">
        <v>985</v>
      </c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14" t="s">
        <v>9</v>
      </c>
      <c r="B9" s="2120" t="s">
        <v>10</v>
      </c>
      <c r="C9" s="2121"/>
      <c r="D9" s="2121"/>
      <c r="E9" s="2121"/>
      <c r="F9" s="2121"/>
      <c r="G9" s="2121"/>
      <c r="H9" s="2121"/>
      <c r="I9" s="2122"/>
      <c r="J9" s="2120" t="s">
        <v>11</v>
      </c>
      <c r="K9" s="2121"/>
      <c r="L9" s="2121"/>
      <c r="M9" s="2121"/>
      <c r="N9" s="2121"/>
      <c r="O9" s="2121"/>
      <c r="P9" s="2121"/>
      <c r="Q9" s="2122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15"/>
      <c r="B10" s="2117" t="s">
        <v>422</v>
      </c>
      <c r="C10" s="2118"/>
      <c r="D10" s="2118"/>
      <c r="E10" s="2119"/>
      <c r="F10" s="2117" t="s">
        <v>409</v>
      </c>
      <c r="G10" s="2095"/>
      <c r="H10" s="2095"/>
      <c r="I10" s="2096"/>
      <c r="J10" s="2117" t="s">
        <v>422</v>
      </c>
      <c r="K10" s="2118"/>
      <c r="L10" s="2118"/>
      <c r="M10" s="2119"/>
      <c r="N10" s="2117" t="s">
        <v>409</v>
      </c>
      <c r="O10" s="2095"/>
      <c r="P10" s="2095"/>
      <c r="Q10" s="2096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15"/>
      <c r="B11" s="2117" t="s">
        <v>14</v>
      </c>
      <c r="C11" s="2118"/>
      <c r="E11" s="706">
        <v>2000</v>
      </c>
      <c r="F11" s="2117" t="s">
        <v>14</v>
      </c>
      <c r="G11" s="2118"/>
      <c r="H11" s="705"/>
      <c r="I11" s="706">
        <v>80</v>
      </c>
      <c r="J11" s="2117" t="s">
        <v>14</v>
      </c>
      <c r="K11" s="2118"/>
      <c r="L11" s="705"/>
      <c r="M11" s="706">
        <f>E11</f>
        <v>2000</v>
      </c>
      <c r="N11" s="2117" t="s">
        <v>14</v>
      </c>
      <c r="O11" s="2118"/>
      <c r="P11" s="705"/>
      <c r="Q11" s="706">
        <f>I11</f>
        <v>80</v>
      </c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1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5"/>
      <c r="C14" s="1580"/>
      <c r="D14" s="1580"/>
      <c r="E14" s="1784">
        <v>2746</v>
      </c>
      <c r="F14" s="1580"/>
      <c r="G14" s="1580"/>
      <c r="H14" s="1580"/>
      <c r="I14" s="1784">
        <v>10.72</v>
      </c>
      <c r="J14" s="1581"/>
      <c r="K14" s="1580"/>
      <c r="L14" s="1580"/>
      <c r="M14" s="1907">
        <v>0</v>
      </c>
      <c r="N14" s="1580"/>
      <c r="O14" s="1580"/>
      <c r="P14" s="1580"/>
      <c r="Q14" s="1784">
        <v>2.84</v>
      </c>
    </row>
    <row r="15" spans="1:33" s="1421" customFormat="1" ht="15">
      <c r="A15" s="1419">
        <v>1</v>
      </c>
      <c r="B15" s="1105"/>
      <c r="C15" s="1580"/>
      <c r="D15" s="1580"/>
      <c r="E15" s="1784">
        <v>2676</v>
      </c>
      <c r="F15" s="1580"/>
      <c r="G15" s="1580"/>
      <c r="H15" s="1580"/>
      <c r="I15" s="1784">
        <v>10.84</v>
      </c>
      <c r="J15" s="1581"/>
      <c r="K15" s="1580"/>
      <c r="L15" s="1580"/>
      <c r="M15" s="1907">
        <v>0</v>
      </c>
      <c r="N15" s="1580"/>
      <c r="O15" s="1580"/>
      <c r="P15" s="1580"/>
      <c r="Q15" s="1784">
        <v>2.84</v>
      </c>
    </row>
    <row r="16" spans="1:33" s="708" customFormat="1" ht="15">
      <c r="A16" s="711">
        <v>2</v>
      </c>
      <c r="B16" s="1105"/>
      <c r="C16" s="1580"/>
      <c r="D16" s="1580"/>
      <c r="E16" s="1784">
        <v>2728</v>
      </c>
      <c r="F16" s="1580"/>
      <c r="G16" s="1580"/>
      <c r="H16" s="1580"/>
      <c r="I16" s="1784">
        <v>10.879999999999999</v>
      </c>
      <c r="J16" s="1581"/>
      <c r="K16" s="1580"/>
      <c r="L16" s="1580"/>
      <c r="M16" s="1907">
        <v>0</v>
      </c>
      <c r="N16" s="1580"/>
      <c r="O16" s="1580"/>
      <c r="P16" s="1580"/>
      <c r="Q16" s="1784">
        <v>2.4</v>
      </c>
    </row>
    <row r="17" spans="1:17" s="708" customFormat="1" ht="15">
      <c r="A17" s="711">
        <v>3</v>
      </c>
      <c r="B17" s="1105"/>
      <c r="C17" s="1580"/>
      <c r="D17" s="1580"/>
      <c r="E17" s="1784">
        <v>2708</v>
      </c>
      <c r="F17" s="1580"/>
      <c r="G17" s="1580"/>
      <c r="H17" s="1580"/>
      <c r="I17" s="1784">
        <v>10.039999999999999</v>
      </c>
      <c r="J17" s="1581"/>
      <c r="K17" s="1580"/>
      <c r="L17" s="1580"/>
      <c r="M17" s="1907">
        <v>0</v>
      </c>
      <c r="N17" s="1580"/>
      <c r="O17" s="1580"/>
      <c r="P17" s="1580"/>
      <c r="Q17" s="1784">
        <v>2.4800000000000004</v>
      </c>
    </row>
    <row r="18" spans="1:17" s="708" customFormat="1" ht="15">
      <c r="A18" s="711">
        <v>4</v>
      </c>
      <c r="B18" s="1105"/>
      <c r="C18" s="1580"/>
      <c r="D18" s="1580"/>
      <c r="E18" s="1784">
        <v>2753</v>
      </c>
      <c r="F18" s="1580"/>
      <c r="G18" s="1580"/>
      <c r="H18" s="1580"/>
      <c r="I18" s="1784">
        <v>9.0399999999999991</v>
      </c>
      <c r="J18" s="1581"/>
      <c r="K18" s="1580"/>
      <c r="L18" s="1580"/>
      <c r="M18" s="1907">
        <v>0</v>
      </c>
      <c r="N18" s="1580"/>
      <c r="O18" s="1580"/>
      <c r="P18" s="1580"/>
      <c r="Q18" s="1784">
        <v>1.7599999999999998</v>
      </c>
    </row>
    <row r="19" spans="1:17" s="708" customFormat="1" ht="15">
      <c r="A19" s="711">
        <v>5</v>
      </c>
      <c r="B19" s="1105"/>
      <c r="C19" s="1580"/>
      <c r="D19" s="1580"/>
      <c r="E19" s="1784">
        <v>2794</v>
      </c>
      <c r="F19" s="1580"/>
      <c r="G19" s="1580"/>
      <c r="H19" s="1580"/>
      <c r="I19" s="1784">
        <v>9.6000000000000014</v>
      </c>
      <c r="J19" s="1581"/>
      <c r="K19" s="1580"/>
      <c r="L19" s="1580"/>
      <c r="M19" s="1907">
        <v>0</v>
      </c>
      <c r="N19" s="1580"/>
      <c r="O19" s="1580"/>
      <c r="P19" s="1580"/>
      <c r="Q19" s="1784">
        <v>1.6400000000000001</v>
      </c>
    </row>
    <row r="20" spans="1:17" s="708" customFormat="1" ht="15">
      <c r="A20" s="711">
        <v>6</v>
      </c>
      <c r="B20" s="1105"/>
      <c r="C20" s="1580"/>
      <c r="D20" s="1580"/>
      <c r="E20" s="1784">
        <v>2921</v>
      </c>
      <c r="F20" s="1580"/>
      <c r="G20" s="1580"/>
      <c r="H20" s="1580"/>
      <c r="I20" s="1784">
        <v>11.120000000000001</v>
      </c>
      <c r="J20" s="1581"/>
      <c r="K20" s="1580"/>
      <c r="L20" s="1580"/>
      <c r="M20" s="1907">
        <v>0</v>
      </c>
      <c r="N20" s="1580"/>
      <c r="O20" s="1580"/>
      <c r="P20" s="1580"/>
      <c r="Q20" s="1784">
        <v>2.2400000000000002</v>
      </c>
    </row>
    <row r="21" spans="1:17" s="708" customFormat="1" ht="15">
      <c r="A21" s="711">
        <v>7</v>
      </c>
      <c r="B21" s="1105"/>
      <c r="C21" s="1580"/>
      <c r="D21" s="1580"/>
      <c r="E21" s="1784">
        <v>2902</v>
      </c>
      <c r="F21" s="1580"/>
      <c r="G21" s="1580"/>
      <c r="H21" s="1580"/>
      <c r="I21" s="1784">
        <v>14.28</v>
      </c>
      <c r="J21" s="1581"/>
      <c r="K21" s="1580"/>
      <c r="L21" s="1580"/>
      <c r="M21" s="1907">
        <v>0</v>
      </c>
      <c r="N21" s="1580"/>
      <c r="O21" s="1580"/>
      <c r="P21" s="1580"/>
      <c r="Q21" s="1784">
        <v>2.3600000000000003</v>
      </c>
    </row>
    <row r="22" spans="1:17" s="708" customFormat="1" ht="15">
      <c r="A22" s="711">
        <v>8</v>
      </c>
      <c r="B22" s="1105"/>
      <c r="C22" s="1580"/>
      <c r="D22" s="1580"/>
      <c r="E22" s="1784">
        <v>2940</v>
      </c>
      <c r="F22" s="1580"/>
      <c r="G22" s="1580"/>
      <c r="H22" s="1580"/>
      <c r="I22" s="1784">
        <v>13.280000000000001</v>
      </c>
      <c r="J22" s="1581"/>
      <c r="K22" s="1580"/>
      <c r="L22" s="1580"/>
      <c r="M22" s="1907">
        <v>0</v>
      </c>
      <c r="N22" s="1580"/>
      <c r="O22" s="1580"/>
      <c r="P22" s="1580"/>
      <c r="Q22" s="1784">
        <v>2.72</v>
      </c>
    </row>
    <row r="23" spans="1:17" s="708" customFormat="1" ht="15">
      <c r="A23" s="711">
        <v>9</v>
      </c>
      <c r="B23" s="1105"/>
      <c r="C23" s="1580"/>
      <c r="D23" s="1580"/>
      <c r="E23" s="1784">
        <v>2947</v>
      </c>
      <c r="F23" s="1580"/>
      <c r="G23" s="1580"/>
      <c r="H23" s="1580"/>
      <c r="I23" s="1784">
        <v>14.52</v>
      </c>
      <c r="J23" s="1581"/>
      <c r="K23" s="1580"/>
      <c r="L23" s="1580"/>
      <c r="M23" s="1907">
        <v>0</v>
      </c>
      <c r="N23" s="1580"/>
      <c r="O23" s="1580"/>
      <c r="P23" s="1580"/>
      <c r="Q23" s="1784">
        <v>2.56</v>
      </c>
    </row>
    <row r="24" spans="1:17" s="708" customFormat="1" ht="15">
      <c r="A24" s="711">
        <v>10</v>
      </c>
      <c r="B24" s="1105"/>
      <c r="C24" s="1580"/>
      <c r="D24" s="1580"/>
      <c r="E24" s="1784">
        <v>2904</v>
      </c>
      <c r="F24" s="1580"/>
      <c r="G24" s="1580"/>
      <c r="H24" s="1580"/>
      <c r="I24" s="1784">
        <v>12.24</v>
      </c>
      <c r="J24" s="1581"/>
      <c r="K24" s="1580"/>
      <c r="L24" s="1580"/>
      <c r="M24" s="1907">
        <v>0</v>
      </c>
      <c r="N24" s="1580"/>
      <c r="O24" s="1580"/>
      <c r="P24" s="1580"/>
      <c r="Q24" s="1784">
        <v>2.3200000000000003</v>
      </c>
    </row>
    <row r="25" spans="1:17" s="708" customFormat="1" ht="15">
      <c r="A25" s="711">
        <v>11</v>
      </c>
      <c r="B25" s="1105"/>
      <c r="C25" s="1580"/>
      <c r="D25" s="1580"/>
      <c r="E25" s="1784">
        <v>2965</v>
      </c>
      <c r="F25" s="1580"/>
      <c r="G25" s="1580"/>
      <c r="H25" s="1580"/>
      <c r="I25" s="1784">
        <v>12.56</v>
      </c>
      <c r="J25" s="1581"/>
      <c r="K25" s="1580"/>
      <c r="L25" s="1580"/>
      <c r="M25" s="1907">
        <v>0</v>
      </c>
      <c r="N25" s="1580"/>
      <c r="O25" s="1580"/>
      <c r="P25" s="1580"/>
      <c r="Q25" s="1784">
        <v>2.4800000000000004</v>
      </c>
    </row>
    <row r="26" spans="1:17" s="708" customFormat="1" ht="15">
      <c r="A26" s="711">
        <v>12</v>
      </c>
      <c r="B26" s="1105"/>
      <c r="C26" s="1580"/>
      <c r="D26" s="1580"/>
      <c r="E26" s="1784">
        <v>2877</v>
      </c>
      <c r="F26" s="1580"/>
      <c r="G26" s="1580"/>
      <c r="H26" s="1580"/>
      <c r="I26" s="1784">
        <v>12.440000000000001</v>
      </c>
      <c r="J26" s="1581"/>
      <c r="K26" s="1580"/>
      <c r="L26" s="1580"/>
      <c r="M26" s="1907">
        <v>0</v>
      </c>
      <c r="N26" s="1580"/>
      <c r="O26" s="1580"/>
      <c r="P26" s="1580"/>
      <c r="Q26" s="1784">
        <v>2.72</v>
      </c>
    </row>
    <row r="27" spans="1:17" s="708" customFormat="1" ht="15">
      <c r="A27" s="711">
        <v>13</v>
      </c>
      <c r="B27" s="1105"/>
      <c r="C27" s="1580"/>
      <c r="D27" s="1580"/>
      <c r="E27" s="1784">
        <v>2937</v>
      </c>
      <c r="F27" s="1580"/>
      <c r="G27" s="1580"/>
      <c r="H27" s="1580"/>
      <c r="I27" s="1784">
        <v>14.12</v>
      </c>
      <c r="J27" s="1581"/>
      <c r="K27" s="1580"/>
      <c r="L27" s="1580"/>
      <c r="M27" s="1907">
        <v>0</v>
      </c>
      <c r="N27" s="1580"/>
      <c r="O27" s="1580"/>
      <c r="P27" s="1580"/>
      <c r="Q27" s="1784">
        <v>2.96</v>
      </c>
    </row>
    <row r="28" spans="1:17" s="708" customFormat="1" ht="15">
      <c r="A28" s="711">
        <v>14</v>
      </c>
      <c r="B28" s="1105"/>
      <c r="C28" s="1580"/>
      <c r="D28" s="1580"/>
      <c r="E28" s="1784">
        <v>2918</v>
      </c>
      <c r="F28" s="1580"/>
      <c r="G28" s="1580"/>
      <c r="H28" s="1580"/>
      <c r="I28" s="1784">
        <v>12.759999999999998</v>
      </c>
      <c r="J28" s="1581"/>
      <c r="K28" s="1580"/>
      <c r="L28" s="1580"/>
      <c r="M28" s="1907">
        <v>0</v>
      </c>
      <c r="N28" s="1580"/>
      <c r="O28" s="1580"/>
      <c r="P28" s="1580"/>
      <c r="Q28" s="1784">
        <v>2.4800000000000004</v>
      </c>
    </row>
    <row r="29" spans="1:17" s="708" customFormat="1" ht="15">
      <c r="A29" s="711">
        <v>15</v>
      </c>
      <c r="B29" s="1105"/>
      <c r="C29" s="1580"/>
      <c r="D29" s="1580"/>
      <c r="E29" s="1784">
        <v>3005</v>
      </c>
      <c r="F29" s="1580"/>
      <c r="G29" s="1580"/>
      <c r="H29" s="1580"/>
      <c r="I29" s="1784">
        <v>13.48</v>
      </c>
      <c r="J29" s="1581"/>
      <c r="K29" s="1580"/>
      <c r="L29" s="1580"/>
      <c r="M29" s="1907">
        <v>0</v>
      </c>
      <c r="N29" s="1580"/>
      <c r="O29" s="1580"/>
      <c r="P29" s="1580"/>
      <c r="Q29" s="1784">
        <v>2.6</v>
      </c>
    </row>
    <row r="30" spans="1:17" s="708" customFormat="1" ht="15">
      <c r="A30" s="711">
        <v>16</v>
      </c>
      <c r="B30" s="1105"/>
      <c r="C30" s="1580"/>
      <c r="D30" s="1580"/>
      <c r="E30" s="1784">
        <v>3033</v>
      </c>
      <c r="F30" s="1580"/>
      <c r="G30" s="1580"/>
      <c r="H30" s="1580"/>
      <c r="I30" s="1784">
        <v>14.200000000000001</v>
      </c>
      <c r="J30" s="1581"/>
      <c r="K30" s="1580"/>
      <c r="L30" s="1580"/>
      <c r="M30" s="1907">
        <v>0</v>
      </c>
      <c r="N30" s="1580"/>
      <c r="O30" s="1580"/>
      <c r="P30" s="1580"/>
      <c r="Q30" s="1784">
        <v>3.04</v>
      </c>
    </row>
    <row r="31" spans="1:17" s="712" customFormat="1" ht="15">
      <c r="A31" s="711">
        <v>17</v>
      </c>
      <c r="B31" s="1105"/>
      <c r="C31" s="1580"/>
      <c r="D31" s="1580"/>
      <c r="E31" s="1784">
        <v>3078</v>
      </c>
      <c r="F31" s="1580"/>
      <c r="G31" s="1580"/>
      <c r="H31" s="1580"/>
      <c r="I31" s="1784">
        <v>13.920000000000002</v>
      </c>
      <c r="J31" s="1581"/>
      <c r="K31" s="1580"/>
      <c r="L31" s="1580"/>
      <c r="M31" s="1907">
        <v>0</v>
      </c>
      <c r="N31" s="1580"/>
      <c r="O31" s="1580"/>
      <c r="P31" s="1580"/>
      <c r="Q31" s="1784">
        <v>2.52</v>
      </c>
    </row>
    <row r="32" spans="1:17" s="712" customFormat="1" ht="15">
      <c r="A32" s="711">
        <v>18</v>
      </c>
      <c r="B32" s="1105"/>
      <c r="C32" s="1580"/>
      <c r="D32" s="1580"/>
      <c r="E32" s="1784">
        <v>3145</v>
      </c>
      <c r="F32" s="1580"/>
      <c r="G32" s="1580"/>
      <c r="H32" s="1580"/>
      <c r="I32" s="1784">
        <v>13.88</v>
      </c>
      <c r="J32" s="1581"/>
      <c r="K32" s="1580"/>
      <c r="L32" s="1580"/>
      <c r="M32" s="1907">
        <v>0</v>
      </c>
      <c r="N32" s="1580"/>
      <c r="O32" s="1580"/>
      <c r="P32" s="1580"/>
      <c r="Q32" s="1784">
        <v>3.2800000000000002</v>
      </c>
    </row>
    <row r="33" spans="1:33" s="712" customFormat="1" ht="15">
      <c r="A33" s="711">
        <v>19</v>
      </c>
      <c r="B33" s="1105"/>
      <c r="C33" s="1580"/>
      <c r="D33" s="1580"/>
      <c r="E33" s="1784">
        <v>3171</v>
      </c>
      <c r="F33" s="1580"/>
      <c r="G33" s="1580"/>
      <c r="H33" s="1580"/>
      <c r="I33" s="1784">
        <v>12.84</v>
      </c>
      <c r="J33" s="1581"/>
      <c r="K33" s="1580"/>
      <c r="L33" s="1580"/>
      <c r="M33" s="1907">
        <v>0</v>
      </c>
      <c r="N33" s="1580"/>
      <c r="O33" s="1580"/>
      <c r="P33" s="1580"/>
      <c r="Q33" s="1784">
        <v>3.16</v>
      </c>
    </row>
    <row r="34" spans="1:33" s="712" customFormat="1" ht="15">
      <c r="A34" s="711">
        <v>20</v>
      </c>
      <c r="B34" s="1105"/>
      <c r="C34" s="1580"/>
      <c r="D34" s="1580"/>
      <c r="E34" s="1784">
        <v>3156</v>
      </c>
      <c r="F34" s="1580"/>
      <c r="G34" s="1580"/>
      <c r="H34" s="1580"/>
      <c r="I34" s="1784">
        <v>15</v>
      </c>
      <c r="J34" s="1581"/>
      <c r="K34" s="1580"/>
      <c r="L34" s="1580"/>
      <c r="M34" s="1907">
        <v>0</v>
      </c>
      <c r="N34" s="1580"/>
      <c r="O34" s="1580"/>
      <c r="P34" s="1580"/>
      <c r="Q34" s="1784">
        <v>3.28</v>
      </c>
    </row>
    <row r="35" spans="1:33" s="712" customFormat="1" ht="15">
      <c r="A35" s="711">
        <v>21</v>
      </c>
      <c r="B35" s="1105"/>
      <c r="C35" s="1580"/>
      <c r="D35" s="1580"/>
      <c r="E35" s="1784">
        <v>3189</v>
      </c>
      <c r="F35" s="1580"/>
      <c r="G35" s="1580"/>
      <c r="H35" s="1580"/>
      <c r="I35" s="1784">
        <v>16.439999999999998</v>
      </c>
      <c r="J35" s="1581"/>
      <c r="K35" s="1580"/>
      <c r="L35" s="1580"/>
      <c r="M35" s="1907">
        <v>0</v>
      </c>
      <c r="N35" s="1580"/>
      <c r="O35" s="1580"/>
      <c r="P35" s="1580"/>
      <c r="Q35" s="1784">
        <v>3.48</v>
      </c>
    </row>
    <row r="36" spans="1:33" s="712" customFormat="1" ht="15">
      <c r="A36" s="711">
        <v>22</v>
      </c>
      <c r="B36" s="1105"/>
      <c r="C36" s="1580"/>
      <c r="D36" s="1580"/>
      <c r="E36" s="1784">
        <v>3048</v>
      </c>
      <c r="F36" s="1580"/>
      <c r="G36" s="1580"/>
      <c r="H36" s="1580"/>
      <c r="I36" s="1784">
        <v>18.04</v>
      </c>
      <c r="J36" s="1581"/>
      <c r="K36" s="1580"/>
      <c r="L36" s="1580"/>
      <c r="M36" s="1907">
        <v>0</v>
      </c>
      <c r="N36" s="1580"/>
      <c r="O36" s="1580"/>
      <c r="P36" s="1580"/>
      <c r="Q36" s="1784">
        <v>3.84</v>
      </c>
    </row>
    <row r="37" spans="1:33" s="712" customFormat="1" ht="15">
      <c r="A37" s="711">
        <v>23</v>
      </c>
      <c r="B37" s="1105"/>
      <c r="C37" s="1580"/>
      <c r="D37" s="1580"/>
      <c r="E37" s="1784">
        <v>3048</v>
      </c>
      <c r="F37" s="1580"/>
      <c r="G37" s="1580"/>
      <c r="H37" s="1580"/>
      <c r="I37" s="1784">
        <v>14.92</v>
      </c>
      <c r="J37" s="1581"/>
      <c r="K37" s="1580"/>
      <c r="L37" s="1580"/>
      <c r="M37" s="1907">
        <v>0</v>
      </c>
      <c r="N37" s="1580"/>
      <c r="O37" s="1580"/>
      <c r="P37" s="1580"/>
      <c r="Q37" s="1784">
        <v>3.16</v>
      </c>
    </row>
    <row r="38" spans="1:33" s="712" customFormat="1" ht="15">
      <c r="A38" s="711" t="s">
        <v>19</v>
      </c>
      <c r="B38" s="1177"/>
      <c r="C38" s="1582"/>
      <c r="D38" s="1582"/>
      <c r="E38" s="1583">
        <f>SUM(E14:E37)</f>
        <v>70589</v>
      </c>
      <c r="F38" s="1582"/>
      <c r="G38" s="1582"/>
      <c r="H38" s="1582"/>
      <c r="I38" s="1583">
        <f>SUM(I14:I37)</f>
        <v>311.16000000000003</v>
      </c>
      <c r="J38" s="1582"/>
      <c r="K38" s="1582"/>
      <c r="L38" s="1582"/>
      <c r="M38" s="1583">
        <f>SUM(M14:M37)</f>
        <v>0</v>
      </c>
      <c r="N38" s="1582"/>
      <c r="O38" s="1582"/>
      <c r="P38" s="1582"/>
      <c r="Q38" s="1583">
        <f>SUM(Q14:Q37)</f>
        <v>65.16</v>
      </c>
    </row>
    <row r="39" spans="1:33" s="701" customFormat="1" ht="12.75" customHeight="1">
      <c r="A39" s="701" t="s">
        <v>20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21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565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23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1">
    <mergeCell ref="B1:F1"/>
    <mergeCell ref="B2:F2"/>
    <mergeCell ref="A6:Q6"/>
    <mergeCell ref="N1:Q1"/>
    <mergeCell ref="N2:Q2"/>
    <mergeCell ref="N3:Q3"/>
    <mergeCell ref="J9:Q9"/>
    <mergeCell ref="A7:Q7"/>
    <mergeCell ref="N4:Q4"/>
    <mergeCell ref="B5:C5"/>
    <mergeCell ref="B9:I9"/>
    <mergeCell ref="A9:A12"/>
    <mergeCell ref="N11:O11"/>
    <mergeCell ref="J11:K11"/>
    <mergeCell ref="B4:C4"/>
    <mergeCell ref="F11:G11"/>
    <mergeCell ref="J10:M10"/>
    <mergeCell ref="B11:C11"/>
    <mergeCell ref="B10:E10"/>
    <mergeCell ref="N10:Q10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theme="9" tint="-0.249977111117893"/>
  </sheetPr>
  <dimension ref="A1:AG43"/>
  <sheetViews>
    <sheetView zoomScale="85" zoomScaleNormal="85" workbookViewId="0">
      <selection activeCell="M14" sqref="M14:M37"/>
    </sheetView>
  </sheetViews>
  <sheetFormatPr defaultColWidth="9.140625" defaultRowHeight="12.75"/>
  <cols>
    <col min="1" max="1" width="5.42578125" style="208" customWidth="1"/>
    <col min="2" max="3" width="11.28515625" style="208" customWidth="1"/>
    <col min="4" max="4" width="11.28515625" style="208" hidden="1" customWidth="1"/>
    <col min="5" max="7" width="11.28515625" style="208" customWidth="1"/>
    <col min="8" max="8" width="11.28515625" style="208" hidden="1" customWidth="1"/>
    <col min="9" max="11" width="11.28515625" style="208" customWidth="1"/>
    <col min="12" max="12" width="11.28515625" style="208" hidden="1" customWidth="1"/>
    <col min="13" max="15" width="11.28515625" style="208" customWidth="1"/>
    <col min="16" max="16" width="11.28515625" style="208" hidden="1" customWidth="1"/>
    <col min="17" max="17" width="11.28515625" style="208" customWidth="1"/>
    <col min="18" max="16384" width="9.140625" style="208"/>
  </cols>
  <sheetData>
    <row r="1" spans="1:33" s="196" customFormat="1" ht="18.75" customHeight="1">
      <c r="B1" s="2404" t="s">
        <v>405</v>
      </c>
      <c r="C1" s="2081"/>
      <c r="D1" s="2081"/>
      <c r="E1" s="2081"/>
      <c r="F1" s="2081"/>
      <c r="J1" s="800" t="s">
        <v>171</v>
      </c>
      <c r="N1" s="2399" t="s">
        <v>56</v>
      </c>
      <c r="O1" s="2399"/>
      <c r="P1" s="2399"/>
      <c r="Q1" s="2399"/>
      <c r="R1" s="1016"/>
      <c r="S1" s="1016"/>
      <c r="T1" s="1016"/>
      <c r="U1" s="1016"/>
      <c r="V1" s="1016"/>
      <c r="W1" s="1016"/>
      <c r="X1" s="1016"/>
      <c r="Y1" s="1016"/>
      <c r="Z1" s="1016"/>
      <c r="AA1" s="1016"/>
      <c r="AB1" s="1016"/>
      <c r="AC1" s="1016"/>
      <c r="AD1" s="1016"/>
      <c r="AE1" s="1016"/>
      <c r="AF1" s="1016"/>
      <c r="AG1" s="1016"/>
    </row>
    <row r="2" spans="1:33" s="196" customFormat="1" ht="10.5" customHeight="1">
      <c r="B2" s="2400" t="s">
        <v>1</v>
      </c>
      <c r="C2" s="2088"/>
      <c r="D2" s="2088"/>
      <c r="E2" s="2088"/>
      <c r="F2" s="2088"/>
      <c r="I2" s="196" t="s">
        <v>28</v>
      </c>
      <c r="N2" s="2400" t="s">
        <v>2</v>
      </c>
      <c r="O2" s="2401"/>
      <c r="P2" s="2401"/>
      <c r="Q2" s="2401"/>
      <c r="R2" s="1016"/>
      <c r="S2" s="1016"/>
      <c r="T2" s="1016"/>
      <c r="U2" s="1016"/>
      <c r="V2" s="1016"/>
      <c r="W2" s="1016"/>
      <c r="X2" s="1016"/>
      <c r="Y2" s="1016"/>
      <c r="Z2" s="1016"/>
      <c r="AA2" s="1016"/>
      <c r="AB2" s="1016"/>
      <c r="AC2" s="1016"/>
      <c r="AD2" s="1016"/>
      <c r="AE2" s="1016"/>
      <c r="AF2" s="1016"/>
      <c r="AG2" s="1016"/>
    </row>
    <row r="3" spans="1:33" s="196" customFormat="1" ht="13.5" customHeight="1">
      <c r="N3" s="196" t="s">
        <v>3</v>
      </c>
      <c r="R3" s="1016"/>
      <c r="S3" s="1016"/>
      <c r="T3" s="1016"/>
      <c r="U3" s="1016"/>
      <c r="V3" s="1016"/>
      <c r="W3" s="1016"/>
      <c r="X3" s="1016"/>
      <c r="Y3" s="1016"/>
      <c r="Z3" s="1016"/>
      <c r="AA3" s="1016"/>
      <c r="AB3" s="1016"/>
      <c r="AC3" s="1016"/>
      <c r="AD3" s="1016"/>
      <c r="AE3" s="1016"/>
      <c r="AF3" s="1016"/>
      <c r="AG3" s="1016"/>
    </row>
    <row r="4" spans="1:33" s="196" customFormat="1" ht="15" customHeight="1">
      <c r="B4" s="2403" t="s">
        <v>4</v>
      </c>
      <c r="C4" s="2081"/>
      <c r="D4" s="198"/>
      <c r="E4" s="1016"/>
      <c r="F4" s="1016"/>
      <c r="G4" s="1016"/>
      <c r="H4" s="1016"/>
      <c r="I4" s="888" t="s">
        <v>5</v>
      </c>
      <c r="J4" s="197"/>
      <c r="K4" s="197"/>
      <c r="L4" s="197"/>
      <c r="O4" s="199" t="s">
        <v>57</v>
      </c>
      <c r="R4" s="1016"/>
      <c r="S4" s="1016"/>
      <c r="T4" s="1016"/>
      <c r="U4" s="1016"/>
      <c r="V4" s="1016"/>
      <c r="W4" s="1016"/>
      <c r="X4" s="1016"/>
      <c r="Y4" s="1016"/>
      <c r="Z4" s="1016"/>
      <c r="AA4" s="1016"/>
      <c r="AB4" s="1016"/>
      <c r="AC4" s="1016"/>
      <c r="AD4" s="1016"/>
      <c r="AE4" s="1016"/>
      <c r="AF4" s="1016"/>
      <c r="AG4" s="1016"/>
    </row>
    <row r="5" spans="1:33" s="196" customFormat="1" ht="9.75" customHeight="1">
      <c r="B5" s="2408" t="s">
        <v>7</v>
      </c>
      <c r="C5" s="2079"/>
      <c r="D5" s="197"/>
      <c r="E5" s="197"/>
      <c r="R5" s="1016"/>
      <c r="S5" s="1016"/>
      <c r="T5" s="1016"/>
      <c r="U5" s="1016"/>
      <c r="V5" s="1016"/>
      <c r="W5" s="1016"/>
      <c r="X5" s="1016"/>
      <c r="Y5" s="1016"/>
      <c r="Z5" s="1016"/>
      <c r="AA5" s="1016"/>
      <c r="AB5" s="1016"/>
      <c r="AC5" s="1016"/>
      <c r="AD5" s="1016"/>
      <c r="AE5" s="1016"/>
      <c r="AF5" s="1016"/>
      <c r="AG5" s="1016"/>
    </row>
    <row r="6" spans="1:33" s="196" customFormat="1" ht="12" customHeight="1">
      <c r="A6" s="2402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16"/>
      <c r="S6" s="1016"/>
      <c r="T6" s="1016"/>
      <c r="U6" s="1016"/>
      <c r="V6" s="1016"/>
      <c r="W6" s="1016"/>
      <c r="X6" s="1016"/>
      <c r="Y6" s="1016"/>
      <c r="Z6" s="1016"/>
      <c r="AA6" s="1016"/>
      <c r="AB6" s="1016"/>
      <c r="AC6" s="1016"/>
      <c r="AD6" s="1016"/>
      <c r="AE6" s="1016"/>
      <c r="AF6" s="1016"/>
      <c r="AG6" s="1016"/>
    </row>
    <row r="7" spans="1:33" s="196" customFormat="1" ht="15.75">
      <c r="A7" s="2355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16"/>
      <c r="S7" s="1016"/>
      <c r="T7" s="1016"/>
      <c r="U7" s="1016"/>
      <c r="V7" s="1016"/>
      <c r="W7" s="1016"/>
      <c r="X7" s="1016"/>
      <c r="Y7" s="1016"/>
      <c r="Z7" s="1016"/>
      <c r="AA7" s="1016"/>
      <c r="AB7" s="1016"/>
      <c r="AC7" s="1016"/>
      <c r="AD7" s="1016"/>
      <c r="AE7" s="1016"/>
      <c r="AF7" s="1016"/>
      <c r="AG7" s="1016"/>
    </row>
    <row r="8" spans="1:33" s="196" customFormat="1" ht="9" customHeight="1">
      <c r="A8" s="1258" t="s">
        <v>318</v>
      </c>
      <c r="B8" s="1266"/>
      <c r="R8" s="1016"/>
      <c r="S8" s="1016"/>
      <c r="T8" s="1016"/>
      <c r="U8" s="1016"/>
      <c r="V8" s="1016"/>
      <c r="W8" s="1016"/>
      <c r="X8" s="1016"/>
      <c r="Y8" s="1016"/>
      <c r="Z8" s="1016"/>
      <c r="AA8" s="1016"/>
      <c r="AB8" s="1016"/>
      <c r="AC8" s="1016"/>
      <c r="AD8" s="1016"/>
      <c r="AE8" s="1016"/>
      <c r="AF8" s="1016"/>
      <c r="AG8" s="1016"/>
    </row>
    <row r="9" spans="1:33" s="196" customFormat="1">
      <c r="A9" s="2405" t="s">
        <v>9</v>
      </c>
      <c r="B9" s="2396" t="s">
        <v>10</v>
      </c>
      <c r="C9" s="2397"/>
      <c r="D9" s="2397"/>
      <c r="E9" s="2397"/>
      <c r="F9" s="2397"/>
      <c r="G9" s="2397"/>
      <c r="H9" s="2397"/>
      <c r="I9" s="2398"/>
      <c r="J9" s="2396" t="s">
        <v>11</v>
      </c>
      <c r="K9" s="2397"/>
      <c r="L9" s="2397"/>
      <c r="M9" s="2397"/>
      <c r="N9" s="2397"/>
      <c r="O9" s="2397"/>
      <c r="P9" s="2397"/>
      <c r="Q9" s="2398"/>
      <c r="R9" s="1016"/>
      <c r="S9" s="1016"/>
      <c r="T9" s="1016"/>
      <c r="U9" s="1016"/>
      <c r="V9" s="1016"/>
      <c r="W9" s="1016"/>
      <c r="X9" s="1016"/>
      <c r="Y9" s="1016"/>
      <c r="Z9" s="1016"/>
      <c r="AA9" s="1016"/>
      <c r="AB9" s="1016"/>
      <c r="AC9" s="1016"/>
      <c r="AD9" s="1016"/>
      <c r="AE9" s="1016"/>
      <c r="AF9" s="1016"/>
      <c r="AG9" s="1016"/>
    </row>
    <row r="10" spans="1:33" s="196" customFormat="1">
      <c r="A10" s="2406"/>
      <c r="B10" s="2393" t="s">
        <v>269</v>
      </c>
      <c r="C10" s="2394"/>
      <c r="D10" s="2394"/>
      <c r="E10" s="2395"/>
      <c r="F10" s="2393"/>
      <c r="G10" s="2095"/>
      <c r="H10" s="2095"/>
      <c r="I10" s="2096"/>
      <c r="J10" s="2393" t="s">
        <v>269</v>
      </c>
      <c r="K10" s="2394"/>
      <c r="L10" s="2394"/>
      <c r="M10" s="2395"/>
      <c r="N10" s="2393"/>
      <c r="O10" s="2394"/>
      <c r="P10" s="2394"/>
      <c r="Q10" s="2395"/>
      <c r="R10" s="1016"/>
      <c r="S10" s="1016"/>
      <c r="T10" s="1016"/>
      <c r="U10" s="1016"/>
      <c r="V10" s="1016"/>
      <c r="W10" s="1016"/>
      <c r="X10" s="1016"/>
      <c r="Y10" s="1016"/>
      <c r="Z10" s="1016"/>
      <c r="AA10" s="1016"/>
      <c r="AB10" s="1016"/>
      <c r="AC10" s="1016"/>
      <c r="AD10" s="1016"/>
      <c r="AE10" s="1016"/>
      <c r="AF10" s="1016"/>
      <c r="AG10" s="1016"/>
    </row>
    <row r="11" spans="1:33" s="196" customFormat="1">
      <c r="A11" s="2406"/>
      <c r="B11" s="2393" t="s">
        <v>14</v>
      </c>
      <c r="C11" s="2394"/>
      <c r="E11" s="201">
        <v>7200</v>
      </c>
      <c r="F11" s="2393" t="s">
        <v>14</v>
      </c>
      <c r="G11" s="2394"/>
      <c r="H11" s="200"/>
      <c r="I11" s="201">
        <v>0</v>
      </c>
      <c r="J11" s="2393" t="s">
        <v>14</v>
      </c>
      <c r="K11" s="2394"/>
      <c r="L11" s="200"/>
      <c r="M11" s="201">
        <f>E11</f>
        <v>7200</v>
      </c>
      <c r="N11" s="2393" t="s">
        <v>14</v>
      </c>
      <c r="O11" s="2394"/>
      <c r="P11" s="200"/>
      <c r="Q11" s="201">
        <f>I11</f>
        <v>0</v>
      </c>
      <c r="R11" s="1016"/>
      <c r="S11" s="1016"/>
      <c r="T11" s="1016"/>
      <c r="U11" s="1016"/>
      <c r="V11" s="1016"/>
      <c r="W11" s="1016"/>
      <c r="X11" s="1016"/>
      <c r="Y11" s="1016"/>
      <c r="Z11" s="1016"/>
      <c r="AA11" s="1016"/>
      <c r="AB11" s="1016"/>
      <c r="AC11" s="1016"/>
      <c r="AD11" s="1016"/>
      <c r="AE11" s="1016"/>
      <c r="AF11" s="1016"/>
      <c r="AG11" s="1016"/>
    </row>
    <row r="12" spans="1:33" s="203" customFormat="1" ht="35.25" customHeight="1">
      <c r="A12" s="2407"/>
      <c r="B12" s="202" t="s">
        <v>16</v>
      </c>
      <c r="C12" s="202" t="s">
        <v>17</v>
      </c>
      <c r="D12" s="202"/>
      <c r="E12" s="202" t="s">
        <v>18</v>
      </c>
      <c r="F12" s="202" t="s">
        <v>16</v>
      </c>
      <c r="G12" s="202" t="s">
        <v>17</v>
      </c>
      <c r="H12" s="202"/>
      <c r="I12" s="202" t="s">
        <v>18</v>
      </c>
      <c r="J12" s="202" t="s">
        <v>16</v>
      </c>
      <c r="K12" s="202" t="s">
        <v>17</v>
      </c>
      <c r="L12" s="202"/>
      <c r="M12" s="202" t="s">
        <v>18</v>
      </c>
      <c r="N12" s="202" t="s">
        <v>16</v>
      </c>
      <c r="O12" s="202" t="s">
        <v>17</v>
      </c>
      <c r="P12" s="202"/>
      <c r="Q12" s="202" t="s">
        <v>18</v>
      </c>
    </row>
    <row r="13" spans="1:33" s="205" customFormat="1" ht="11.25">
      <c r="A13" s="204">
        <v>1</v>
      </c>
      <c r="B13" s="204">
        <v>2</v>
      </c>
      <c r="C13" s="204">
        <v>3</v>
      </c>
      <c r="D13" s="204"/>
      <c r="E13" s="204">
        <v>4</v>
      </c>
      <c r="F13" s="204">
        <v>5</v>
      </c>
      <c r="G13" s="204">
        <v>6</v>
      </c>
      <c r="H13" s="204"/>
      <c r="I13" s="204">
        <v>7</v>
      </c>
      <c r="J13" s="204">
        <v>8</v>
      </c>
      <c r="K13" s="204">
        <v>9</v>
      </c>
      <c r="L13" s="204"/>
      <c r="M13" s="204">
        <v>10</v>
      </c>
      <c r="N13" s="204">
        <v>11</v>
      </c>
      <c r="O13" s="204">
        <v>12</v>
      </c>
      <c r="P13" s="204"/>
      <c r="Q13" s="204">
        <v>13</v>
      </c>
    </row>
    <row r="14" spans="1:33" s="203" customFormat="1" ht="15">
      <c r="A14" s="206">
        <v>0</v>
      </c>
      <c r="B14" s="1107"/>
      <c r="C14" s="1577"/>
      <c r="D14" s="1577"/>
      <c r="E14" s="2051">
        <v>281</v>
      </c>
      <c r="F14" s="1567"/>
      <c r="G14" s="1577"/>
      <c r="H14" s="1577"/>
      <c r="I14" s="1577"/>
      <c r="J14" s="1567"/>
      <c r="K14" s="1577"/>
      <c r="L14" s="1577"/>
      <c r="M14" s="2051">
        <v>49</v>
      </c>
      <c r="N14" s="1282"/>
      <c r="O14" s="1112"/>
      <c r="P14" s="1112"/>
      <c r="Q14" s="1112"/>
    </row>
    <row r="15" spans="1:33" s="1429" customFormat="1" ht="15">
      <c r="A15" s="1428">
        <v>1</v>
      </c>
      <c r="B15" s="1107"/>
      <c r="C15" s="1577"/>
      <c r="D15" s="1577"/>
      <c r="E15" s="2051">
        <v>276</v>
      </c>
      <c r="F15" s="1567"/>
      <c r="G15" s="1577"/>
      <c r="H15" s="1577"/>
      <c r="I15" s="1577"/>
      <c r="J15" s="1567"/>
      <c r="K15" s="1577"/>
      <c r="L15" s="1577"/>
      <c r="M15" s="2051">
        <v>43</v>
      </c>
      <c r="N15" s="1360"/>
      <c r="O15" s="1414"/>
      <c r="P15" s="1414"/>
      <c r="Q15" s="1414"/>
    </row>
    <row r="16" spans="1:33" s="203" customFormat="1" ht="15">
      <c r="A16" s="206">
        <v>2</v>
      </c>
      <c r="B16" s="1107"/>
      <c r="C16" s="1577"/>
      <c r="D16" s="1577"/>
      <c r="E16" s="2051">
        <v>263</v>
      </c>
      <c r="F16" s="1567"/>
      <c r="G16" s="1577"/>
      <c r="H16" s="1577"/>
      <c r="I16" s="1577"/>
      <c r="J16" s="1567"/>
      <c r="K16" s="1577"/>
      <c r="L16" s="1577"/>
      <c r="M16" s="2051">
        <v>50</v>
      </c>
      <c r="N16" s="1282"/>
      <c r="O16" s="1112"/>
      <c r="P16" s="1112"/>
      <c r="Q16" s="1112"/>
    </row>
    <row r="17" spans="1:17" s="203" customFormat="1" ht="15">
      <c r="A17" s="206">
        <v>3</v>
      </c>
      <c r="B17" s="1107"/>
      <c r="C17" s="1577"/>
      <c r="D17" s="1577"/>
      <c r="E17" s="2051">
        <v>255</v>
      </c>
      <c r="F17" s="1567"/>
      <c r="G17" s="1577"/>
      <c r="H17" s="1577"/>
      <c r="I17" s="1577"/>
      <c r="J17" s="1567"/>
      <c r="K17" s="1577"/>
      <c r="L17" s="1577"/>
      <c r="M17" s="2051">
        <v>49</v>
      </c>
      <c r="N17" s="1282"/>
      <c r="O17" s="1112"/>
      <c r="P17" s="1112"/>
      <c r="Q17" s="1112"/>
    </row>
    <row r="18" spans="1:17" s="203" customFormat="1" ht="15">
      <c r="A18" s="206">
        <v>4</v>
      </c>
      <c r="B18" s="1107"/>
      <c r="C18" s="1577"/>
      <c r="D18" s="1577"/>
      <c r="E18" s="2051">
        <v>263</v>
      </c>
      <c r="F18" s="1567"/>
      <c r="G18" s="1577"/>
      <c r="H18" s="1577"/>
      <c r="I18" s="1577"/>
      <c r="J18" s="1567"/>
      <c r="K18" s="1577"/>
      <c r="L18" s="1577"/>
      <c r="M18" s="2051">
        <v>44</v>
      </c>
      <c r="N18" s="1282"/>
      <c r="O18" s="1112"/>
      <c r="P18" s="1112"/>
      <c r="Q18" s="1112"/>
    </row>
    <row r="19" spans="1:17" s="203" customFormat="1" ht="15">
      <c r="A19" s="206">
        <v>5</v>
      </c>
      <c r="B19" s="1107"/>
      <c r="C19" s="1577"/>
      <c r="D19" s="1577"/>
      <c r="E19" s="2051">
        <v>334</v>
      </c>
      <c r="F19" s="1567"/>
      <c r="G19" s="1577"/>
      <c r="H19" s="1577"/>
      <c r="I19" s="1577"/>
      <c r="J19" s="1567"/>
      <c r="K19" s="1577"/>
      <c r="L19" s="1577"/>
      <c r="M19" s="2051">
        <v>49</v>
      </c>
      <c r="N19" s="1282"/>
      <c r="O19" s="1112"/>
      <c r="P19" s="1112"/>
      <c r="Q19" s="1112"/>
    </row>
    <row r="20" spans="1:17" s="203" customFormat="1" ht="15">
      <c r="A20" s="206">
        <v>6</v>
      </c>
      <c r="B20" s="1107"/>
      <c r="C20" s="1577"/>
      <c r="D20" s="1577"/>
      <c r="E20" s="2051">
        <v>405</v>
      </c>
      <c r="F20" s="1567"/>
      <c r="G20" s="1577"/>
      <c r="H20" s="1577"/>
      <c r="I20" s="1577"/>
      <c r="J20" s="1567"/>
      <c r="K20" s="1577"/>
      <c r="L20" s="1577"/>
      <c r="M20" s="2051">
        <v>51</v>
      </c>
      <c r="N20" s="1282"/>
      <c r="O20" s="1112"/>
      <c r="P20" s="1112"/>
      <c r="Q20" s="1112"/>
    </row>
    <row r="21" spans="1:17" s="203" customFormat="1" ht="15">
      <c r="A21" s="206">
        <v>7</v>
      </c>
      <c r="B21" s="1107"/>
      <c r="C21" s="1577"/>
      <c r="D21" s="1577"/>
      <c r="E21" s="2051">
        <v>441</v>
      </c>
      <c r="F21" s="1567"/>
      <c r="G21" s="1577"/>
      <c r="H21" s="1577"/>
      <c r="I21" s="1577"/>
      <c r="J21" s="1567"/>
      <c r="K21" s="1577"/>
      <c r="L21" s="1577"/>
      <c r="M21" s="2051">
        <v>60</v>
      </c>
      <c r="N21" s="1282"/>
      <c r="O21" s="1112"/>
      <c r="P21" s="1112"/>
      <c r="Q21" s="1112"/>
    </row>
    <row r="22" spans="1:17" s="203" customFormat="1" ht="15">
      <c r="A22" s="206">
        <v>8</v>
      </c>
      <c r="B22" s="1107"/>
      <c r="C22" s="1577"/>
      <c r="D22" s="1577"/>
      <c r="E22" s="2051">
        <v>450</v>
      </c>
      <c r="F22" s="1567"/>
      <c r="G22" s="1577"/>
      <c r="H22" s="1577"/>
      <c r="I22" s="1577"/>
      <c r="J22" s="1567"/>
      <c r="K22" s="1577"/>
      <c r="L22" s="1577"/>
      <c r="M22" s="2051">
        <v>60</v>
      </c>
      <c r="N22" s="1282"/>
      <c r="O22" s="1112"/>
      <c r="P22" s="1112"/>
      <c r="Q22" s="1112"/>
    </row>
    <row r="23" spans="1:17" s="203" customFormat="1" ht="15">
      <c r="A23" s="206">
        <v>9</v>
      </c>
      <c r="B23" s="1107"/>
      <c r="C23" s="1577"/>
      <c r="D23" s="1577"/>
      <c r="E23" s="2051">
        <v>480</v>
      </c>
      <c r="F23" s="1567"/>
      <c r="G23" s="1577"/>
      <c r="H23" s="1577"/>
      <c r="I23" s="1577"/>
      <c r="J23" s="1567"/>
      <c r="K23" s="1577"/>
      <c r="L23" s="1577"/>
      <c r="M23" s="2051">
        <v>64</v>
      </c>
      <c r="N23" s="1282"/>
      <c r="O23" s="1112"/>
      <c r="P23" s="1112"/>
      <c r="Q23" s="1112"/>
    </row>
    <row r="24" spans="1:17" s="203" customFormat="1" ht="15">
      <c r="A24" s="206">
        <v>10</v>
      </c>
      <c r="B24" s="1107"/>
      <c r="C24" s="1577"/>
      <c r="D24" s="1577"/>
      <c r="E24" s="2051">
        <v>487</v>
      </c>
      <c r="F24" s="1567"/>
      <c r="G24" s="1577"/>
      <c r="H24" s="1577"/>
      <c r="I24" s="1577"/>
      <c r="J24" s="1567"/>
      <c r="K24" s="1577"/>
      <c r="L24" s="1577"/>
      <c r="M24" s="2051">
        <v>68</v>
      </c>
      <c r="N24" s="1282"/>
      <c r="O24" s="1112"/>
      <c r="P24" s="1112"/>
      <c r="Q24" s="1112"/>
    </row>
    <row r="25" spans="1:17" s="203" customFormat="1" ht="15">
      <c r="A25" s="206">
        <v>11</v>
      </c>
      <c r="B25" s="1107"/>
      <c r="C25" s="1577"/>
      <c r="D25" s="1577"/>
      <c r="E25" s="2051">
        <v>480</v>
      </c>
      <c r="F25" s="1567"/>
      <c r="G25" s="1577"/>
      <c r="H25" s="1577"/>
      <c r="I25" s="1577"/>
      <c r="J25" s="1567"/>
      <c r="K25" s="1577"/>
      <c r="L25" s="1577"/>
      <c r="M25" s="2051">
        <v>63</v>
      </c>
      <c r="N25" s="1282"/>
      <c r="O25" s="1112"/>
      <c r="P25" s="1112"/>
      <c r="Q25" s="1112"/>
    </row>
    <row r="26" spans="1:17" s="203" customFormat="1" ht="15">
      <c r="A26" s="206">
        <v>12</v>
      </c>
      <c r="B26" s="1107"/>
      <c r="C26" s="1577"/>
      <c r="D26" s="1577"/>
      <c r="E26" s="2051">
        <v>455</v>
      </c>
      <c r="F26" s="1567"/>
      <c r="G26" s="1577"/>
      <c r="H26" s="1577"/>
      <c r="I26" s="1577"/>
      <c r="J26" s="1567"/>
      <c r="K26" s="1577"/>
      <c r="L26" s="1577"/>
      <c r="M26" s="2051">
        <v>67</v>
      </c>
      <c r="N26" s="1282"/>
      <c r="O26" s="1112"/>
      <c r="P26" s="1112"/>
      <c r="Q26" s="1112"/>
    </row>
    <row r="27" spans="1:17" s="203" customFormat="1" ht="15">
      <c r="A27" s="206">
        <v>13</v>
      </c>
      <c r="B27" s="1107"/>
      <c r="C27" s="1577"/>
      <c r="D27" s="1577"/>
      <c r="E27" s="2051">
        <v>439</v>
      </c>
      <c r="F27" s="1567"/>
      <c r="G27" s="1577"/>
      <c r="H27" s="1577"/>
      <c r="I27" s="1577"/>
      <c r="J27" s="1567"/>
      <c r="K27" s="1577"/>
      <c r="L27" s="1577"/>
      <c r="M27" s="2051">
        <v>57</v>
      </c>
      <c r="N27" s="1282"/>
      <c r="O27" s="1112"/>
      <c r="P27" s="1112"/>
      <c r="Q27" s="1112"/>
    </row>
    <row r="28" spans="1:17" s="203" customFormat="1" ht="15">
      <c r="A28" s="206">
        <v>14</v>
      </c>
      <c r="B28" s="1107"/>
      <c r="C28" s="1577"/>
      <c r="D28" s="1577"/>
      <c r="E28" s="2051">
        <v>422</v>
      </c>
      <c r="F28" s="1567"/>
      <c r="G28" s="1577"/>
      <c r="H28" s="1577"/>
      <c r="I28" s="1577"/>
      <c r="J28" s="1567"/>
      <c r="K28" s="1577"/>
      <c r="L28" s="1577"/>
      <c r="M28" s="2051">
        <v>53</v>
      </c>
      <c r="N28" s="1282"/>
      <c r="O28" s="1112"/>
      <c r="P28" s="1112"/>
      <c r="Q28" s="1112"/>
    </row>
    <row r="29" spans="1:17" s="203" customFormat="1" ht="15">
      <c r="A29" s="206">
        <v>15</v>
      </c>
      <c r="B29" s="1107"/>
      <c r="C29" s="1577"/>
      <c r="D29" s="1577"/>
      <c r="E29" s="2051">
        <v>431</v>
      </c>
      <c r="F29" s="1567"/>
      <c r="G29" s="1577"/>
      <c r="H29" s="1577"/>
      <c r="I29" s="1577"/>
      <c r="J29" s="1567"/>
      <c r="K29" s="1577"/>
      <c r="L29" s="1577"/>
      <c r="M29" s="2051">
        <v>60</v>
      </c>
      <c r="N29" s="1282"/>
      <c r="O29" s="1112"/>
      <c r="P29" s="1112"/>
      <c r="Q29" s="1112"/>
    </row>
    <row r="30" spans="1:17" s="203" customFormat="1" ht="15">
      <c r="A30" s="206">
        <v>16</v>
      </c>
      <c r="B30" s="1107"/>
      <c r="C30" s="1577"/>
      <c r="D30" s="1577"/>
      <c r="E30" s="2051">
        <v>450</v>
      </c>
      <c r="F30" s="1567"/>
      <c r="G30" s="1577"/>
      <c r="H30" s="1577"/>
      <c r="I30" s="1577"/>
      <c r="J30" s="1567"/>
      <c r="K30" s="1577"/>
      <c r="L30" s="1577"/>
      <c r="M30" s="2051">
        <v>50</v>
      </c>
      <c r="N30" s="1282"/>
      <c r="O30" s="1112"/>
      <c r="P30" s="1112"/>
      <c r="Q30" s="1112"/>
    </row>
    <row r="31" spans="1:17" s="207" customFormat="1" ht="15">
      <c r="A31" s="206">
        <v>17</v>
      </c>
      <c r="B31" s="1107"/>
      <c r="C31" s="1577"/>
      <c r="D31" s="1577"/>
      <c r="E31" s="2051">
        <v>434</v>
      </c>
      <c r="F31" s="1567"/>
      <c r="G31" s="1577"/>
      <c r="H31" s="1577"/>
      <c r="I31" s="1577"/>
      <c r="J31" s="1567"/>
      <c r="K31" s="1577"/>
      <c r="L31" s="1577"/>
      <c r="M31" s="2051">
        <v>63</v>
      </c>
      <c r="N31" s="1282"/>
      <c r="O31" s="1112"/>
      <c r="P31" s="1112"/>
      <c r="Q31" s="1112"/>
    </row>
    <row r="32" spans="1:17" s="207" customFormat="1" ht="15">
      <c r="A32" s="206">
        <v>18</v>
      </c>
      <c r="B32" s="1107"/>
      <c r="C32" s="1577"/>
      <c r="D32" s="1577"/>
      <c r="E32" s="2051">
        <v>440</v>
      </c>
      <c r="F32" s="1567"/>
      <c r="G32" s="1577"/>
      <c r="H32" s="1577"/>
      <c r="I32" s="1577"/>
      <c r="J32" s="1567"/>
      <c r="K32" s="1577"/>
      <c r="L32" s="1577"/>
      <c r="M32" s="2051">
        <v>52</v>
      </c>
      <c r="N32" s="1282"/>
      <c r="O32" s="1112"/>
      <c r="P32" s="1112"/>
      <c r="Q32" s="1112"/>
    </row>
    <row r="33" spans="1:33" s="207" customFormat="1" ht="15">
      <c r="A33" s="206">
        <v>19</v>
      </c>
      <c r="B33" s="1107"/>
      <c r="C33" s="1577"/>
      <c r="D33" s="1577"/>
      <c r="E33" s="2051">
        <v>429</v>
      </c>
      <c r="F33" s="1567"/>
      <c r="G33" s="1577"/>
      <c r="H33" s="1577"/>
      <c r="I33" s="1577"/>
      <c r="J33" s="1567"/>
      <c r="K33" s="1577"/>
      <c r="L33" s="1577"/>
      <c r="M33" s="2051">
        <v>53</v>
      </c>
      <c r="N33" s="1282"/>
      <c r="O33" s="1112"/>
      <c r="P33" s="1112"/>
      <c r="Q33" s="1112"/>
    </row>
    <row r="34" spans="1:33" s="207" customFormat="1" ht="15">
      <c r="A34" s="206">
        <v>20</v>
      </c>
      <c r="B34" s="1107"/>
      <c r="C34" s="1577"/>
      <c r="D34" s="1577"/>
      <c r="E34" s="2051">
        <v>416</v>
      </c>
      <c r="F34" s="1567"/>
      <c r="G34" s="1577"/>
      <c r="H34" s="1577"/>
      <c r="I34" s="1577"/>
      <c r="J34" s="1567"/>
      <c r="K34" s="1577"/>
      <c r="L34" s="1577"/>
      <c r="M34" s="2051">
        <v>51</v>
      </c>
      <c r="N34" s="1282"/>
      <c r="O34" s="1112"/>
      <c r="P34" s="1112"/>
      <c r="Q34" s="1112"/>
    </row>
    <row r="35" spans="1:33" s="207" customFormat="1" ht="15">
      <c r="A35" s="206">
        <v>21</v>
      </c>
      <c r="B35" s="1107"/>
      <c r="C35" s="1577"/>
      <c r="D35" s="1577"/>
      <c r="E35" s="2051">
        <v>409</v>
      </c>
      <c r="F35" s="1567"/>
      <c r="G35" s="1577"/>
      <c r="H35" s="1577"/>
      <c r="I35" s="1577"/>
      <c r="J35" s="1567"/>
      <c r="K35" s="1577"/>
      <c r="L35" s="1577"/>
      <c r="M35" s="2051">
        <v>45</v>
      </c>
      <c r="N35" s="1282"/>
      <c r="O35" s="1112"/>
      <c r="P35" s="1112"/>
      <c r="Q35" s="1112"/>
    </row>
    <row r="36" spans="1:33" s="207" customFormat="1" ht="15">
      <c r="A36" s="206">
        <v>22</v>
      </c>
      <c r="B36" s="1107"/>
      <c r="C36" s="1577"/>
      <c r="D36" s="1577"/>
      <c r="E36" s="2051">
        <v>367</v>
      </c>
      <c r="F36" s="1567"/>
      <c r="G36" s="1577"/>
      <c r="H36" s="1577"/>
      <c r="I36" s="1577"/>
      <c r="J36" s="1567"/>
      <c r="K36" s="1577"/>
      <c r="L36" s="1577"/>
      <c r="M36" s="2051">
        <v>58</v>
      </c>
      <c r="N36" s="1282"/>
      <c r="O36" s="1112"/>
      <c r="P36" s="1112"/>
      <c r="Q36" s="1112"/>
    </row>
    <row r="37" spans="1:33" s="207" customFormat="1" ht="15">
      <c r="A37" s="206">
        <v>23</v>
      </c>
      <c r="B37" s="1107"/>
      <c r="C37" s="1577"/>
      <c r="D37" s="1577"/>
      <c r="E37" s="2051">
        <v>330</v>
      </c>
      <c r="F37" s="1567"/>
      <c r="G37" s="1577"/>
      <c r="H37" s="1577"/>
      <c r="I37" s="1577"/>
      <c r="J37" s="1567"/>
      <c r="K37" s="1577"/>
      <c r="L37" s="1577"/>
      <c r="M37" s="2051">
        <v>51</v>
      </c>
      <c r="N37" s="1282"/>
      <c r="O37" s="1112"/>
      <c r="P37" s="1112"/>
      <c r="Q37" s="1112"/>
    </row>
    <row r="38" spans="1:33" s="207" customFormat="1" ht="15">
      <c r="A38" s="206" t="s">
        <v>19</v>
      </c>
      <c r="B38" s="1173"/>
      <c r="C38" s="1578"/>
      <c r="D38" s="1578"/>
      <c r="E38" s="1579">
        <f>SUM(E14:E37)</f>
        <v>9437</v>
      </c>
      <c r="F38" s="1578"/>
      <c r="G38" s="1578"/>
      <c r="H38" s="1578"/>
      <c r="I38" s="1579">
        <f>SUM(I14:I37)</f>
        <v>0</v>
      </c>
      <c r="J38" s="1578"/>
      <c r="K38" s="1578"/>
      <c r="L38" s="1578"/>
      <c r="M38" s="1579">
        <f>SUM(M14:M37)</f>
        <v>1310</v>
      </c>
      <c r="N38" s="1576"/>
      <c r="O38" s="1173"/>
      <c r="P38" s="1173"/>
      <c r="Q38" s="1174">
        <f>SUM(Q14:Q37)</f>
        <v>0</v>
      </c>
    </row>
    <row r="39" spans="1:33" s="196" customFormat="1" ht="12.75" customHeight="1">
      <c r="A39" s="196" t="s">
        <v>20</v>
      </c>
      <c r="R39" s="1016"/>
      <c r="S39" s="1016"/>
      <c r="T39" s="1016"/>
      <c r="U39" s="1016"/>
      <c r="V39" s="1016"/>
      <c r="W39" s="1016"/>
      <c r="X39" s="1016"/>
      <c r="Y39" s="1016"/>
      <c r="Z39" s="1016"/>
      <c r="AA39" s="1016"/>
      <c r="AB39" s="1016"/>
      <c r="AC39" s="1016"/>
      <c r="AD39" s="1016"/>
      <c r="AE39" s="1016"/>
      <c r="AF39" s="1016"/>
      <c r="AG39" s="1016"/>
    </row>
    <row r="40" spans="1:33" s="196" customFormat="1" ht="12.75" customHeight="1">
      <c r="A40" s="196" t="s">
        <v>21</v>
      </c>
      <c r="R40" s="1016"/>
      <c r="S40" s="1016"/>
      <c r="T40" s="1016"/>
      <c r="U40" s="1016"/>
      <c r="V40" s="1016"/>
      <c r="W40" s="1016"/>
      <c r="X40" s="1016"/>
      <c r="Y40" s="1016"/>
      <c r="Z40" s="1016"/>
      <c r="AA40" s="1016"/>
      <c r="AB40" s="1016"/>
      <c r="AC40" s="1016"/>
      <c r="AD40" s="1016"/>
      <c r="AE40" s="1016"/>
      <c r="AF40" s="1016"/>
      <c r="AG40" s="1016"/>
    </row>
    <row r="41" spans="1:33">
      <c r="A41" s="196" t="s">
        <v>565</v>
      </c>
      <c r="K41" s="196"/>
      <c r="L41" s="196"/>
      <c r="M41" s="196"/>
      <c r="N41" s="196"/>
      <c r="O41" s="196"/>
      <c r="P41" s="196"/>
      <c r="Q41" s="196"/>
      <c r="R41" s="1017"/>
      <c r="S41" s="1017"/>
      <c r="T41" s="1017"/>
      <c r="U41" s="1017"/>
      <c r="V41" s="1017"/>
      <c r="W41" s="1017"/>
      <c r="X41" s="1017"/>
      <c r="Y41" s="1017"/>
      <c r="Z41" s="1017"/>
      <c r="AA41" s="1017"/>
      <c r="AB41" s="1017"/>
      <c r="AC41" s="1017"/>
      <c r="AD41" s="1017"/>
      <c r="AE41" s="1017"/>
      <c r="AF41" s="1017"/>
      <c r="AG41" s="1017"/>
    </row>
    <row r="42" spans="1:33">
      <c r="A42" s="196" t="s">
        <v>23</v>
      </c>
      <c r="R42" s="1017"/>
      <c r="S42" s="1017"/>
      <c r="T42" s="1017"/>
      <c r="U42" s="1017"/>
      <c r="V42" s="1017"/>
      <c r="W42" s="1017"/>
      <c r="X42" s="1017"/>
      <c r="Y42" s="1017"/>
      <c r="Z42" s="1017"/>
      <c r="AA42" s="1017"/>
      <c r="AB42" s="1017"/>
      <c r="AC42" s="1017"/>
      <c r="AD42" s="1017"/>
      <c r="AE42" s="1017"/>
      <c r="AF42" s="1017"/>
      <c r="AG42" s="1017"/>
    </row>
    <row r="43" spans="1:33">
      <c r="R43" s="1017"/>
      <c r="S43" s="1017"/>
      <c r="T43" s="1017"/>
      <c r="U43" s="1017"/>
      <c r="V43" s="1017"/>
      <c r="W43" s="1017"/>
      <c r="X43" s="1017"/>
      <c r="Y43" s="1017"/>
      <c r="Z43" s="1017"/>
      <c r="AA43" s="1017"/>
      <c r="AB43" s="1017"/>
      <c r="AC43" s="1017"/>
      <c r="AD43" s="1017"/>
      <c r="AE43" s="1017"/>
      <c r="AF43" s="1017"/>
      <c r="AG43" s="1017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G43"/>
  <sheetViews>
    <sheetView zoomScale="85" zoomScaleNormal="85" workbookViewId="0">
      <selection activeCell="N1" sqref="N1:Q3"/>
    </sheetView>
  </sheetViews>
  <sheetFormatPr defaultColWidth="9.140625"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3" t="s">
        <v>405</v>
      </c>
      <c r="C1" s="2081"/>
      <c r="D1" s="2081"/>
      <c r="E1" s="2081"/>
      <c r="F1" s="2081"/>
      <c r="J1" s="800" t="s">
        <v>171</v>
      </c>
      <c r="N1" s="2344" t="s">
        <v>60</v>
      </c>
      <c r="O1" s="2344"/>
      <c r="P1" s="2344"/>
      <c r="Q1" s="2344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24" t="s">
        <v>1</v>
      </c>
      <c r="C2" s="2088"/>
      <c r="D2" s="2088"/>
      <c r="E2" s="2088"/>
      <c r="F2" s="2088"/>
      <c r="N2" s="2124" t="s">
        <v>2</v>
      </c>
      <c r="O2" s="2128"/>
      <c r="P2" s="2128"/>
      <c r="Q2" s="2128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409" t="s">
        <v>558</v>
      </c>
      <c r="O3" s="2409"/>
      <c r="P3" s="2409"/>
      <c r="Q3" s="2409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31" t="s">
        <v>4</v>
      </c>
      <c r="C4" s="2081"/>
      <c r="D4" s="703"/>
      <c r="E4" s="1007"/>
      <c r="F4" s="1007"/>
      <c r="G4" s="1007"/>
      <c r="H4" s="1007"/>
      <c r="I4" s="866" t="s">
        <v>5</v>
      </c>
      <c r="J4" s="1792"/>
      <c r="K4" s="1792"/>
      <c r="L4" s="1792"/>
      <c r="N4" s="2343"/>
      <c r="O4" s="2343"/>
      <c r="P4" s="2343"/>
      <c r="Q4" s="2343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30" t="s">
        <v>7</v>
      </c>
      <c r="C5" s="2079"/>
      <c r="D5" s="1792"/>
      <c r="E5" s="179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2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2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467"/>
      <c r="B8" s="1265"/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14" t="s">
        <v>9</v>
      </c>
      <c r="B9" s="2120" t="s">
        <v>10</v>
      </c>
      <c r="C9" s="2121"/>
      <c r="D9" s="2121"/>
      <c r="E9" s="2121"/>
      <c r="F9" s="2121"/>
      <c r="G9" s="2121"/>
      <c r="H9" s="2121"/>
      <c r="I9" s="2122"/>
      <c r="J9" s="2120" t="s">
        <v>11</v>
      </c>
      <c r="K9" s="2121"/>
      <c r="L9" s="2121"/>
      <c r="M9" s="2121"/>
      <c r="N9" s="2121"/>
      <c r="O9" s="2121"/>
      <c r="P9" s="2121"/>
      <c r="Q9" s="2122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15"/>
      <c r="B10" s="2117" t="s">
        <v>557</v>
      </c>
      <c r="C10" s="2118"/>
      <c r="D10" s="2118"/>
      <c r="E10" s="2119"/>
      <c r="F10" s="2117" t="s">
        <v>559</v>
      </c>
      <c r="G10" s="2118"/>
      <c r="H10" s="2118"/>
      <c r="I10" s="2119"/>
      <c r="J10" s="2117" t="s">
        <v>557</v>
      </c>
      <c r="K10" s="2118"/>
      <c r="L10" s="2118"/>
      <c r="M10" s="2119"/>
      <c r="N10" s="2117" t="s">
        <v>559</v>
      </c>
      <c r="O10" s="2118"/>
      <c r="P10" s="2118"/>
      <c r="Q10" s="2119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15"/>
      <c r="B11" s="2117" t="s">
        <v>14</v>
      </c>
      <c r="C11" s="2118"/>
      <c r="E11" s="1794"/>
      <c r="F11" s="2117" t="s">
        <v>14</v>
      </c>
      <c r="G11" s="2118"/>
      <c r="H11" s="1793"/>
      <c r="I11" s="1794">
        <v>200</v>
      </c>
      <c r="J11" s="2117" t="s">
        <v>14</v>
      </c>
      <c r="K11" s="2118"/>
      <c r="L11" s="1793"/>
      <c r="M11" s="1794"/>
      <c r="N11" s="2117" t="s">
        <v>14</v>
      </c>
      <c r="O11" s="2118"/>
      <c r="P11" s="1793"/>
      <c r="Q11" s="1794">
        <v>200</v>
      </c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1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5"/>
      <c r="C14" s="1580"/>
      <c r="D14" s="1580"/>
      <c r="E14" s="1580"/>
      <c r="F14" s="1580"/>
      <c r="G14" s="1580"/>
      <c r="H14" s="1580"/>
      <c r="I14" s="1580"/>
      <c r="J14" s="1581"/>
      <c r="K14" s="1580"/>
      <c r="L14" s="1580"/>
      <c r="M14" s="1580"/>
      <c r="N14" s="1580"/>
      <c r="O14" s="1580"/>
      <c r="P14" s="1580"/>
      <c r="Q14" s="1580"/>
    </row>
    <row r="15" spans="1:33" s="1421" customFormat="1" ht="15">
      <c r="A15" s="1419">
        <v>1</v>
      </c>
      <c r="B15" s="1105"/>
      <c r="C15" s="1580"/>
      <c r="D15" s="1580"/>
      <c r="E15" s="1807"/>
      <c r="F15" s="1580"/>
      <c r="G15" s="1580"/>
      <c r="H15" s="1580"/>
      <c r="I15" s="1866"/>
      <c r="J15" s="1581"/>
      <c r="K15" s="1580"/>
      <c r="L15" s="1580"/>
      <c r="M15" s="1807"/>
      <c r="N15" s="1580"/>
      <c r="O15" s="1580"/>
      <c r="P15" s="1580"/>
      <c r="Q15" s="1866"/>
    </row>
    <row r="16" spans="1:33" s="708" customFormat="1" ht="15">
      <c r="A16" s="711">
        <v>2</v>
      </c>
      <c r="B16" s="1105"/>
      <c r="C16" s="1580"/>
      <c r="D16" s="1580"/>
      <c r="E16" s="1807"/>
      <c r="F16" s="1580"/>
      <c r="G16" s="1580"/>
      <c r="H16" s="1580"/>
      <c r="I16" s="1867"/>
      <c r="J16" s="1581"/>
      <c r="K16" s="1580"/>
      <c r="L16" s="1580"/>
      <c r="M16" s="1807"/>
      <c r="N16" s="1580"/>
      <c r="O16" s="1580"/>
      <c r="P16" s="1580"/>
      <c r="Q16" s="1866"/>
    </row>
    <row r="17" spans="1:17" s="708" customFormat="1" ht="15">
      <c r="A17" s="711">
        <v>3</v>
      </c>
      <c r="B17" s="1105"/>
      <c r="C17" s="1580"/>
      <c r="D17" s="1580"/>
      <c r="E17" s="1807"/>
      <c r="F17" s="1580"/>
      <c r="G17" s="1580"/>
      <c r="H17" s="1580"/>
      <c r="I17" s="1867"/>
      <c r="J17" s="1581"/>
      <c r="K17" s="1580"/>
      <c r="L17" s="1580"/>
      <c r="M17" s="1807"/>
      <c r="N17" s="1580"/>
      <c r="O17" s="1580"/>
      <c r="P17" s="1580"/>
      <c r="Q17" s="1866"/>
    </row>
    <row r="18" spans="1:17" s="708" customFormat="1" ht="15">
      <c r="A18" s="711">
        <v>4</v>
      </c>
      <c r="B18" s="1105"/>
      <c r="C18" s="1580"/>
      <c r="D18" s="1580"/>
      <c r="E18" s="1807"/>
      <c r="F18" s="1580"/>
      <c r="G18" s="1580"/>
      <c r="H18" s="1580"/>
      <c r="I18" s="1867"/>
      <c r="J18" s="1581"/>
      <c r="K18" s="1580"/>
      <c r="L18" s="1580"/>
      <c r="M18" s="1807"/>
      <c r="N18" s="1580"/>
      <c r="O18" s="1580"/>
      <c r="P18" s="1580"/>
      <c r="Q18" s="1866"/>
    </row>
    <row r="19" spans="1:17" s="708" customFormat="1" ht="15">
      <c r="A19" s="711">
        <v>5</v>
      </c>
      <c r="B19" s="1105"/>
      <c r="C19" s="1580"/>
      <c r="D19" s="1580"/>
      <c r="E19" s="1807"/>
      <c r="F19" s="1580"/>
      <c r="G19" s="1580"/>
      <c r="H19" s="1580"/>
      <c r="I19" s="1867"/>
      <c r="J19" s="1581"/>
      <c r="K19" s="1580"/>
      <c r="L19" s="1580"/>
      <c r="M19" s="1807"/>
      <c r="N19" s="1580"/>
      <c r="O19" s="1580"/>
      <c r="P19" s="1580"/>
      <c r="Q19" s="1866"/>
    </row>
    <row r="20" spans="1:17" s="708" customFormat="1" ht="15">
      <c r="A20" s="711">
        <v>6</v>
      </c>
      <c r="B20" s="1105"/>
      <c r="C20" s="1580"/>
      <c r="D20" s="1580"/>
      <c r="E20" s="1807"/>
      <c r="F20" s="1580"/>
      <c r="G20" s="1580"/>
      <c r="H20" s="1580"/>
      <c r="I20" s="1867"/>
      <c r="J20" s="1581"/>
      <c r="K20" s="1580"/>
      <c r="L20" s="1580"/>
      <c r="M20" s="1807"/>
      <c r="N20" s="1580"/>
      <c r="O20" s="1580"/>
      <c r="P20" s="1580"/>
      <c r="Q20" s="1866"/>
    </row>
    <row r="21" spans="1:17" s="708" customFormat="1" ht="15">
      <c r="A21" s="711">
        <v>7</v>
      </c>
      <c r="B21" s="1105"/>
      <c r="C21" s="1580"/>
      <c r="D21" s="1580"/>
      <c r="E21" s="1807"/>
      <c r="F21" s="1580"/>
      <c r="G21" s="1580"/>
      <c r="H21" s="1580"/>
      <c r="I21" s="1867"/>
      <c r="J21" s="1581"/>
      <c r="K21" s="1580"/>
      <c r="L21" s="1580"/>
      <c r="M21" s="1807"/>
      <c r="N21" s="1580"/>
      <c r="O21" s="1580"/>
      <c r="P21" s="1580"/>
      <c r="Q21" s="1866"/>
    </row>
    <row r="22" spans="1:17" s="708" customFormat="1" ht="15">
      <c r="A22" s="711">
        <v>8</v>
      </c>
      <c r="B22" s="1105"/>
      <c r="C22" s="1580"/>
      <c r="D22" s="1580"/>
      <c r="E22" s="1807"/>
      <c r="F22" s="1580"/>
      <c r="G22" s="1580"/>
      <c r="H22" s="1580"/>
      <c r="I22" s="1867"/>
      <c r="J22" s="1581"/>
      <c r="K22" s="1580"/>
      <c r="L22" s="1580"/>
      <c r="M22" s="1807"/>
      <c r="N22" s="1580"/>
      <c r="O22" s="1580"/>
      <c r="P22" s="1580"/>
      <c r="Q22" s="1866"/>
    </row>
    <row r="23" spans="1:17" s="708" customFormat="1" ht="15">
      <c r="A23" s="711">
        <v>9</v>
      </c>
      <c r="B23" s="1105"/>
      <c r="C23" s="1580"/>
      <c r="D23" s="1580"/>
      <c r="E23" s="1807"/>
      <c r="F23" s="1580"/>
      <c r="G23" s="1580"/>
      <c r="H23" s="1580"/>
      <c r="I23" s="1867"/>
      <c r="J23" s="1581"/>
      <c r="K23" s="1580"/>
      <c r="L23" s="1580"/>
      <c r="M23" s="1807"/>
      <c r="N23" s="1580"/>
      <c r="O23" s="1580"/>
      <c r="P23" s="1580"/>
      <c r="Q23" s="1866"/>
    </row>
    <row r="24" spans="1:17" s="708" customFormat="1" ht="15">
      <c r="A24" s="711">
        <v>10</v>
      </c>
      <c r="B24" s="1105"/>
      <c r="C24" s="1580"/>
      <c r="D24" s="1580"/>
      <c r="E24" s="1807"/>
      <c r="F24" s="1580"/>
      <c r="G24" s="1580"/>
      <c r="H24" s="1580"/>
      <c r="I24" s="1868"/>
      <c r="J24" s="1581"/>
      <c r="K24" s="1580"/>
      <c r="L24" s="1580"/>
      <c r="M24" s="1807"/>
      <c r="N24" s="1580"/>
      <c r="O24" s="1580"/>
      <c r="P24" s="1580"/>
      <c r="Q24" s="1866"/>
    </row>
    <row r="25" spans="1:17" s="708" customFormat="1" ht="15">
      <c r="A25" s="711">
        <v>11</v>
      </c>
      <c r="B25" s="1105"/>
      <c r="C25" s="1580"/>
      <c r="D25" s="1580"/>
      <c r="E25" s="1807"/>
      <c r="F25" s="1580"/>
      <c r="G25" s="1580"/>
      <c r="H25" s="1580"/>
      <c r="I25" s="1868"/>
      <c r="J25" s="1581"/>
      <c r="K25" s="1580"/>
      <c r="L25" s="1580"/>
      <c r="M25" s="1807"/>
      <c r="N25" s="1580"/>
      <c r="O25" s="1580"/>
      <c r="P25" s="1580"/>
      <c r="Q25" s="1866"/>
    </row>
    <row r="26" spans="1:17" s="708" customFormat="1" ht="15">
      <c r="A26" s="711">
        <v>12</v>
      </c>
      <c r="B26" s="1105"/>
      <c r="C26" s="1580"/>
      <c r="D26" s="1580"/>
      <c r="E26" s="1807"/>
      <c r="F26" s="1580"/>
      <c r="G26" s="1580"/>
      <c r="H26" s="1580"/>
      <c r="I26" s="1868"/>
      <c r="J26" s="1581"/>
      <c r="K26" s="1580"/>
      <c r="L26" s="1580"/>
      <c r="M26" s="1807"/>
      <c r="N26" s="1580"/>
      <c r="O26" s="1580"/>
      <c r="P26" s="1580"/>
      <c r="Q26" s="1866"/>
    </row>
    <row r="27" spans="1:17" s="708" customFormat="1" ht="15">
      <c r="A27" s="711">
        <v>13</v>
      </c>
      <c r="B27" s="1105"/>
      <c r="C27" s="1580"/>
      <c r="D27" s="1580"/>
      <c r="E27" s="1807"/>
      <c r="F27" s="1580"/>
      <c r="G27" s="1580"/>
      <c r="H27" s="1580"/>
      <c r="I27" s="1868"/>
      <c r="J27" s="1581"/>
      <c r="K27" s="1580"/>
      <c r="L27" s="1580"/>
      <c r="M27" s="1807"/>
      <c r="N27" s="1580"/>
      <c r="O27" s="1580"/>
      <c r="P27" s="1580"/>
      <c r="Q27" s="1866"/>
    </row>
    <row r="28" spans="1:17" s="708" customFormat="1" ht="15">
      <c r="A28" s="711">
        <v>14</v>
      </c>
      <c r="B28" s="1105"/>
      <c r="C28" s="1580"/>
      <c r="D28" s="1580"/>
      <c r="E28" s="1807"/>
      <c r="F28" s="1580"/>
      <c r="G28" s="1580"/>
      <c r="H28" s="1580"/>
      <c r="I28" s="1868"/>
      <c r="J28" s="1581"/>
      <c r="K28" s="1580"/>
      <c r="L28" s="1580"/>
      <c r="M28" s="1807"/>
      <c r="N28" s="1580"/>
      <c r="O28" s="1580"/>
      <c r="P28" s="1580"/>
      <c r="Q28" s="1866"/>
    </row>
    <row r="29" spans="1:17" s="708" customFormat="1" ht="15">
      <c r="A29" s="711">
        <v>15</v>
      </c>
      <c r="B29" s="1105"/>
      <c r="C29" s="1580"/>
      <c r="D29" s="1580"/>
      <c r="E29" s="1807"/>
      <c r="F29" s="1580"/>
      <c r="G29" s="1580"/>
      <c r="H29" s="1580"/>
      <c r="I29" s="1868"/>
      <c r="J29" s="1581"/>
      <c r="K29" s="1580"/>
      <c r="L29" s="1580"/>
      <c r="M29" s="1807"/>
      <c r="N29" s="1580"/>
      <c r="O29" s="1580"/>
      <c r="P29" s="1580"/>
      <c r="Q29" s="1866"/>
    </row>
    <row r="30" spans="1:17" s="708" customFormat="1" ht="15">
      <c r="A30" s="711">
        <v>16</v>
      </c>
      <c r="B30" s="1105"/>
      <c r="C30" s="1580"/>
      <c r="D30" s="1580"/>
      <c r="E30" s="1807"/>
      <c r="F30" s="1580"/>
      <c r="G30" s="1580"/>
      <c r="H30" s="1580"/>
      <c r="I30" s="1868"/>
      <c r="J30" s="1581"/>
      <c r="K30" s="1580"/>
      <c r="L30" s="1580"/>
      <c r="M30" s="1807"/>
      <c r="N30" s="1580"/>
      <c r="O30" s="1580"/>
      <c r="P30" s="1580"/>
      <c r="Q30" s="1866"/>
    </row>
    <row r="31" spans="1:17" s="712" customFormat="1" ht="15">
      <c r="A31" s="711">
        <v>17</v>
      </c>
      <c r="B31" s="1105"/>
      <c r="C31" s="1580"/>
      <c r="D31" s="1580"/>
      <c r="E31" s="1807"/>
      <c r="F31" s="1580"/>
      <c r="G31" s="1580"/>
      <c r="H31" s="1580"/>
      <c r="I31" s="1868"/>
      <c r="J31" s="1581"/>
      <c r="K31" s="1580"/>
      <c r="L31" s="1580"/>
      <c r="M31" s="1807"/>
      <c r="N31" s="1580"/>
      <c r="O31" s="1580"/>
      <c r="P31" s="1580"/>
      <c r="Q31" s="1866"/>
    </row>
    <row r="32" spans="1:17" s="712" customFormat="1" ht="15">
      <c r="A32" s="711">
        <v>18</v>
      </c>
      <c r="B32" s="1105"/>
      <c r="C32" s="1580"/>
      <c r="D32" s="1580"/>
      <c r="E32" s="1807"/>
      <c r="F32" s="1580"/>
      <c r="G32" s="1580"/>
      <c r="H32" s="1580"/>
      <c r="I32" s="1868"/>
      <c r="J32" s="1581"/>
      <c r="K32" s="1580"/>
      <c r="L32" s="1580"/>
      <c r="M32" s="1807"/>
      <c r="N32" s="1580"/>
      <c r="O32" s="1580"/>
      <c r="P32" s="1580"/>
      <c r="Q32" s="1866"/>
    </row>
    <row r="33" spans="1:33" s="712" customFormat="1" ht="15">
      <c r="A33" s="711">
        <v>19</v>
      </c>
      <c r="B33" s="1105"/>
      <c r="C33" s="1580"/>
      <c r="D33" s="1580"/>
      <c r="E33" s="1807"/>
      <c r="F33" s="1580"/>
      <c r="G33" s="1580"/>
      <c r="H33" s="1580"/>
      <c r="I33" s="1868"/>
      <c r="J33" s="1581"/>
      <c r="K33" s="1580"/>
      <c r="L33" s="1580"/>
      <c r="M33" s="1807"/>
      <c r="N33" s="1580"/>
      <c r="O33" s="1580"/>
      <c r="P33" s="1580"/>
      <c r="Q33" s="1866"/>
    </row>
    <row r="34" spans="1:33" s="712" customFormat="1" ht="15">
      <c r="A34" s="711">
        <v>20</v>
      </c>
      <c r="B34" s="1105"/>
      <c r="C34" s="1580"/>
      <c r="D34" s="1580"/>
      <c r="E34" s="1807"/>
      <c r="F34" s="1580"/>
      <c r="G34" s="1580"/>
      <c r="H34" s="1580"/>
      <c r="I34" s="1868"/>
      <c r="J34" s="1581"/>
      <c r="K34" s="1580"/>
      <c r="L34" s="1580"/>
      <c r="M34" s="1807"/>
      <c r="N34" s="1580"/>
      <c r="O34" s="1580"/>
      <c r="P34" s="1580"/>
      <c r="Q34" s="1866"/>
    </row>
    <row r="35" spans="1:33" s="712" customFormat="1" ht="15">
      <c r="A35" s="711">
        <v>21</v>
      </c>
      <c r="B35" s="1105"/>
      <c r="C35" s="1580"/>
      <c r="D35" s="1580"/>
      <c r="E35" s="1807"/>
      <c r="F35" s="1580"/>
      <c r="G35" s="1580"/>
      <c r="H35" s="1580"/>
      <c r="I35" s="1868"/>
      <c r="J35" s="1581"/>
      <c r="K35" s="1580"/>
      <c r="L35" s="1580"/>
      <c r="M35" s="1807"/>
      <c r="N35" s="1580"/>
      <c r="O35" s="1580"/>
      <c r="P35" s="1580"/>
      <c r="Q35" s="1866"/>
    </row>
    <row r="36" spans="1:33" s="712" customFormat="1" ht="15">
      <c r="A36" s="711">
        <v>22</v>
      </c>
      <c r="B36" s="1105"/>
      <c r="C36" s="1580"/>
      <c r="D36" s="1580"/>
      <c r="E36" s="1807"/>
      <c r="F36" s="1580"/>
      <c r="G36" s="1580"/>
      <c r="H36" s="1580"/>
      <c r="I36" s="1868"/>
      <c r="J36" s="1581"/>
      <c r="K36" s="1580"/>
      <c r="L36" s="1580"/>
      <c r="M36" s="1807"/>
      <c r="N36" s="1580"/>
      <c r="O36" s="1580"/>
      <c r="P36" s="1580"/>
      <c r="Q36" s="1866"/>
    </row>
    <row r="37" spans="1:33" s="712" customFormat="1" ht="15">
      <c r="A37" s="711">
        <v>23</v>
      </c>
      <c r="B37" s="1105"/>
      <c r="C37" s="1580"/>
      <c r="D37" s="1580"/>
      <c r="E37" s="1807"/>
      <c r="F37" s="1580"/>
      <c r="G37" s="1580"/>
      <c r="H37" s="1580"/>
      <c r="I37" s="1868"/>
      <c r="J37" s="1581"/>
      <c r="K37" s="1580"/>
      <c r="L37" s="1580"/>
      <c r="M37" s="1807"/>
      <c r="N37" s="1580"/>
      <c r="O37" s="1580"/>
      <c r="P37" s="1580"/>
      <c r="Q37" s="1866"/>
    </row>
    <row r="38" spans="1:33" s="712" customFormat="1" ht="15">
      <c r="A38" s="711" t="s">
        <v>19</v>
      </c>
      <c r="B38" s="1177"/>
      <c r="C38" s="1582"/>
      <c r="D38" s="1582"/>
      <c r="E38" s="1583">
        <f>SUM(E14:E37)</f>
        <v>0</v>
      </c>
      <c r="F38" s="1583"/>
      <c r="G38" s="1583"/>
      <c r="H38" s="1583"/>
      <c r="I38" s="1583">
        <f>SUM(I14:I37)</f>
        <v>0</v>
      </c>
      <c r="J38" s="1583"/>
      <c r="K38" s="1583"/>
      <c r="L38" s="1583"/>
      <c r="M38" s="1583">
        <f>SUM(M14:M37)</f>
        <v>0</v>
      </c>
      <c r="N38" s="1583"/>
      <c r="O38" s="1583"/>
      <c r="P38" s="1583"/>
      <c r="Q38" s="1583">
        <f>SUM(Q14:Q37)</f>
        <v>0</v>
      </c>
    </row>
    <row r="39" spans="1:33" s="701" customFormat="1" ht="12.75" customHeight="1">
      <c r="A39" s="701" t="s">
        <v>20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21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565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23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G43"/>
  <sheetViews>
    <sheetView zoomScale="85" zoomScaleNormal="85" workbookViewId="0">
      <selection activeCell="N1" sqref="N1:Q3"/>
    </sheetView>
  </sheetViews>
  <sheetFormatPr defaultColWidth="9.140625"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3" t="s">
        <v>405</v>
      </c>
      <c r="C1" s="2081"/>
      <c r="D1" s="2081"/>
      <c r="E1" s="2081"/>
      <c r="F1" s="2081"/>
      <c r="J1" s="800" t="s">
        <v>171</v>
      </c>
      <c r="N1" s="2344" t="s">
        <v>60</v>
      </c>
      <c r="O1" s="2344"/>
      <c r="P1" s="2344"/>
      <c r="Q1" s="2344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24" t="s">
        <v>1</v>
      </c>
      <c r="C2" s="2088"/>
      <c r="D2" s="2088"/>
      <c r="E2" s="2088"/>
      <c r="F2" s="2088"/>
      <c r="N2" s="2124" t="s">
        <v>2</v>
      </c>
      <c r="O2" s="2128"/>
      <c r="P2" s="2128"/>
      <c r="Q2" s="2128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409" t="s">
        <v>709</v>
      </c>
      <c r="O3" s="2409"/>
      <c r="P3" s="2409"/>
      <c r="Q3" s="2409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31" t="s">
        <v>710</v>
      </c>
      <c r="C4" s="2081"/>
      <c r="D4" s="703"/>
      <c r="E4" s="1007"/>
      <c r="F4" s="1007"/>
      <c r="G4" s="1007"/>
      <c r="H4" s="1007"/>
      <c r="I4" s="866" t="s">
        <v>5</v>
      </c>
      <c r="J4" s="1792"/>
      <c r="K4" s="1792"/>
      <c r="L4" s="1792"/>
      <c r="N4" s="2343"/>
      <c r="O4" s="2343"/>
      <c r="P4" s="2343"/>
      <c r="Q4" s="2343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30" t="s">
        <v>7</v>
      </c>
      <c r="C5" s="2079"/>
      <c r="D5" s="1792"/>
      <c r="E5" s="179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2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2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467"/>
      <c r="B8" s="1265"/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14" t="s">
        <v>9</v>
      </c>
      <c r="B9" s="2120" t="s">
        <v>10</v>
      </c>
      <c r="C9" s="2121"/>
      <c r="D9" s="2121"/>
      <c r="E9" s="2121"/>
      <c r="F9" s="2121"/>
      <c r="G9" s="2121"/>
      <c r="H9" s="2121"/>
      <c r="I9" s="2122"/>
      <c r="J9" s="2120" t="s">
        <v>11</v>
      </c>
      <c r="K9" s="2121"/>
      <c r="L9" s="2121"/>
      <c r="M9" s="2121"/>
      <c r="N9" s="2121"/>
      <c r="O9" s="2121"/>
      <c r="P9" s="2121"/>
      <c r="Q9" s="2122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15"/>
      <c r="B10" s="2117" t="s">
        <v>711</v>
      </c>
      <c r="C10" s="2118"/>
      <c r="D10" s="2118"/>
      <c r="E10" s="2119"/>
      <c r="F10" s="2117"/>
      <c r="G10" s="2118"/>
      <c r="H10" s="2118"/>
      <c r="I10" s="2119"/>
      <c r="J10" s="2117" t="s">
        <v>711</v>
      </c>
      <c r="K10" s="2118"/>
      <c r="L10" s="2118"/>
      <c r="M10" s="2119"/>
      <c r="N10" s="2117"/>
      <c r="O10" s="2118"/>
      <c r="P10" s="2118"/>
      <c r="Q10" s="2119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15"/>
      <c r="B11" s="2117" t="s">
        <v>712</v>
      </c>
      <c r="C11" s="2118"/>
      <c r="E11" s="1794"/>
      <c r="F11" s="2117" t="s">
        <v>712</v>
      </c>
      <c r="G11" s="2118"/>
      <c r="H11" s="1793"/>
      <c r="I11" s="1794"/>
      <c r="J11" s="2117" t="s">
        <v>712</v>
      </c>
      <c r="K11" s="2118"/>
      <c r="L11" s="1793"/>
      <c r="M11" s="1794"/>
      <c r="N11" s="2117" t="s">
        <v>712</v>
      </c>
      <c r="O11" s="2118"/>
      <c r="P11" s="1793"/>
      <c r="Q11" s="1794"/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16"/>
      <c r="B12" s="707" t="s">
        <v>16</v>
      </c>
      <c r="C12" s="707" t="s">
        <v>17</v>
      </c>
      <c r="D12" s="707"/>
      <c r="E12" s="707" t="s">
        <v>713</v>
      </c>
      <c r="F12" s="707" t="s">
        <v>16</v>
      </c>
      <c r="G12" s="707" t="s">
        <v>17</v>
      </c>
      <c r="H12" s="707"/>
      <c r="I12" s="707" t="s">
        <v>713</v>
      </c>
      <c r="J12" s="707" t="s">
        <v>16</v>
      </c>
      <c r="K12" s="707" t="s">
        <v>17</v>
      </c>
      <c r="L12" s="707"/>
      <c r="M12" s="707" t="s">
        <v>713</v>
      </c>
      <c r="N12" s="707" t="s">
        <v>16</v>
      </c>
      <c r="O12" s="707" t="s">
        <v>17</v>
      </c>
      <c r="P12" s="707"/>
      <c r="Q12" s="707" t="s">
        <v>713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5"/>
      <c r="C14" s="1580"/>
      <c r="D14" s="1580"/>
      <c r="E14" s="1580"/>
      <c r="F14" s="1580"/>
      <c r="G14" s="1580"/>
      <c r="H14" s="1580"/>
      <c r="I14" s="1580"/>
      <c r="J14" s="1581"/>
      <c r="K14" s="1580"/>
      <c r="L14" s="1580"/>
      <c r="M14" s="1580"/>
      <c r="N14" s="1580"/>
      <c r="O14" s="1580"/>
      <c r="P14" s="1580"/>
      <c r="Q14" s="1580"/>
    </row>
    <row r="15" spans="1:33" s="1421" customFormat="1" ht="15">
      <c r="A15" s="1419">
        <v>1</v>
      </c>
      <c r="B15" s="1105"/>
      <c r="C15" s="1580"/>
      <c r="D15" s="1580"/>
      <c r="E15" s="1928"/>
      <c r="F15" s="1917"/>
      <c r="G15" s="1917"/>
      <c r="H15" s="1917"/>
      <c r="I15" s="1929"/>
      <c r="J15" s="1918"/>
      <c r="K15" s="1917"/>
      <c r="L15" s="1917"/>
      <c r="M15" s="1928"/>
      <c r="N15" s="1580"/>
      <c r="O15" s="1580"/>
      <c r="P15" s="1580"/>
      <c r="Q15" s="1533"/>
    </row>
    <row r="16" spans="1:33" s="708" customFormat="1" ht="15">
      <c r="A16" s="711">
        <v>2</v>
      </c>
      <c r="B16" s="1105"/>
      <c r="C16" s="1580"/>
      <c r="D16" s="1580"/>
      <c r="E16" s="1928"/>
      <c r="F16" s="1917"/>
      <c r="G16" s="1917"/>
      <c r="H16" s="1917"/>
      <c r="I16" s="1929"/>
      <c r="J16" s="1918"/>
      <c r="K16" s="1917"/>
      <c r="L16" s="1917"/>
      <c r="M16" s="1928"/>
      <c r="N16" s="1580"/>
      <c r="O16" s="1580"/>
      <c r="P16" s="1580"/>
      <c r="Q16" s="1533"/>
    </row>
    <row r="17" spans="1:17" s="708" customFormat="1" ht="15">
      <c r="A17" s="711">
        <v>3</v>
      </c>
      <c r="B17" s="1105"/>
      <c r="C17" s="1580"/>
      <c r="D17" s="1580"/>
      <c r="E17" s="1928"/>
      <c r="F17" s="1917"/>
      <c r="G17" s="1917"/>
      <c r="H17" s="1917"/>
      <c r="I17" s="1929"/>
      <c r="J17" s="1918"/>
      <c r="K17" s="1917"/>
      <c r="L17" s="1917"/>
      <c r="M17" s="1928"/>
      <c r="N17" s="1580"/>
      <c r="O17" s="1580"/>
      <c r="P17" s="1580"/>
      <c r="Q17" s="1533"/>
    </row>
    <row r="18" spans="1:17" s="708" customFormat="1" ht="15">
      <c r="A18" s="711">
        <v>4</v>
      </c>
      <c r="B18" s="1105"/>
      <c r="C18" s="1580"/>
      <c r="D18" s="1580"/>
      <c r="E18" s="1928"/>
      <c r="F18" s="1917"/>
      <c r="G18" s="1917"/>
      <c r="H18" s="1917"/>
      <c r="I18" s="1929"/>
      <c r="J18" s="1918"/>
      <c r="K18" s="1917"/>
      <c r="L18" s="1917"/>
      <c r="M18" s="1928"/>
      <c r="N18" s="1580"/>
      <c r="O18" s="1580"/>
      <c r="P18" s="1580"/>
      <c r="Q18" s="1533"/>
    </row>
    <row r="19" spans="1:17" s="708" customFormat="1" ht="15">
      <c r="A19" s="711">
        <v>5</v>
      </c>
      <c r="B19" s="1105"/>
      <c r="C19" s="1580"/>
      <c r="D19" s="1580"/>
      <c r="E19" s="1928"/>
      <c r="F19" s="1917"/>
      <c r="G19" s="1917"/>
      <c r="H19" s="1917"/>
      <c r="I19" s="1929"/>
      <c r="J19" s="1918"/>
      <c r="K19" s="1917"/>
      <c r="L19" s="1917"/>
      <c r="M19" s="1928"/>
      <c r="N19" s="1580"/>
      <c r="O19" s="1580"/>
      <c r="P19" s="1580"/>
      <c r="Q19" s="1533"/>
    </row>
    <row r="20" spans="1:17" s="708" customFormat="1" ht="15">
      <c r="A20" s="711">
        <v>6</v>
      </c>
      <c r="B20" s="1105"/>
      <c r="C20" s="1580"/>
      <c r="D20" s="1580"/>
      <c r="E20" s="1928"/>
      <c r="F20" s="1917"/>
      <c r="G20" s="1917"/>
      <c r="H20" s="1917"/>
      <c r="I20" s="1929"/>
      <c r="J20" s="1918"/>
      <c r="K20" s="1917"/>
      <c r="L20" s="1917"/>
      <c r="M20" s="1928"/>
      <c r="N20" s="1580"/>
      <c r="O20" s="1580"/>
      <c r="P20" s="1580"/>
      <c r="Q20" s="1533"/>
    </row>
    <row r="21" spans="1:17" s="708" customFormat="1" ht="15">
      <c r="A21" s="711">
        <v>7</v>
      </c>
      <c r="B21" s="1105"/>
      <c r="C21" s="1580"/>
      <c r="D21" s="1580"/>
      <c r="E21" s="1928"/>
      <c r="F21" s="1917"/>
      <c r="G21" s="1917"/>
      <c r="H21" s="1917"/>
      <c r="I21" s="1929"/>
      <c r="J21" s="1918"/>
      <c r="K21" s="1917"/>
      <c r="L21" s="1917"/>
      <c r="M21" s="1928"/>
      <c r="N21" s="1580"/>
      <c r="O21" s="1580"/>
      <c r="P21" s="1580"/>
      <c r="Q21" s="1533"/>
    </row>
    <row r="22" spans="1:17" s="708" customFormat="1" ht="15">
      <c r="A22" s="711">
        <v>8</v>
      </c>
      <c r="B22" s="1105"/>
      <c r="C22" s="1580"/>
      <c r="D22" s="1580"/>
      <c r="E22" s="1928"/>
      <c r="F22" s="1917"/>
      <c r="G22" s="1917"/>
      <c r="H22" s="1917"/>
      <c r="I22" s="1929"/>
      <c r="J22" s="1918"/>
      <c r="K22" s="1917"/>
      <c r="L22" s="1917"/>
      <c r="M22" s="1928"/>
      <c r="N22" s="1580"/>
      <c r="O22" s="1580"/>
      <c r="P22" s="1580"/>
      <c r="Q22" s="1533"/>
    </row>
    <row r="23" spans="1:17" s="708" customFormat="1" ht="15">
      <c r="A23" s="711">
        <v>9</v>
      </c>
      <c r="B23" s="1105"/>
      <c r="C23" s="1580"/>
      <c r="D23" s="1580"/>
      <c r="E23" s="1928"/>
      <c r="F23" s="1917"/>
      <c r="G23" s="1917"/>
      <c r="H23" s="1917"/>
      <c r="I23" s="1929"/>
      <c r="J23" s="1918"/>
      <c r="K23" s="1917"/>
      <c r="L23" s="1917"/>
      <c r="M23" s="1928"/>
      <c r="N23" s="1580"/>
      <c r="O23" s="1580"/>
      <c r="P23" s="1580"/>
      <c r="Q23" s="1533"/>
    </row>
    <row r="24" spans="1:17" s="708" customFormat="1" ht="15">
      <c r="A24" s="711">
        <v>10</v>
      </c>
      <c r="B24" s="1105"/>
      <c r="C24" s="1580"/>
      <c r="D24" s="1580"/>
      <c r="E24" s="1928"/>
      <c r="F24" s="1917"/>
      <c r="G24" s="1917"/>
      <c r="H24" s="1917"/>
      <c r="I24" s="1929"/>
      <c r="J24" s="1918"/>
      <c r="K24" s="1917"/>
      <c r="L24" s="1917"/>
      <c r="M24" s="1928"/>
      <c r="N24" s="1580"/>
      <c r="O24" s="1580"/>
      <c r="P24" s="1580"/>
      <c r="Q24" s="1533"/>
    </row>
    <row r="25" spans="1:17" s="708" customFormat="1" ht="15">
      <c r="A25" s="711">
        <v>11</v>
      </c>
      <c r="B25" s="1105"/>
      <c r="C25" s="1580"/>
      <c r="D25" s="1580"/>
      <c r="E25" s="1928"/>
      <c r="F25" s="1917"/>
      <c r="G25" s="1917"/>
      <c r="H25" s="1917"/>
      <c r="I25" s="1929"/>
      <c r="J25" s="1918"/>
      <c r="K25" s="1917"/>
      <c r="L25" s="1917"/>
      <c r="M25" s="1928"/>
      <c r="N25" s="1580"/>
      <c r="O25" s="1580"/>
      <c r="P25" s="1580"/>
      <c r="Q25" s="1533"/>
    </row>
    <row r="26" spans="1:17" s="708" customFormat="1" ht="15">
      <c r="A26" s="711">
        <v>12</v>
      </c>
      <c r="B26" s="1105"/>
      <c r="C26" s="1580"/>
      <c r="D26" s="1580"/>
      <c r="E26" s="1928"/>
      <c r="F26" s="1917"/>
      <c r="G26" s="1917"/>
      <c r="H26" s="1917"/>
      <c r="I26" s="1929"/>
      <c r="J26" s="1918"/>
      <c r="K26" s="1917"/>
      <c r="L26" s="1917"/>
      <c r="M26" s="1928"/>
      <c r="N26" s="1580"/>
      <c r="O26" s="1580"/>
      <c r="P26" s="1580"/>
      <c r="Q26" s="1533"/>
    </row>
    <row r="27" spans="1:17" s="708" customFormat="1" ht="15">
      <c r="A27" s="711">
        <v>13</v>
      </c>
      <c r="B27" s="1105"/>
      <c r="C27" s="1580"/>
      <c r="D27" s="1580"/>
      <c r="E27" s="1928"/>
      <c r="F27" s="1917"/>
      <c r="G27" s="1917"/>
      <c r="H27" s="1917"/>
      <c r="I27" s="1929"/>
      <c r="J27" s="1918"/>
      <c r="K27" s="1917"/>
      <c r="L27" s="1917"/>
      <c r="M27" s="1928"/>
      <c r="N27" s="1580"/>
      <c r="O27" s="1580"/>
      <c r="P27" s="1580"/>
      <c r="Q27" s="1533"/>
    </row>
    <row r="28" spans="1:17" s="708" customFormat="1" ht="15">
      <c r="A28" s="711">
        <v>14</v>
      </c>
      <c r="B28" s="1105"/>
      <c r="C28" s="1580"/>
      <c r="D28" s="1580"/>
      <c r="E28" s="1928"/>
      <c r="F28" s="1917"/>
      <c r="G28" s="1917"/>
      <c r="H28" s="1917"/>
      <c r="I28" s="1929"/>
      <c r="J28" s="1918"/>
      <c r="K28" s="1917"/>
      <c r="L28" s="1917"/>
      <c r="M28" s="1928"/>
      <c r="N28" s="1580"/>
      <c r="O28" s="1580"/>
      <c r="P28" s="1580"/>
      <c r="Q28" s="1533"/>
    </row>
    <row r="29" spans="1:17" s="708" customFormat="1" ht="15">
      <c r="A29" s="711">
        <v>15</v>
      </c>
      <c r="B29" s="1105"/>
      <c r="C29" s="1580"/>
      <c r="D29" s="1580"/>
      <c r="E29" s="1928"/>
      <c r="F29" s="1917"/>
      <c r="G29" s="1917"/>
      <c r="H29" s="1917"/>
      <c r="I29" s="1929"/>
      <c r="J29" s="1918"/>
      <c r="K29" s="1917"/>
      <c r="L29" s="1917"/>
      <c r="M29" s="1928"/>
      <c r="N29" s="1580"/>
      <c r="O29" s="1580"/>
      <c r="P29" s="1580"/>
      <c r="Q29" s="1533"/>
    </row>
    <row r="30" spans="1:17" s="708" customFormat="1" ht="15">
      <c r="A30" s="711">
        <v>16</v>
      </c>
      <c r="B30" s="1105"/>
      <c r="C30" s="1580"/>
      <c r="D30" s="1580"/>
      <c r="E30" s="1928"/>
      <c r="F30" s="1917"/>
      <c r="G30" s="1917"/>
      <c r="H30" s="1917"/>
      <c r="I30" s="1929"/>
      <c r="J30" s="1918"/>
      <c r="K30" s="1917"/>
      <c r="L30" s="1917"/>
      <c r="M30" s="1928"/>
      <c r="N30" s="1580"/>
      <c r="O30" s="1580"/>
      <c r="P30" s="1580"/>
      <c r="Q30" s="1533"/>
    </row>
    <row r="31" spans="1:17" s="712" customFormat="1" ht="15">
      <c r="A31" s="711">
        <v>17</v>
      </c>
      <c r="B31" s="1105"/>
      <c r="C31" s="1580"/>
      <c r="D31" s="1580"/>
      <c r="E31" s="1928"/>
      <c r="F31" s="1917"/>
      <c r="G31" s="1917"/>
      <c r="H31" s="1917"/>
      <c r="I31" s="1929"/>
      <c r="J31" s="1918"/>
      <c r="K31" s="1917"/>
      <c r="L31" s="1917"/>
      <c r="M31" s="1928"/>
      <c r="N31" s="1580"/>
      <c r="O31" s="1580"/>
      <c r="P31" s="1580"/>
      <c r="Q31" s="1533"/>
    </row>
    <row r="32" spans="1:17" s="712" customFormat="1" ht="15">
      <c r="A32" s="711">
        <v>18</v>
      </c>
      <c r="B32" s="1105"/>
      <c r="C32" s="1580"/>
      <c r="D32" s="1580"/>
      <c r="E32" s="1928"/>
      <c r="F32" s="1917"/>
      <c r="G32" s="1917"/>
      <c r="H32" s="1917"/>
      <c r="I32" s="1929"/>
      <c r="J32" s="1918"/>
      <c r="K32" s="1917"/>
      <c r="L32" s="1917"/>
      <c r="M32" s="1928"/>
      <c r="N32" s="1580"/>
      <c r="O32" s="1580"/>
      <c r="P32" s="1580"/>
      <c r="Q32" s="1533"/>
    </row>
    <row r="33" spans="1:33" s="712" customFormat="1" ht="15">
      <c r="A33" s="711">
        <v>19</v>
      </c>
      <c r="B33" s="1105"/>
      <c r="C33" s="1580"/>
      <c r="D33" s="1580"/>
      <c r="E33" s="1928"/>
      <c r="F33" s="1917"/>
      <c r="G33" s="1917"/>
      <c r="H33" s="1917"/>
      <c r="I33" s="1929"/>
      <c r="J33" s="1918"/>
      <c r="K33" s="1917"/>
      <c r="L33" s="1917"/>
      <c r="M33" s="1928"/>
      <c r="N33" s="1580"/>
      <c r="O33" s="1580"/>
      <c r="P33" s="1580"/>
      <c r="Q33" s="1533"/>
    </row>
    <row r="34" spans="1:33" s="712" customFormat="1" ht="15">
      <c r="A34" s="711">
        <v>20</v>
      </c>
      <c r="B34" s="1105"/>
      <c r="C34" s="1580"/>
      <c r="D34" s="1580"/>
      <c r="E34" s="1928"/>
      <c r="F34" s="1917"/>
      <c r="G34" s="1917"/>
      <c r="H34" s="1917"/>
      <c r="I34" s="1929"/>
      <c r="J34" s="1918"/>
      <c r="K34" s="1917"/>
      <c r="L34" s="1917"/>
      <c r="M34" s="1928"/>
      <c r="N34" s="1580"/>
      <c r="O34" s="1580"/>
      <c r="P34" s="1580"/>
      <c r="Q34" s="1533"/>
    </row>
    <row r="35" spans="1:33" s="712" customFormat="1" ht="15">
      <c r="A35" s="711">
        <v>21</v>
      </c>
      <c r="B35" s="1105"/>
      <c r="C35" s="1580"/>
      <c r="D35" s="1580"/>
      <c r="E35" s="1928"/>
      <c r="F35" s="1917"/>
      <c r="G35" s="1917"/>
      <c r="H35" s="1917"/>
      <c r="I35" s="1929"/>
      <c r="J35" s="1918"/>
      <c r="K35" s="1917"/>
      <c r="L35" s="1917"/>
      <c r="M35" s="1928"/>
      <c r="N35" s="1580"/>
      <c r="O35" s="1580"/>
      <c r="P35" s="1580"/>
      <c r="Q35" s="1533"/>
    </row>
    <row r="36" spans="1:33" s="712" customFormat="1" ht="15">
      <c r="A36" s="711">
        <v>22</v>
      </c>
      <c r="B36" s="1105"/>
      <c r="C36" s="1580"/>
      <c r="D36" s="1580"/>
      <c r="E36" s="1928"/>
      <c r="F36" s="1917"/>
      <c r="G36" s="1917"/>
      <c r="H36" s="1917"/>
      <c r="I36" s="1929"/>
      <c r="J36" s="1918"/>
      <c r="K36" s="1917"/>
      <c r="L36" s="1917"/>
      <c r="M36" s="1928"/>
      <c r="N36" s="1580"/>
      <c r="O36" s="1580"/>
      <c r="P36" s="1580"/>
      <c r="Q36" s="1533"/>
    </row>
    <row r="37" spans="1:33" s="712" customFormat="1" ht="15">
      <c r="A37" s="711">
        <v>23</v>
      </c>
      <c r="B37" s="1105"/>
      <c r="C37" s="1580"/>
      <c r="D37" s="1580"/>
      <c r="E37" s="1928"/>
      <c r="F37" s="1917"/>
      <c r="G37" s="1917"/>
      <c r="H37" s="1917"/>
      <c r="I37" s="1929"/>
      <c r="J37" s="1918"/>
      <c r="K37" s="1917"/>
      <c r="L37" s="1917"/>
      <c r="M37" s="1928"/>
      <c r="N37" s="1580"/>
      <c r="O37" s="1580"/>
      <c r="P37" s="1580"/>
      <c r="Q37" s="1533"/>
    </row>
    <row r="38" spans="1:33" s="712" customFormat="1" ht="15">
      <c r="A38" s="711" t="s">
        <v>19</v>
      </c>
      <c r="B38" s="1177"/>
      <c r="C38" s="1582"/>
      <c r="D38" s="1582"/>
      <c r="E38" s="1919">
        <f>SUM(E14:E37)</f>
        <v>0</v>
      </c>
      <c r="F38" s="1919"/>
      <c r="G38" s="1919"/>
      <c r="H38" s="1919"/>
      <c r="I38" s="1919">
        <f>SUM(I14:I37)</f>
        <v>0</v>
      </c>
      <c r="J38" s="1919"/>
      <c r="K38" s="1919"/>
      <c r="L38" s="1919"/>
      <c r="M38" s="1919">
        <f>SUM(M14:M37)</f>
        <v>0</v>
      </c>
      <c r="N38" s="1583"/>
      <c r="O38" s="1583"/>
      <c r="P38" s="1583"/>
      <c r="Q38" s="1583">
        <f>SUM(Q14:Q37)</f>
        <v>0</v>
      </c>
    </row>
    <row r="39" spans="1:33" s="701" customFormat="1" ht="12.75" customHeight="1">
      <c r="A39" s="701" t="s">
        <v>714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715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716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717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G43"/>
  <sheetViews>
    <sheetView zoomScale="85" zoomScaleNormal="85" workbookViewId="0">
      <selection activeCell="N1" sqref="N1:Q3"/>
    </sheetView>
  </sheetViews>
  <sheetFormatPr defaultColWidth="9.140625"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3" t="s">
        <v>405</v>
      </c>
      <c r="C1" s="2081"/>
      <c r="D1" s="2081"/>
      <c r="E1" s="2081"/>
      <c r="F1" s="2081"/>
      <c r="J1" s="800" t="s">
        <v>171</v>
      </c>
      <c r="N1" s="2344" t="s">
        <v>60</v>
      </c>
      <c r="O1" s="2344"/>
      <c r="P1" s="2344"/>
      <c r="Q1" s="2344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24" t="s">
        <v>1</v>
      </c>
      <c r="C2" s="2088"/>
      <c r="D2" s="2088"/>
      <c r="E2" s="2088"/>
      <c r="F2" s="2088"/>
      <c r="N2" s="2124" t="s">
        <v>2</v>
      </c>
      <c r="O2" s="2128"/>
      <c r="P2" s="2128"/>
      <c r="Q2" s="2128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409" t="s">
        <v>560</v>
      </c>
      <c r="O3" s="2409"/>
      <c r="P3" s="2409"/>
      <c r="Q3" s="2409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31" t="s">
        <v>4</v>
      </c>
      <c r="C4" s="2081"/>
      <c r="D4" s="703"/>
      <c r="E4" s="1007"/>
      <c r="F4" s="1007"/>
      <c r="G4" s="1007"/>
      <c r="H4" s="1007"/>
      <c r="I4" s="866" t="s">
        <v>5</v>
      </c>
      <c r="J4" s="1792"/>
      <c r="K4" s="1792"/>
      <c r="L4" s="1792"/>
      <c r="N4" s="2343"/>
      <c r="O4" s="2343"/>
      <c r="P4" s="2343"/>
      <c r="Q4" s="2343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30" t="s">
        <v>7</v>
      </c>
      <c r="C5" s="2079"/>
      <c r="D5" s="1792"/>
      <c r="E5" s="179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2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2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467"/>
      <c r="B8" s="1265"/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14" t="s">
        <v>9</v>
      </c>
      <c r="B9" s="2120" t="s">
        <v>10</v>
      </c>
      <c r="C9" s="2121"/>
      <c r="D9" s="2121"/>
      <c r="E9" s="2121"/>
      <c r="F9" s="2121"/>
      <c r="G9" s="2121"/>
      <c r="H9" s="2121"/>
      <c r="I9" s="2122"/>
      <c r="J9" s="2120" t="s">
        <v>11</v>
      </c>
      <c r="K9" s="2121"/>
      <c r="L9" s="2121"/>
      <c r="M9" s="2121"/>
      <c r="N9" s="2121"/>
      <c r="O9" s="2121"/>
      <c r="P9" s="2121"/>
      <c r="Q9" s="2122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15"/>
      <c r="B10" s="2129" t="s">
        <v>561</v>
      </c>
      <c r="C10" s="2129"/>
      <c r="D10" s="2129"/>
      <c r="E10" s="2129"/>
      <c r="F10" s="2117"/>
      <c r="G10" s="2118"/>
      <c r="H10" s="2118"/>
      <c r="I10" s="2119"/>
      <c r="J10" s="2129" t="s">
        <v>561</v>
      </c>
      <c r="K10" s="2129"/>
      <c r="L10" s="2129"/>
      <c r="M10" s="2129"/>
      <c r="N10" s="2117"/>
      <c r="O10" s="2118"/>
      <c r="P10" s="2118"/>
      <c r="Q10" s="2119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15"/>
      <c r="B11" s="2117" t="s">
        <v>14</v>
      </c>
      <c r="C11" s="2118"/>
      <c r="E11" s="1794"/>
      <c r="F11" s="2117" t="s">
        <v>14</v>
      </c>
      <c r="G11" s="2118"/>
      <c r="H11" s="1793"/>
      <c r="I11" s="1794"/>
      <c r="J11" s="2117" t="s">
        <v>14</v>
      </c>
      <c r="K11" s="2118"/>
      <c r="L11" s="1793"/>
      <c r="M11" s="1794"/>
      <c r="N11" s="2117" t="s">
        <v>14</v>
      </c>
      <c r="O11" s="2118"/>
      <c r="P11" s="1793"/>
      <c r="Q11" s="1794"/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1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2" thickBot="1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5"/>
      <c r="C14" s="1580"/>
      <c r="D14" s="1580"/>
      <c r="E14" s="2052">
        <v>308</v>
      </c>
      <c r="F14" s="1580"/>
      <c r="G14" s="1580"/>
      <c r="H14" s="1580"/>
      <c r="I14" s="1580"/>
      <c r="J14" s="1581"/>
      <c r="K14" s="1580"/>
      <c r="L14" s="1580"/>
      <c r="M14" s="1580">
        <v>0</v>
      </c>
      <c r="N14" s="1580"/>
      <c r="O14" s="1580"/>
      <c r="P14" s="1580"/>
      <c r="Q14" s="1580"/>
    </row>
    <row r="15" spans="1:33" s="1421" customFormat="1" ht="15">
      <c r="A15" s="1419">
        <v>1</v>
      </c>
      <c r="B15" s="1105"/>
      <c r="C15" s="1580"/>
      <c r="D15" s="1580"/>
      <c r="E15" s="2053">
        <v>253</v>
      </c>
      <c r="F15" s="1524"/>
      <c r="G15" s="1524"/>
      <c r="H15" s="1524"/>
      <c r="I15" s="1858"/>
      <c r="J15" s="1517"/>
      <c r="K15" s="1524"/>
      <c r="L15" s="1524"/>
      <c r="M15" s="1807">
        <v>0</v>
      </c>
      <c r="N15" s="1524"/>
      <c r="O15" s="1524"/>
      <c r="P15" s="1524"/>
      <c r="Q15" s="1858"/>
    </row>
    <row r="16" spans="1:33" s="708" customFormat="1" ht="15">
      <c r="A16" s="711">
        <v>2</v>
      </c>
      <c r="B16" s="1105"/>
      <c r="C16" s="1580"/>
      <c r="D16" s="1580"/>
      <c r="E16" s="2053">
        <v>182</v>
      </c>
      <c r="F16" s="1524"/>
      <c r="G16" s="1524"/>
      <c r="H16" s="1524"/>
      <c r="I16" s="1858"/>
      <c r="J16" s="1517"/>
      <c r="K16" s="1524"/>
      <c r="L16" s="1524"/>
      <c r="M16" s="1807">
        <v>0</v>
      </c>
      <c r="N16" s="1524"/>
      <c r="O16" s="1524"/>
      <c r="P16" s="1524"/>
      <c r="Q16" s="1858"/>
    </row>
    <row r="17" spans="1:17" s="708" customFormat="1" ht="15">
      <c r="A17" s="711">
        <v>3</v>
      </c>
      <c r="B17" s="1105"/>
      <c r="C17" s="1580"/>
      <c r="D17" s="1580"/>
      <c r="E17" s="2053">
        <v>120</v>
      </c>
      <c r="F17" s="1524"/>
      <c r="G17" s="1524"/>
      <c r="H17" s="1524"/>
      <c r="I17" s="1858"/>
      <c r="J17" s="1517"/>
      <c r="K17" s="1524"/>
      <c r="L17" s="1524"/>
      <c r="M17" s="1807">
        <v>0</v>
      </c>
      <c r="N17" s="1524"/>
      <c r="O17" s="1524"/>
      <c r="P17" s="1524"/>
      <c r="Q17" s="1858"/>
    </row>
    <row r="18" spans="1:17" s="708" customFormat="1" ht="15">
      <c r="A18" s="711">
        <v>4</v>
      </c>
      <c r="B18" s="1105"/>
      <c r="C18" s="1580"/>
      <c r="D18" s="1580"/>
      <c r="E18" s="2053">
        <v>198</v>
      </c>
      <c r="F18" s="1524"/>
      <c r="G18" s="1524"/>
      <c r="H18" s="1524"/>
      <c r="I18" s="1858"/>
      <c r="J18" s="1517"/>
      <c r="K18" s="1524"/>
      <c r="L18" s="1524"/>
      <c r="M18" s="1807">
        <v>0</v>
      </c>
      <c r="N18" s="1524"/>
      <c r="O18" s="1524"/>
      <c r="P18" s="1524"/>
      <c r="Q18" s="1858"/>
    </row>
    <row r="19" spans="1:17" s="708" customFormat="1" ht="15">
      <c r="A19" s="711">
        <v>5</v>
      </c>
      <c r="B19" s="1105"/>
      <c r="C19" s="1580"/>
      <c r="D19" s="1580"/>
      <c r="E19" s="2053">
        <v>252</v>
      </c>
      <c r="F19" s="1524"/>
      <c r="G19" s="1524"/>
      <c r="H19" s="1524"/>
      <c r="I19" s="1858"/>
      <c r="J19" s="1517"/>
      <c r="K19" s="1524"/>
      <c r="L19" s="1524"/>
      <c r="M19" s="1807">
        <v>0</v>
      </c>
      <c r="N19" s="1524"/>
      <c r="O19" s="1524"/>
      <c r="P19" s="1524"/>
      <c r="Q19" s="1858"/>
    </row>
    <row r="20" spans="1:17" s="708" customFormat="1" ht="15">
      <c r="A20" s="711">
        <v>6</v>
      </c>
      <c r="B20" s="1105"/>
      <c r="C20" s="1580"/>
      <c r="D20" s="1580"/>
      <c r="E20" s="2053">
        <v>282</v>
      </c>
      <c r="F20" s="1524"/>
      <c r="G20" s="1524"/>
      <c r="H20" s="1524"/>
      <c r="I20" s="1858"/>
      <c r="J20" s="1517"/>
      <c r="K20" s="1524"/>
      <c r="L20" s="1524"/>
      <c r="M20" s="1807">
        <v>0</v>
      </c>
      <c r="N20" s="1524"/>
      <c r="O20" s="1524"/>
      <c r="P20" s="1524"/>
      <c r="Q20" s="1858"/>
    </row>
    <row r="21" spans="1:17" s="708" customFormat="1" ht="15">
      <c r="A21" s="711">
        <v>7</v>
      </c>
      <c r="B21" s="1105"/>
      <c r="C21" s="1580"/>
      <c r="D21" s="1580"/>
      <c r="E21" s="2053">
        <v>340</v>
      </c>
      <c r="F21" s="1524"/>
      <c r="G21" s="1524"/>
      <c r="H21" s="1524"/>
      <c r="I21" s="1858"/>
      <c r="J21" s="1517"/>
      <c r="K21" s="1524"/>
      <c r="L21" s="1524"/>
      <c r="M21" s="1807">
        <v>0</v>
      </c>
      <c r="N21" s="1524"/>
      <c r="O21" s="1524"/>
      <c r="P21" s="1524"/>
      <c r="Q21" s="1858"/>
    </row>
    <row r="22" spans="1:17" s="708" customFormat="1" ht="15">
      <c r="A22" s="711">
        <v>8</v>
      </c>
      <c r="B22" s="1105"/>
      <c r="C22" s="1580"/>
      <c r="D22" s="1580"/>
      <c r="E22" s="2053">
        <v>457</v>
      </c>
      <c r="F22" s="1524"/>
      <c r="G22" s="1524"/>
      <c r="H22" s="1524"/>
      <c r="I22" s="1858"/>
      <c r="J22" s="1517"/>
      <c r="K22" s="1524"/>
      <c r="L22" s="1524"/>
      <c r="M22" s="1807">
        <v>0</v>
      </c>
      <c r="N22" s="1524"/>
      <c r="O22" s="1524"/>
      <c r="P22" s="1524"/>
      <c r="Q22" s="1858"/>
    </row>
    <row r="23" spans="1:17" s="708" customFormat="1" ht="15">
      <c r="A23" s="711">
        <v>9</v>
      </c>
      <c r="B23" s="1105"/>
      <c r="C23" s="1580"/>
      <c r="D23" s="1580"/>
      <c r="E23" s="2053">
        <v>475</v>
      </c>
      <c r="F23" s="1524"/>
      <c r="G23" s="1524"/>
      <c r="H23" s="1524"/>
      <c r="I23" s="1858"/>
      <c r="J23" s="1517"/>
      <c r="K23" s="1524"/>
      <c r="L23" s="1524"/>
      <c r="M23" s="1807">
        <v>0</v>
      </c>
      <c r="N23" s="1524"/>
      <c r="O23" s="1524"/>
      <c r="P23" s="1524"/>
      <c r="Q23" s="1858"/>
    </row>
    <row r="24" spans="1:17" s="708" customFormat="1" ht="15">
      <c r="A24" s="711">
        <v>10</v>
      </c>
      <c r="B24" s="1105"/>
      <c r="C24" s="1580"/>
      <c r="D24" s="1580"/>
      <c r="E24" s="2053">
        <v>418</v>
      </c>
      <c r="F24" s="1524"/>
      <c r="G24" s="1524"/>
      <c r="H24" s="1524"/>
      <c r="I24" s="1858"/>
      <c r="J24" s="1517"/>
      <c r="K24" s="1524"/>
      <c r="L24" s="1524"/>
      <c r="M24" s="1807">
        <v>0</v>
      </c>
      <c r="N24" s="1524"/>
      <c r="O24" s="1524"/>
      <c r="P24" s="1524"/>
      <c r="Q24" s="1858"/>
    </row>
    <row r="25" spans="1:17" s="708" customFormat="1" ht="15">
      <c r="A25" s="711">
        <v>11</v>
      </c>
      <c r="B25" s="1105"/>
      <c r="C25" s="1580"/>
      <c r="D25" s="1580"/>
      <c r="E25" s="2053">
        <v>514</v>
      </c>
      <c r="F25" s="1524"/>
      <c r="G25" s="1524"/>
      <c r="H25" s="1524"/>
      <c r="I25" s="1858"/>
      <c r="J25" s="1517"/>
      <c r="K25" s="1524"/>
      <c r="L25" s="1524"/>
      <c r="M25" s="1807">
        <v>0</v>
      </c>
      <c r="N25" s="1524"/>
      <c r="O25" s="1524"/>
      <c r="P25" s="1524"/>
      <c r="Q25" s="1858"/>
    </row>
    <row r="26" spans="1:17" s="708" customFormat="1" ht="15">
      <c r="A26" s="711">
        <v>12</v>
      </c>
      <c r="B26" s="1105"/>
      <c r="C26" s="1580"/>
      <c r="D26" s="1580"/>
      <c r="E26" s="2053">
        <v>495</v>
      </c>
      <c r="F26" s="1524"/>
      <c r="G26" s="1524"/>
      <c r="H26" s="1524"/>
      <c r="I26" s="1858"/>
      <c r="J26" s="1517"/>
      <c r="K26" s="1524"/>
      <c r="L26" s="1524"/>
      <c r="M26" s="1807">
        <v>0</v>
      </c>
      <c r="N26" s="1524"/>
      <c r="O26" s="1524"/>
      <c r="P26" s="1524"/>
      <c r="Q26" s="1858"/>
    </row>
    <row r="27" spans="1:17" s="708" customFormat="1" ht="15">
      <c r="A27" s="711">
        <v>13</v>
      </c>
      <c r="B27" s="1105"/>
      <c r="C27" s="1580"/>
      <c r="D27" s="1580"/>
      <c r="E27" s="2053">
        <v>519</v>
      </c>
      <c r="F27" s="1524"/>
      <c r="G27" s="1524"/>
      <c r="H27" s="1524"/>
      <c r="I27" s="1858"/>
      <c r="J27" s="1517"/>
      <c r="K27" s="1524"/>
      <c r="L27" s="1524"/>
      <c r="M27" s="1807">
        <v>0</v>
      </c>
      <c r="N27" s="1524"/>
      <c r="O27" s="1524"/>
      <c r="P27" s="1524"/>
      <c r="Q27" s="1858"/>
    </row>
    <row r="28" spans="1:17" s="708" customFormat="1" ht="15">
      <c r="A28" s="711">
        <v>14</v>
      </c>
      <c r="B28" s="1105"/>
      <c r="C28" s="1580"/>
      <c r="D28" s="1580"/>
      <c r="E28" s="2053">
        <v>489</v>
      </c>
      <c r="F28" s="1524"/>
      <c r="G28" s="1524"/>
      <c r="H28" s="1524"/>
      <c r="I28" s="1858"/>
      <c r="J28" s="1517"/>
      <c r="K28" s="1524"/>
      <c r="L28" s="1524"/>
      <c r="M28" s="1807">
        <v>0</v>
      </c>
      <c r="N28" s="1524"/>
      <c r="O28" s="1524"/>
      <c r="P28" s="1524"/>
      <c r="Q28" s="1858"/>
    </row>
    <row r="29" spans="1:17" s="708" customFormat="1" ht="15">
      <c r="A29" s="711">
        <v>15</v>
      </c>
      <c r="B29" s="1105"/>
      <c r="C29" s="1580"/>
      <c r="D29" s="1580"/>
      <c r="E29" s="2053">
        <v>499</v>
      </c>
      <c r="F29" s="1524"/>
      <c r="G29" s="1524"/>
      <c r="H29" s="1524"/>
      <c r="I29" s="1858"/>
      <c r="J29" s="1517"/>
      <c r="K29" s="1524"/>
      <c r="L29" s="1524"/>
      <c r="M29" s="1807">
        <v>0</v>
      </c>
      <c r="N29" s="1524"/>
      <c r="O29" s="1524"/>
      <c r="P29" s="1524"/>
      <c r="Q29" s="1858"/>
    </row>
    <row r="30" spans="1:17" s="708" customFormat="1" ht="15">
      <c r="A30" s="711">
        <v>16</v>
      </c>
      <c r="B30" s="1105"/>
      <c r="C30" s="1580"/>
      <c r="D30" s="1580"/>
      <c r="E30" s="2053">
        <v>701</v>
      </c>
      <c r="F30" s="1524"/>
      <c r="G30" s="1524"/>
      <c r="H30" s="1524"/>
      <c r="I30" s="1858"/>
      <c r="J30" s="1517"/>
      <c r="K30" s="1524"/>
      <c r="L30" s="1524"/>
      <c r="M30" s="1807">
        <v>0</v>
      </c>
      <c r="N30" s="1524"/>
      <c r="O30" s="1524"/>
      <c r="P30" s="1524"/>
      <c r="Q30" s="1858"/>
    </row>
    <row r="31" spans="1:17" s="712" customFormat="1" ht="15">
      <c r="A31" s="711">
        <v>17</v>
      </c>
      <c r="B31" s="1105"/>
      <c r="C31" s="1580"/>
      <c r="D31" s="1580"/>
      <c r="E31" s="2053">
        <v>1035</v>
      </c>
      <c r="F31" s="1524"/>
      <c r="G31" s="1524"/>
      <c r="H31" s="1524"/>
      <c r="I31" s="1858"/>
      <c r="J31" s="1517"/>
      <c r="K31" s="1524"/>
      <c r="L31" s="1524"/>
      <c r="M31" s="1807">
        <v>0</v>
      </c>
      <c r="N31" s="1524"/>
      <c r="O31" s="1524"/>
      <c r="P31" s="1524"/>
      <c r="Q31" s="1858"/>
    </row>
    <row r="32" spans="1:17" s="712" customFormat="1" ht="15">
      <c r="A32" s="711">
        <v>18</v>
      </c>
      <c r="B32" s="1105"/>
      <c r="C32" s="1580"/>
      <c r="D32" s="1580"/>
      <c r="E32" s="2053">
        <v>756</v>
      </c>
      <c r="F32" s="1524"/>
      <c r="G32" s="1524"/>
      <c r="H32" s="1524"/>
      <c r="I32" s="1858"/>
      <c r="J32" s="1517"/>
      <c r="K32" s="1524"/>
      <c r="L32" s="1524"/>
      <c r="M32" s="1807">
        <v>0</v>
      </c>
      <c r="N32" s="1524"/>
      <c r="O32" s="1524"/>
      <c r="P32" s="1524"/>
      <c r="Q32" s="1858"/>
    </row>
    <row r="33" spans="1:33" s="712" customFormat="1" ht="15">
      <c r="A33" s="711">
        <v>19</v>
      </c>
      <c r="B33" s="1105"/>
      <c r="C33" s="1580"/>
      <c r="D33" s="1580"/>
      <c r="E33" s="2053">
        <v>703</v>
      </c>
      <c r="F33" s="1524"/>
      <c r="G33" s="1524"/>
      <c r="H33" s="1524"/>
      <c r="I33" s="1858"/>
      <c r="J33" s="1517"/>
      <c r="K33" s="1524"/>
      <c r="L33" s="1524"/>
      <c r="M33" s="1807">
        <v>0</v>
      </c>
      <c r="N33" s="1524"/>
      <c r="O33" s="1524"/>
      <c r="P33" s="1524"/>
      <c r="Q33" s="1858"/>
    </row>
    <row r="34" spans="1:33" s="712" customFormat="1" ht="15">
      <c r="A34" s="711">
        <v>20</v>
      </c>
      <c r="B34" s="1105"/>
      <c r="C34" s="1580"/>
      <c r="D34" s="1580"/>
      <c r="E34" s="2053">
        <v>634</v>
      </c>
      <c r="F34" s="1524"/>
      <c r="G34" s="1524"/>
      <c r="H34" s="1524"/>
      <c r="I34" s="1858"/>
      <c r="J34" s="1517"/>
      <c r="K34" s="1524"/>
      <c r="L34" s="1524"/>
      <c r="M34" s="1807">
        <v>0</v>
      </c>
      <c r="N34" s="1524"/>
      <c r="O34" s="1524"/>
      <c r="P34" s="1524"/>
      <c r="Q34" s="1858"/>
    </row>
    <row r="35" spans="1:33" s="712" customFormat="1" ht="15">
      <c r="A35" s="711">
        <v>21</v>
      </c>
      <c r="B35" s="1105"/>
      <c r="C35" s="1580"/>
      <c r="D35" s="1580"/>
      <c r="E35" s="2053">
        <v>591</v>
      </c>
      <c r="F35" s="1524"/>
      <c r="G35" s="1524"/>
      <c r="H35" s="1524"/>
      <c r="I35" s="1858"/>
      <c r="J35" s="1517"/>
      <c r="K35" s="1524"/>
      <c r="L35" s="1524"/>
      <c r="M35" s="1807">
        <v>0</v>
      </c>
      <c r="N35" s="1524"/>
      <c r="O35" s="1524"/>
      <c r="P35" s="1524"/>
      <c r="Q35" s="1858"/>
    </row>
    <row r="36" spans="1:33" s="712" customFormat="1" ht="15">
      <c r="A36" s="711">
        <v>22</v>
      </c>
      <c r="B36" s="1105"/>
      <c r="C36" s="1580"/>
      <c r="D36" s="1580"/>
      <c r="E36" s="2053">
        <v>534</v>
      </c>
      <c r="F36" s="1524"/>
      <c r="G36" s="1524"/>
      <c r="H36" s="1524"/>
      <c r="I36" s="1858"/>
      <c r="J36" s="1517"/>
      <c r="K36" s="1524"/>
      <c r="L36" s="1524"/>
      <c r="M36" s="1807">
        <v>0</v>
      </c>
      <c r="N36" s="1524"/>
      <c r="O36" s="1524"/>
      <c r="P36" s="1524"/>
      <c r="Q36" s="1858"/>
    </row>
    <row r="37" spans="1:33" s="712" customFormat="1" ht="15.75" thickBot="1">
      <c r="A37" s="711">
        <v>23</v>
      </c>
      <c r="B37" s="1105"/>
      <c r="C37" s="1580"/>
      <c r="D37" s="1580"/>
      <c r="E37" s="2054">
        <v>547</v>
      </c>
      <c r="F37" s="1524"/>
      <c r="G37" s="1524"/>
      <c r="H37" s="1524"/>
      <c r="I37" s="1858"/>
      <c r="J37" s="1517"/>
      <c r="K37" s="1524"/>
      <c r="L37" s="1524"/>
      <c r="M37" s="1807">
        <v>0</v>
      </c>
      <c r="N37" s="1524"/>
      <c r="O37" s="1524"/>
      <c r="P37" s="1524"/>
      <c r="Q37" s="1858"/>
    </row>
    <row r="38" spans="1:33" s="712" customFormat="1" ht="15">
      <c r="A38" s="711" t="s">
        <v>19</v>
      </c>
      <c r="B38" s="1177"/>
      <c r="C38" s="1582"/>
      <c r="D38" s="1582"/>
      <c r="E38" s="1845">
        <f>SUM(E14:E37)</f>
        <v>11302</v>
      </c>
      <c r="F38" s="1845"/>
      <c r="G38" s="1845"/>
      <c r="H38" s="1845"/>
      <c r="I38" s="1845">
        <f>SUM(I14:I37)</f>
        <v>0</v>
      </c>
      <c r="J38" s="1845"/>
      <c r="K38" s="1845"/>
      <c r="L38" s="1845"/>
      <c r="M38" s="1845">
        <f>SUM(M14:M37)</f>
        <v>0</v>
      </c>
      <c r="N38" s="1845"/>
      <c r="O38" s="1845"/>
      <c r="P38" s="1845"/>
      <c r="Q38" s="1845">
        <f>SUM(Q14:Q37)</f>
        <v>0</v>
      </c>
    </row>
    <row r="39" spans="1:33" s="701" customFormat="1" ht="12.75" customHeight="1">
      <c r="A39" s="701" t="s">
        <v>20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21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565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23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43"/>
  <sheetViews>
    <sheetView zoomScale="85" zoomScaleNormal="85" workbookViewId="0">
      <selection activeCell="M14" sqref="M14:M37"/>
    </sheetView>
  </sheetViews>
  <sheetFormatPr defaultColWidth="9.140625"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3" t="s">
        <v>405</v>
      </c>
      <c r="C1" s="2081"/>
      <c r="D1" s="2081"/>
      <c r="E1" s="2081"/>
      <c r="F1" s="2081"/>
      <c r="J1" s="800" t="s">
        <v>171</v>
      </c>
      <c r="K1" s="2410" t="s">
        <v>232</v>
      </c>
      <c r="L1" s="2410"/>
      <c r="M1" s="2410"/>
      <c r="N1" s="2410"/>
      <c r="O1" s="2410"/>
      <c r="P1" s="2410"/>
      <c r="Q1" s="2410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24" t="s">
        <v>1</v>
      </c>
      <c r="C2" s="2088"/>
      <c r="D2" s="2088"/>
      <c r="E2" s="2088"/>
      <c r="F2" s="2088"/>
      <c r="N2" s="2124" t="s">
        <v>2</v>
      </c>
      <c r="O2" s="2128"/>
      <c r="P2" s="2128"/>
      <c r="Q2" s="2128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409" t="s">
        <v>624</v>
      </c>
      <c r="O3" s="2409"/>
      <c r="P3" s="2409"/>
      <c r="Q3" s="2409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31" t="s">
        <v>4</v>
      </c>
      <c r="C4" s="2081"/>
      <c r="D4" s="703"/>
      <c r="E4" s="1007"/>
      <c r="F4" s="1007"/>
      <c r="G4" s="1007"/>
      <c r="H4" s="1007"/>
      <c r="I4" s="866" t="s">
        <v>5</v>
      </c>
      <c r="J4" s="1853"/>
      <c r="K4" s="1853"/>
      <c r="L4" s="1853"/>
      <c r="N4" s="2343"/>
      <c r="O4" s="2343"/>
      <c r="P4" s="2343"/>
      <c r="Q4" s="2343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30" t="s">
        <v>7</v>
      </c>
      <c r="C5" s="2079"/>
      <c r="D5" s="1853"/>
      <c r="E5" s="1853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2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2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467"/>
      <c r="B8" s="1265"/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14" t="s">
        <v>9</v>
      </c>
      <c r="B9" s="2120" t="s">
        <v>10</v>
      </c>
      <c r="C9" s="2121"/>
      <c r="D9" s="2121"/>
      <c r="E9" s="2121"/>
      <c r="F9" s="2121"/>
      <c r="G9" s="2121"/>
      <c r="H9" s="2121"/>
      <c r="I9" s="2122"/>
      <c r="J9" s="2120" t="s">
        <v>11</v>
      </c>
      <c r="K9" s="2121"/>
      <c r="L9" s="2121"/>
      <c r="M9" s="2121"/>
      <c r="N9" s="2121"/>
      <c r="O9" s="2121"/>
      <c r="P9" s="2121"/>
      <c r="Q9" s="2122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15"/>
      <c r="B10" s="2129" t="s">
        <v>625</v>
      </c>
      <c r="C10" s="2129"/>
      <c r="D10" s="2129"/>
      <c r="E10" s="2129"/>
      <c r="F10" s="2129" t="s">
        <v>629</v>
      </c>
      <c r="G10" s="2129"/>
      <c r="H10" s="2129"/>
      <c r="I10" s="2129"/>
      <c r="J10" s="2129" t="s">
        <v>705</v>
      </c>
      <c r="K10" s="2129"/>
      <c r="L10" s="2129"/>
      <c r="M10" s="2129"/>
      <c r="N10" s="2129" t="s">
        <v>629</v>
      </c>
      <c r="O10" s="2129"/>
      <c r="P10" s="2129"/>
      <c r="Q10" s="2129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15"/>
      <c r="B11" s="2117" t="s">
        <v>14</v>
      </c>
      <c r="C11" s="2118"/>
      <c r="E11" s="1852"/>
      <c r="F11" s="2117" t="s">
        <v>14</v>
      </c>
      <c r="G11" s="2118"/>
      <c r="H11" s="1851"/>
      <c r="I11" s="1852"/>
      <c r="J11" s="2117" t="s">
        <v>14</v>
      </c>
      <c r="K11" s="2118"/>
      <c r="L11" s="1851"/>
      <c r="M11" s="1852"/>
      <c r="N11" s="2117" t="s">
        <v>14</v>
      </c>
      <c r="O11" s="2118"/>
      <c r="P11" s="1851"/>
      <c r="Q11" s="1852"/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1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5"/>
      <c r="C14" s="2061"/>
      <c r="D14" s="2061"/>
      <c r="E14" s="2062">
        <v>102.60000000000001</v>
      </c>
      <c r="F14" s="2061"/>
      <c r="G14" s="2061"/>
      <c r="H14" s="2061"/>
      <c r="I14" s="2062">
        <v>63.06</v>
      </c>
      <c r="J14" s="2063"/>
      <c r="K14" s="2061"/>
      <c r="L14" s="2061"/>
      <c r="M14" s="2062">
        <v>22.32</v>
      </c>
      <c r="N14" s="2061"/>
      <c r="O14" s="2061"/>
      <c r="P14" s="2061"/>
      <c r="Q14" s="2062">
        <v>35.4</v>
      </c>
    </row>
    <row r="15" spans="1:33" s="1421" customFormat="1" ht="15">
      <c r="A15" s="1419">
        <v>1</v>
      </c>
      <c r="B15" s="1105"/>
      <c r="C15" s="2061"/>
      <c r="D15" s="2061"/>
      <c r="E15" s="2062">
        <v>95.76</v>
      </c>
      <c r="F15" s="2064"/>
      <c r="G15" s="2064"/>
      <c r="H15" s="2064"/>
      <c r="I15" s="2062">
        <v>54.419999999999995</v>
      </c>
      <c r="J15" s="2065"/>
      <c r="K15" s="2064"/>
      <c r="L15" s="2064"/>
      <c r="M15" s="2062">
        <v>22.799999999999997</v>
      </c>
      <c r="N15" s="2064"/>
      <c r="O15" s="2064"/>
      <c r="P15" s="2064"/>
      <c r="Q15" s="2062">
        <v>35.400000000000006</v>
      </c>
    </row>
    <row r="16" spans="1:33" s="708" customFormat="1" ht="15">
      <c r="A16" s="711">
        <v>2</v>
      </c>
      <c r="B16" s="1105"/>
      <c r="C16" s="2061"/>
      <c r="D16" s="2061"/>
      <c r="E16" s="2062">
        <v>90.72</v>
      </c>
      <c r="F16" s="2064"/>
      <c r="G16" s="2064"/>
      <c r="H16" s="2064"/>
      <c r="I16" s="2062">
        <v>49.92</v>
      </c>
      <c r="J16" s="2065"/>
      <c r="K16" s="2064"/>
      <c r="L16" s="2064"/>
      <c r="M16" s="2062">
        <v>21.48</v>
      </c>
      <c r="N16" s="2064"/>
      <c r="O16" s="2064"/>
      <c r="P16" s="2064"/>
      <c r="Q16" s="2062">
        <v>33.480000000000004</v>
      </c>
    </row>
    <row r="17" spans="1:17" s="708" customFormat="1" ht="15">
      <c r="A17" s="711">
        <v>3</v>
      </c>
      <c r="B17" s="1105"/>
      <c r="C17" s="2061"/>
      <c r="D17" s="2061"/>
      <c r="E17" s="2062">
        <v>89.88</v>
      </c>
      <c r="F17" s="2064"/>
      <c r="G17" s="2064"/>
      <c r="H17" s="2064"/>
      <c r="I17" s="2062">
        <v>50.64</v>
      </c>
      <c r="J17" s="2065"/>
      <c r="K17" s="2064"/>
      <c r="L17" s="2064"/>
      <c r="M17" s="2062">
        <v>21.24</v>
      </c>
      <c r="N17" s="2064"/>
      <c r="O17" s="2064"/>
      <c r="P17" s="2064"/>
      <c r="Q17" s="2062">
        <v>34.620000000000005</v>
      </c>
    </row>
    <row r="18" spans="1:17" s="708" customFormat="1" ht="15">
      <c r="A18" s="711">
        <v>4</v>
      </c>
      <c r="B18" s="1105"/>
      <c r="C18" s="2061"/>
      <c r="D18" s="2061"/>
      <c r="E18" s="2062">
        <v>89.039999999999992</v>
      </c>
      <c r="F18" s="2064"/>
      <c r="G18" s="2064"/>
      <c r="H18" s="2064"/>
      <c r="I18" s="2062">
        <v>55.68</v>
      </c>
      <c r="J18" s="2065"/>
      <c r="K18" s="2064"/>
      <c r="L18" s="2064"/>
      <c r="M18" s="2062">
        <v>21</v>
      </c>
      <c r="N18" s="2064"/>
      <c r="O18" s="2064"/>
      <c r="P18" s="2064"/>
      <c r="Q18" s="2062">
        <v>33.78</v>
      </c>
    </row>
    <row r="19" spans="1:17" s="708" customFormat="1" ht="15">
      <c r="A19" s="711">
        <v>5</v>
      </c>
      <c r="B19" s="1105"/>
      <c r="C19" s="2061"/>
      <c r="D19" s="2061"/>
      <c r="E19" s="2062">
        <v>96.24</v>
      </c>
      <c r="F19" s="2064"/>
      <c r="G19" s="2064"/>
      <c r="H19" s="2064"/>
      <c r="I19" s="2062">
        <v>102.84</v>
      </c>
      <c r="J19" s="2065"/>
      <c r="K19" s="2064"/>
      <c r="L19" s="2064"/>
      <c r="M19" s="2062">
        <v>21.36</v>
      </c>
      <c r="N19" s="2064"/>
      <c r="O19" s="2064"/>
      <c r="P19" s="2064"/>
      <c r="Q19" s="2062">
        <v>35.58</v>
      </c>
    </row>
    <row r="20" spans="1:17" s="708" customFormat="1" ht="15">
      <c r="A20" s="711">
        <v>6</v>
      </c>
      <c r="B20" s="1105"/>
      <c r="C20" s="2061"/>
      <c r="D20" s="2061"/>
      <c r="E20" s="2062">
        <v>118.79999999999998</v>
      </c>
      <c r="F20" s="2064"/>
      <c r="G20" s="2064"/>
      <c r="H20" s="2064"/>
      <c r="I20" s="2062">
        <v>106.97999999999999</v>
      </c>
      <c r="J20" s="2065"/>
      <c r="K20" s="2064"/>
      <c r="L20" s="2064"/>
      <c r="M20" s="2062">
        <v>25.08</v>
      </c>
      <c r="N20" s="2064"/>
      <c r="O20" s="2064"/>
      <c r="P20" s="2064"/>
      <c r="Q20" s="2062">
        <v>34.620000000000005</v>
      </c>
    </row>
    <row r="21" spans="1:17" s="708" customFormat="1" ht="15">
      <c r="A21" s="711">
        <v>7</v>
      </c>
      <c r="B21" s="1105"/>
      <c r="C21" s="2061"/>
      <c r="D21" s="2061"/>
      <c r="E21" s="2062">
        <v>135.60000000000002</v>
      </c>
      <c r="F21" s="2064"/>
      <c r="G21" s="2064"/>
      <c r="H21" s="2064"/>
      <c r="I21" s="2062">
        <v>105.53999999999999</v>
      </c>
      <c r="J21" s="2065"/>
      <c r="K21" s="2064"/>
      <c r="L21" s="2064"/>
      <c r="M21" s="2062">
        <v>26.159999999999997</v>
      </c>
      <c r="N21" s="2064"/>
      <c r="O21" s="2064"/>
      <c r="P21" s="2064"/>
      <c r="Q21" s="2062">
        <v>36.959999999999994</v>
      </c>
    </row>
    <row r="22" spans="1:17" s="708" customFormat="1" ht="15">
      <c r="A22" s="711">
        <v>8</v>
      </c>
      <c r="B22" s="1105"/>
      <c r="C22" s="2061"/>
      <c r="D22" s="2061"/>
      <c r="E22" s="2062">
        <v>167.16</v>
      </c>
      <c r="F22" s="2064"/>
      <c r="G22" s="2064"/>
      <c r="H22" s="2064"/>
      <c r="I22" s="2062">
        <v>107.94</v>
      </c>
      <c r="J22" s="2065"/>
      <c r="K22" s="2064"/>
      <c r="L22" s="2064"/>
      <c r="M22" s="2062">
        <v>30.48</v>
      </c>
      <c r="N22" s="2064"/>
      <c r="O22" s="2064"/>
      <c r="P22" s="2064"/>
      <c r="Q22" s="2062">
        <v>36.72</v>
      </c>
    </row>
    <row r="23" spans="1:17" s="708" customFormat="1" ht="15">
      <c r="A23" s="711">
        <v>9</v>
      </c>
      <c r="B23" s="1105"/>
      <c r="C23" s="2061"/>
      <c r="D23" s="2061"/>
      <c r="E23" s="2062">
        <v>185.03999999999996</v>
      </c>
      <c r="F23" s="2064"/>
      <c r="G23" s="2064"/>
      <c r="H23" s="2064"/>
      <c r="I23" s="2062">
        <v>105.53999999999999</v>
      </c>
      <c r="J23" s="2065"/>
      <c r="K23" s="2064"/>
      <c r="L23" s="2064"/>
      <c r="M23" s="2062">
        <v>33.599999999999994</v>
      </c>
      <c r="N23" s="2064"/>
      <c r="O23" s="2064"/>
      <c r="P23" s="2064"/>
      <c r="Q23" s="2062">
        <v>35.82</v>
      </c>
    </row>
    <row r="24" spans="1:17" s="708" customFormat="1" ht="15">
      <c r="A24" s="711">
        <v>10</v>
      </c>
      <c r="B24" s="1105"/>
      <c r="C24" s="2061"/>
      <c r="D24" s="2061"/>
      <c r="E24" s="2062">
        <v>173.16</v>
      </c>
      <c r="F24" s="2064"/>
      <c r="G24" s="2064"/>
      <c r="H24" s="2064"/>
      <c r="I24" s="2062">
        <v>106.08</v>
      </c>
      <c r="J24" s="2065"/>
      <c r="K24" s="2064"/>
      <c r="L24" s="2064"/>
      <c r="M24" s="2062">
        <v>30.840000000000003</v>
      </c>
      <c r="N24" s="2064"/>
      <c r="O24" s="2064"/>
      <c r="P24" s="2064"/>
      <c r="Q24" s="2062">
        <v>37.86</v>
      </c>
    </row>
    <row r="25" spans="1:17" s="708" customFormat="1" ht="15">
      <c r="A25" s="711">
        <v>11</v>
      </c>
      <c r="B25" s="1105"/>
      <c r="C25" s="2061"/>
      <c r="D25" s="2061"/>
      <c r="E25" s="2062">
        <v>171.84</v>
      </c>
      <c r="F25" s="2064"/>
      <c r="G25" s="2064"/>
      <c r="H25" s="2064"/>
      <c r="I25" s="2062">
        <v>111.36000000000001</v>
      </c>
      <c r="J25" s="2065"/>
      <c r="K25" s="2064"/>
      <c r="L25" s="2064"/>
      <c r="M25" s="2062">
        <v>28.919999999999998</v>
      </c>
      <c r="N25" s="2064"/>
      <c r="O25" s="2064"/>
      <c r="P25" s="2064"/>
      <c r="Q25" s="2062">
        <v>36.54</v>
      </c>
    </row>
    <row r="26" spans="1:17" s="708" customFormat="1" ht="15">
      <c r="A26" s="711">
        <v>12</v>
      </c>
      <c r="B26" s="1105"/>
      <c r="C26" s="2061"/>
      <c r="D26" s="2061"/>
      <c r="E26" s="2062">
        <v>169.2</v>
      </c>
      <c r="F26" s="2064"/>
      <c r="G26" s="2064"/>
      <c r="H26" s="2064"/>
      <c r="I26" s="2062">
        <v>113.63999999999999</v>
      </c>
      <c r="J26" s="2065"/>
      <c r="K26" s="2064"/>
      <c r="L26" s="2064"/>
      <c r="M26" s="2062">
        <v>28.68</v>
      </c>
      <c r="N26" s="2064"/>
      <c r="O26" s="2064"/>
      <c r="P26" s="2064"/>
      <c r="Q26" s="2062">
        <v>37.56</v>
      </c>
    </row>
    <row r="27" spans="1:17" s="708" customFormat="1" ht="15">
      <c r="A27" s="711">
        <v>13</v>
      </c>
      <c r="B27" s="1105"/>
      <c r="C27" s="2061"/>
      <c r="D27" s="2061"/>
      <c r="E27" s="2062">
        <v>172.68</v>
      </c>
      <c r="F27" s="2064"/>
      <c r="G27" s="2064"/>
      <c r="H27" s="2064"/>
      <c r="I27" s="2062">
        <v>109.44</v>
      </c>
      <c r="J27" s="2065"/>
      <c r="K27" s="2064"/>
      <c r="L27" s="2064"/>
      <c r="M27" s="2062">
        <v>31.080000000000002</v>
      </c>
      <c r="N27" s="2064"/>
      <c r="O27" s="2064"/>
      <c r="P27" s="2064"/>
      <c r="Q27" s="2062">
        <v>36.599999999999994</v>
      </c>
    </row>
    <row r="28" spans="1:17" s="708" customFormat="1" ht="15">
      <c r="A28" s="711">
        <v>14</v>
      </c>
      <c r="B28" s="1105"/>
      <c r="C28" s="2061"/>
      <c r="D28" s="2061"/>
      <c r="E28" s="2062">
        <v>185.03999999999996</v>
      </c>
      <c r="F28" s="2064"/>
      <c r="G28" s="2064"/>
      <c r="H28" s="2064"/>
      <c r="I28" s="2062">
        <v>101.16</v>
      </c>
      <c r="J28" s="2065"/>
      <c r="K28" s="2064"/>
      <c r="L28" s="2064"/>
      <c r="M28" s="2062">
        <v>33.72</v>
      </c>
      <c r="N28" s="2064"/>
      <c r="O28" s="2064"/>
      <c r="P28" s="2064"/>
      <c r="Q28" s="2062">
        <v>35.520000000000003</v>
      </c>
    </row>
    <row r="29" spans="1:17" s="708" customFormat="1" ht="15">
      <c r="A29" s="711">
        <v>15</v>
      </c>
      <c r="B29" s="1105"/>
      <c r="C29" s="2061"/>
      <c r="D29" s="2061"/>
      <c r="E29" s="2062">
        <v>193.68</v>
      </c>
      <c r="F29" s="2064"/>
      <c r="G29" s="2064"/>
      <c r="H29" s="2064"/>
      <c r="I29" s="2062">
        <v>100.13999999999999</v>
      </c>
      <c r="J29" s="2065"/>
      <c r="K29" s="2064"/>
      <c r="L29" s="2064"/>
      <c r="M29" s="2062">
        <v>34.32</v>
      </c>
      <c r="N29" s="2064"/>
      <c r="O29" s="2064"/>
      <c r="P29" s="2064"/>
      <c r="Q29" s="2062">
        <v>36.479999999999997</v>
      </c>
    </row>
    <row r="30" spans="1:17" s="708" customFormat="1" ht="15">
      <c r="A30" s="711">
        <v>16</v>
      </c>
      <c r="B30" s="1105"/>
      <c r="C30" s="2061"/>
      <c r="D30" s="2061"/>
      <c r="E30" s="2062">
        <v>200.04000000000002</v>
      </c>
      <c r="F30" s="2064"/>
      <c r="G30" s="2064"/>
      <c r="H30" s="2064"/>
      <c r="I30" s="2062">
        <v>106.25999999999999</v>
      </c>
      <c r="J30" s="2065"/>
      <c r="K30" s="2064"/>
      <c r="L30" s="2064"/>
      <c r="M30" s="2062">
        <v>36.840000000000003</v>
      </c>
      <c r="N30" s="2064"/>
      <c r="O30" s="2064"/>
      <c r="P30" s="2064"/>
      <c r="Q30" s="2062">
        <v>36.239999999999995</v>
      </c>
    </row>
    <row r="31" spans="1:17" s="712" customFormat="1" ht="15">
      <c r="A31" s="711">
        <v>17</v>
      </c>
      <c r="B31" s="1105"/>
      <c r="C31" s="2061"/>
      <c r="D31" s="2061"/>
      <c r="E31" s="2062">
        <v>174.48000000000002</v>
      </c>
      <c r="F31" s="2064"/>
      <c r="G31" s="2064"/>
      <c r="H31" s="2064"/>
      <c r="I31" s="2062">
        <v>111.96000000000001</v>
      </c>
      <c r="J31" s="2065"/>
      <c r="K31" s="2064"/>
      <c r="L31" s="2064"/>
      <c r="M31" s="2062">
        <v>30.84</v>
      </c>
      <c r="N31" s="2064"/>
      <c r="O31" s="2064"/>
      <c r="P31" s="2064"/>
      <c r="Q31" s="2062">
        <v>36.959999999999994</v>
      </c>
    </row>
    <row r="32" spans="1:17" s="712" customFormat="1" ht="15">
      <c r="A32" s="711">
        <v>18</v>
      </c>
      <c r="B32" s="1105"/>
      <c r="C32" s="2061"/>
      <c r="D32" s="2061"/>
      <c r="E32" s="2062">
        <v>167.52000000000004</v>
      </c>
      <c r="F32" s="2064"/>
      <c r="G32" s="2064"/>
      <c r="H32" s="2064"/>
      <c r="I32" s="2062">
        <v>122.22</v>
      </c>
      <c r="J32" s="2065"/>
      <c r="K32" s="2064"/>
      <c r="L32" s="2064"/>
      <c r="M32" s="2062">
        <v>28.08</v>
      </c>
      <c r="N32" s="2064"/>
      <c r="O32" s="2064"/>
      <c r="P32" s="2064"/>
      <c r="Q32" s="2062">
        <v>37.979999999999997</v>
      </c>
    </row>
    <row r="33" spans="1:33" s="712" customFormat="1" ht="15">
      <c r="A33" s="711">
        <v>19</v>
      </c>
      <c r="B33" s="1105"/>
      <c r="C33" s="2061"/>
      <c r="D33" s="2061"/>
      <c r="E33" s="2062">
        <v>169.32</v>
      </c>
      <c r="F33" s="2064"/>
      <c r="G33" s="2064"/>
      <c r="H33" s="2064"/>
      <c r="I33" s="2062">
        <v>121.56</v>
      </c>
      <c r="J33" s="2065"/>
      <c r="K33" s="2064"/>
      <c r="L33" s="2064"/>
      <c r="M33" s="2062">
        <v>30.6</v>
      </c>
      <c r="N33" s="2064"/>
      <c r="O33" s="2064"/>
      <c r="P33" s="2064"/>
      <c r="Q33" s="2062">
        <v>38.459999999999994</v>
      </c>
    </row>
    <row r="34" spans="1:33" s="712" customFormat="1" ht="15">
      <c r="A34" s="711">
        <v>20</v>
      </c>
      <c r="B34" s="1105"/>
      <c r="C34" s="2061"/>
      <c r="D34" s="2061"/>
      <c r="E34" s="2062">
        <v>164.40000000000003</v>
      </c>
      <c r="F34" s="2064"/>
      <c r="G34" s="2064"/>
      <c r="H34" s="2064"/>
      <c r="I34" s="2062">
        <v>121.56</v>
      </c>
      <c r="J34" s="2065"/>
      <c r="K34" s="2064"/>
      <c r="L34" s="2064"/>
      <c r="M34" s="2062">
        <v>26.16</v>
      </c>
      <c r="N34" s="2064"/>
      <c r="O34" s="2064"/>
      <c r="P34" s="2064"/>
      <c r="Q34" s="2062">
        <v>40.799999999999997</v>
      </c>
    </row>
    <row r="35" spans="1:33" s="712" customFormat="1" ht="15">
      <c r="A35" s="711">
        <v>21</v>
      </c>
      <c r="B35" s="1105"/>
      <c r="C35" s="2061"/>
      <c r="D35" s="2061"/>
      <c r="E35" s="2062">
        <v>155.4</v>
      </c>
      <c r="F35" s="2064"/>
      <c r="G35" s="2064"/>
      <c r="H35" s="2064"/>
      <c r="I35" s="2062">
        <v>115.5</v>
      </c>
      <c r="J35" s="2065"/>
      <c r="K35" s="2064"/>
      <c r="L35" s="2064"/>
      <c r="M35" s="2062">
        <v>26.16</v>
      </c>
      <c r="N35" s="2064"/>
      <c r="O35" s="2064"/>
      <c r="P35" s="2064"/>
      <c r="Q35" s="2062">
        <v>39.9</v>
      </c>
    </row>
    <row r="36" spans="1:33" s="712" customFormat="1" ht="15">
      <c r="A36" s="711">
        <v>22</v>
      </c>
      <c r="B36" s="1105"/>
      <c r="C36" s="2061"/>
      <c r="D36" s="2061"/>
      <c r="E36" s="2062">
        <v>137.63999999999999</v>
      </c>
      <c r="F36" s="2064"/>
      <c r="G36" s="2064"/>
      <c r="H36" s="2064"/>
      <c r="I36" s="2062">
        <v>96.960000000000008</v>
      </c>
      <c r="J36" s="2065"/>
      <c r="K36" s="2064"/>
      <c r="L36" s="2064"/>
      <c r="M36" s="2062">
        <v>24.24</v>
      </c>
      <c r="N36" s="2064"/>
      <c r="O36" s="2064"/>
      <c r="P36" s="2064"/>
      <c r="Q36" s="2062">
        <v>36.900000000000006</v>
      </c>
    </row>
    <row r="37" spans="1:33" s="712" customFormat="1" ht="15">
      <c r="A37" s="711">
        <v>23</v>
      </c>
      <c r="B37" s="1105"/>
      <c r="C37" s="2061"/>
      <c r="D37" s="2061"/>
      <c r="E37" s="2062">
        <v>117</v>
      </c>
      <c r="F37" s="2064"/>
      <c r="G37" s="2064"/>
      <c r="H37" s="2064"/>
      <c r="I37" s="2062">
        <v>81.48</v>
      </c>
      <c r="J37" s="2065"/>
      <c r="K37" s="2064"/>
      <c r="L37" s="2064"/>
      <c r="M37" s="2062">
        <v>23.28</v>
      </c>
      <c r="N37" s="2064"/>
      <c r="O37" s="2064"/>
      <c r="P37" s="2064"/>
      <c r="Q37" s="2062">
        <v>36.659999999999997</v>
      </c>
    </row>
    <row r="38" spans="1:33" s="712" customFormat="1" ht="15">
      <c r="A38" s="711" t="s">
        <v>19</v>
      </c>
      <c r="B38" s="1177"/>
      <c r="C38" s="1582"/>
      <c r="D38" s="1582"/>
      <c r="E38" s="1845">
        <f>SUM(E14:E37)</f>
        <v>3522.2400000000002</v>
      </c>
      <c r="F38" s="1845"/>
      <c r="G38" s="1845"/>
      <c r="H38" s="1845"/>
      <c r="I38" s="1845">
        <f>SUM(I14:I37)</f>
        <v>2321.88</v>
      </c>
      <c r="J38" s="1845"/>
      <c r="K38" s="1845"/>
      <c r="L38" s="1845"/>
      <c r="M38" s="1845">
        <f>SUM(M14:M37)</f>
        <v>659.27999999999986</v>
      </c>
      <c r="N38" s="1845"/>
      <c r="O38" s="1845"/>
      <c r="P38" s="1845"/>
      <c r="Q38" s="1845">
        <f>SUM(Q14:Q37)</f>
        <v>876.84</v>
      </c>
    </row>
    <row r="39" spans="1:33" s="701" customFormat="1" ht="12.75" customHeight="1">
      <c r="A39" s="701" t="s">
        <v>20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21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565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23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1">
    <mergeCell ref="B2:F2"/>
    <mergeCell ref="N2:Q2"/>
    <mergeCell ref="N3:Q3"/>
    <mergeCell ref="B4:C4"/>
    <mergeCell ref="N4:Q4"/>
    <mergeCell ref="B11:C11"/>
    <mergeCell ref="F11:G11"/>
    <mergeCell ref="J11:K11"/>
    <mergeCell ref="N11:O11"/>
    <mergeCell ref="K1:Q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:F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K1" sqref="K1:Q3"/>
    </sheetView>
  </sheetViews>
  <sheetFormatPr defaultColWidth="9.140625"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3" t="s">
        <v>405</v>
      </c>
      <c r="C1" s="2081"/>
      <c r="D1" s="2081"/>
      <c r="E1" s="2081"/>
      <c r="F1" s="2081"/>
      <c r="J1" s="800" t="s">
        <v>171</v>
      </c>
      <c r="K1" s="2410" t="s">
        <v>232</v>
      </c>
      <c r="L1" s="2410"/>
      <c r="M1" s="2410"/>
      <c r="N1" s="2410"/>
      <c r="O1" s="2410"/>
      <c r="P1" s="2410"/>
      <c r="Q1" s="2410"/>
      <c r="R1" s="1007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701" customFormat="1" ht="10.5" customHeight="1">
      <c r="B2" s="2124" t="s">
        <v>1</v>
      </c>
      <c r="C2" s="2088"/>
      <c r="D2" s="2088"/>
      <c r="E2" s="2088"/>
      <c r="F2" s="2088"/>
      <c r="N2" s="2124" t="s">
        <v>2</v>
      </c>
      <c r="O2" s="2128"/>
      <c r="P2" s="2128"/>
      <c r="Q2" s="2128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701" customFormat="1" ht="13.5" customHeight="1">
      <c r="N3" s="2409" t="s">
        <v>624</v>
      </c>
      <c r="O3" s="2409"/>
      <c r="P3" s="2409"/>
      <c r="Q3" s="2409"/>
      <c r="R3" s="1008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701" customFormat="1" ht="15" customHeight="1">
      <c r="B4" s="2131" t="s">
        <v>4</v>
      </c>
      <c r="C4" s="2081"/>
      <c r="D4" s="703"/>
      <c r="E4" s="1007"/>
      <c r="F4" s="1007"/>
      <c r="G4" s="1007"/>
      <c r="H4" s="1007"/>
      <c r="I4" s="866" t="s">
        <v>5</v>
      </c>
      <c r="J4" s="1853"/>
      <c r="K4" s="1853"/>
      <c r="L4" s="1853"/>
      <c r="N4" s="2343"/>
      <c r="O4" s="2343"/>
      <c r="P4" s="2343"/>
      <c r="Q4" s="2343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701" customFormat="1" ht="9.75" customHeight="1">
      <c r="B5" s="2130" t="s">
        <v>7</v>
      </c>
      <c r="C5" s="2079"/>
      <c r="D5" s="1853"/>
      <c r="E5" s="1853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701" customFormat="1" ht="12" customHeight="1">
      <c r="A6" s="212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701" customFormat="1" ht="15.75">
      <c r="A7" s="212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701" customFormat="1" ht="9" customHeight="1">
      <c r="A8" s="1467"/>
      <c r="B8" s="1265"/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701" customFormat="1">
      <c r="A9" s="2114" t="s">
        <v>9</v>
      </c>
      <c r="B9" s="2120" t="s">
        <v>10</v>
      </c>
      <c r="C9" s="2121"/>
      <c r="D9" s="2121"/>
      <c r="E9" s="2121"/>
      <c r="F9" s="2121"/>
      <c r="G9" s="2121"/>
      <c r="H9" s="2121"/>
      <c r="I9" s="2122"/>
      <c r="J9" s="2120" t="s">
        <v>11</v>
      </c>
      <c r="K9" s="2121"/>
      <c r="L9" s="2121"/>
      <c r="M9" s="2121"/>
      <c r="N9" s="2121"/>
      <c r="O9" s="2121"/>
      <c r="P9" s="2121"/>
      <c r="Q9" s="2122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701" customFormat="1">
      <c r="A10" s="2115"/>
      <c r="B10" s="2129" t="s">
        <v>631</v>
      </c>
      <c r="C10" s="2129"/>
      <c r="D10" s="2129"/>
      <c r="E10" s="2129"/>
      <c r="F10" s="2129" t="s">
        <v>630</v>
      </c>
      <c r="G10" s="2129"/>
      <c r="H10" s="2129"/>
      <c r="I10" s="2129"/>
      <c r="J10" s="2129" t="s">
        <v>631</v>
      </c>
      <c r="K10" s="2129"/>
      <c r="L10" s="2129"/>
      <c r="M10" s="2129"/>
      <c r="N10" s="2129" t="s">
        <v>630</v>
      </c>
      <c r="O10" s="2129"/>
      <c r="P10" s="2129"/>
      <c r="Q10" s="2129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701" customFormat="1">
      <c r="A11" s="2115"/>
      <c r="B11" s="2117" t="s">
        <v>14</v>
      </c>
      <c r="C11" s="2118"/>
      <c r="E11" s="1852"/>
      <c r="F11" s="2117" t="s">
        <v>14</v>
      </c>
      <c r="G11" s="2118"/>
      <c r="H11" s="1851"/>
      <c r="I11" s="1852"/>
      <c r="J11" s="2117" t="s">
        <v>14</v>
      </c>
      <c r="K11" s="2118"/>
      <c r="L11" s="1851"/>
      <c r="M11" s="1852"/>
      <c r="N11" s="2117" t="s">
        <v>14</v>
      </c>
      <c r="O11" s="2118"/>
      <c r="P11" s="1851"/>
      <c r="Q11" s="1852"/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708" customFormat="1" ht="35.25" customHeight="1">
      <c r="A12" s="211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5"/>
      <c r="C14" s="1580"/>
      <c r="D14" s="1580"/>
      <c r="E14" s="1784">
        <v>66.72</v>
      </c>
      <c r="F14" s="1580"/>
      <c r="G14" s="1580"/>
      <c r="H14" s="1580"/>
      <c r="I14" s="1784">
        <v>91.139999999999986</v>
      </c>
      <c r="J14" s="1581"/>
      <c r="K14" s="1580"/>
      <c r="L14" s="1580"/>
      <c r="M14" s="1784">
        <v>20.880000000000003</v>
      </c>
      <c r="N14" s="1580"/>
      <c r="O14" s="1580"/>
      <c r="P14" s="1580"/>
      <c r="Q14" s="1784">
        <v>38.159999999999997</v>
      </c>
    </row>
    <row r="15" spans="1:33" s="1421" customFormat="1" ht="15">
      <c r="A15" s="1419">
        <v>1</v>
      </c>
      <c r="B15" s="1105"/>
      <c r="C15" s="1580"/>
      <c r="D15" s="1580"/>
      <c r="E15" s="1784">
        <v>59.400000000000006</v>
      </c>
      <c r="F15" s="1524"/>
      <c r="G15" s="1524"/>
      <c r="H15" s="1524"/>
      <c r="I15" s="1784">
        <v>83.16</v>
      </c>
      <c r="J15" s="1517"/>
      <c r="K15" s="1524"/>
      <c r="L15" s="1524"/>
      <c r="M15" s="1784">
        <v>20.28</v>
      </c>
      <c r="N15" s="1524"/>
      <c r="O15" s="1524"/>
      <c r="P15" s="1524"/>
      <c r="Q15" s="1784">
        <v>35.28</v>
      </c>
    </row>
    <row r="16" spans="1:33" s="708" customFormat="1" ht="15">
      <c r="A16" s="711">
        <v>2</v>
      </c>
      <c r="B16" s="1105"/>
      <c r="C16" s="1580"/>
      <c r="D16" s="1580"/>
      <c r="E16" s="1784">
        <v>51.6</v>
      </c>
      <c r="F16" s="1524"/>
      <c r="G16" s="1524"/>
      <c r="H16" s="1524"/>
      <c r="I16" s="1784">
        <v>76.56</v>
      </c>
      <c r="J16" s="1517"/>
      <c r="K16" s="1524"/>
      <c r="L16" s="1524"/>
      <c r="M16" s="1784">
        <v>18.479999999999997</v>
      </c>
      <c r="N16" s="1524"/>
      <c r="O16" s="1524"/>
      <c r="P16" s="1524"/>
      <c r="Q16" s="1784">
        <v>34.14</v>
      </c>
    </row>
    <row r="17" spans="1:17" s="708" customFormat="1" ht="15">
      <c r="A17" s="711">
        <v>3</v>
      </c>
      <c r="B17" s="1105"/>
      <c r="C17" s="1580"/>
      <c r="D17" s="1580"/>
      <c r="E17" s="1784">
        <v>48.239999999999995</v>
      </c>
      <c r="F17" s="1524"/>
      <c r="G17" s="1524"/>
      <c r="H17" s="1524"/>
      <c r="I17" s="1784">
        <v>73.97999999999999</v>
      </c>
      <c r="J17" s="1517"/>
      <c r="K17" s="1524"/>
      <c r="L17" s="1524"/>
      <c r="M17" s="1784">
        <v>16.8</v>
      </c>
      <c r="N17" s="1524"/>
      <c r="O17" s="1524"/>
      <c r="P17" s="1524"/>
      <c r="Q17" s="1784">
        <v>31.68</v>
      </c>
    </row>
    <row r="18" spans="1:17" s="708" customFormat="1" ht="15">
      <c r="A18" s="711">
        <v>4</v>
      </c>
      <c r="B18" s="1105"/>
      <c r="C18" s="1580"/>
      <c r="D18" s="1580"/>
      <c r="E18" s="1784">
        <v>50.760000000000005</v>
      </c>
      <c r="F18" s="1524"/>
      <c r="G18" s="1524"/>
      <c r="H18" s="1524"/>
      <c r="I18" s="1784">
        <v>72.900000000000006</v>
      </c>
      <c r="J18" s="1517"/>
      <c r="K18" s="1524"/>
      <c r="L18" s="1524"/>
      <c r="M18" s="1784">
        <v>18.36</v>
      </c>
      <c r="N18" s="1524"/>
      <c r="O18" s="1524"/>
      <c r="P18" s="1524"/>
      <c r="Q18" s="1784">
        <v>31.5</v>
      </c>
    </row>
    <row r="19" spans="1:17" s="708" customFormat="1" ht="15">
      <c r="A19" s="711">
        <v>5</v>
      </c>
      <c r="B19" s="1105"/>
      <c r="C19" s="1580"/>
      <c r="D19" s="1580"/>
      <c r="E19" s="1784">
        <v>54</v>
      </c>
      <c r="F19" s="1524"/>
      <c r="G19" s="1524"/>
      <c r="H19" s="1524"/>
      <c r="I19" s="1784">
        <v>102.24000000000001</v>
      </c>
      <c r="J19" s="1517"/>
      <c r="K19" s="1524"/>
      <c r="L19" s="1524"/>
      <c r="M19" s="1784">
        <v>18.479999999999997</v>
      </c>
      <c r="N19" s="1524"/>
      <c r="O19" s="1524"/>
      <c r="P19" s="1524"/>
      <c r="Q19" s="1784">
        <v>32.519999999999996</v>
      </c>
    </row>
    <row r="20" spans="1:17" s="708" customFormat="1" ht="15">
      <c r="A20" s="711">
        <v>6</v>
      </c>
      <c r="B20" s="1105"/>
      <c r="C20" s="1580"/>
      <c r="D20" s="1580"/>
      <c r="E20" s="1784">
        <v>63.36</v>
      </c>
      <c r="F20" s="1524"/>
      <c r="G20" s="1524"/>
      <c r="H20" s="1524"/>
      <c r="I20" s="1784">
        <v>124.44</v>
      </c>
      <c r="J20" s="1517"/>
      <c r="K20" s="1524"/>
      <c r="L20" s="1524"/>
      <c r="M20" s="1784">
        <v>18.600000000000001</v>
      </c>
      <c r="N20" s="1524"/>
      <c r="O20" s="1524"/>
      <c r="P20" s="1524"/>
      <c r="Q20" s="1784">
        <v>34.92</v>
      </c>
    </row>
    <row r="21" spans="1:17" s="708" customFormat="1" ht="15">
      <c r="A21" s="711">
        <v>7</v>
      </c>
      <c r="B21" s="1105"/>
      <c r="C21" s="1580"/>
      <c r="D21" s="1580"/>
      <c r="E21" s="1784">
        <v>75.72</v>
      </c>
      <c r="F21" s="1524"/>
      <c r="G21" s="1524"/>
      <c r="H21" s="1524"/>
      <c r="I21" s="1784">
        <v>132.24</v>
      </c>
      <c r="J21" s="1517"/>
      <c r="K21" s="1524"/>
      <c r="L21" s="1524"/>
      <c r="M21" s="1784">
        <v>19.920000000000002</v>
      </c>
      <c r="N21" s="1524"/>
      <c r="O21" s="1524"/>
      <c r="P21" s="1524"/>
      <c r="Q21" s="1784">
        <v>39.599999999999994</v>
      </c>
    </row>
    <row r="22" spans="1:17" s="708" customFormat="1" ht="15">
      <c r="A22" s="711">
        <v>8</v>
      </c>
      <c r="B22" s="1105"/>
      <c r="C22" s="1580"/>
      <c r="D22" s="1580"/>
      <c r="E22" s="1784">
        <v>92.16</v>
      </c>
      <c r="F22" s="1524"/>
      <c r="G22" s="1524"/>
      <c r="H22" s="1524"/>
      <c r="I22" s="1784">
        <v>135.54000000000002</v>
      </c>
      <c r="J22" s="1517"/>
      <c r="K22" s="1524"/>
      <c r="L22" s="1524"/>
      <c r="M22" s="1784">
        <v>22.8</v>
      </c>
      <c r="N22" s="1524"/>
      <c r="O22" s="1524"/>
      <c r="P22" s="1524"/>
      <c r="Q22" s="1784">
        <v>40.559999999999995</v>
      </c>
    </row>
    <row r="23" spans="1:17" s="708" customFormat="1" ht="15">
      <c r="A23" s="711">
        <v>9</v>
      </c>
      <c r="B23" s="1105"/>
      <c r="C23" s="1580"/>
      <c r="D23" s="1580"/>
      <c r="E23" s="1784">
        <v>94.800000000000011</v>
      </c>
      <c r="F23" s="1524"/>
      <c r="G23" s="1524"/>
      <c r="H23" s="1524"/>
      <c r="I23" s="1784">
        <v>133.32</v>
      </c>
      <c r="J23" s="1517"/>
      <c r="K23" s="1524"/>
      <c r="L23" s="1524"/>
      <c r="M23" s="1784">
        <v>23.520000000000003</v>
      </c>
      <c r="N23" s="1524"/>
      <c r="O23" s="1524"/>
      <c r="P23" s="1524"/>
      <c r="Q23" s="1784">
        <v>42.9</v>
      </c>
    </row>
    <row r="24" spans="1:17" s="708" customFormat="1" ht="15">
      <c r="A24" s="711">
        <v>10</v>
      </c>
      <c r="B24" s="1105"/>
      <c r="C24" s="1580"/>
      <c r="D24" s="1580"/>
      <c r="E24" s="1784">
        <v>98.76</v>
      </c>
      <c r="F24" s="1524"/>
      <c r="G24" s="1524"/>
      <c r="H24" s="1524"/>
      <c r="I24" s="1784">
        <v>129.24</v>
      </c>
      <c r="J24" s="1517"/>
      <c r="K24" s="1524"/>
      <c r="L24" s="1524"/>
      <c r="M24" s="1784">
        <v>23.639999999999997</v>
      </c>
      <c r="N24" s="1524"/>
      <c r="O24" s="1524"/>
      <c r="P24" s="1524"/>
      <c r="Q24" s="1784">
        <v>42.36</v>
      </c>
    </row>
    <row r="25" spans="1:17" s="708" customFormat="1" ht="15">
      <c r="A25" s="711">
        <v>11</v>
      </c>
      <c r="B25" s="1105"/>
      <c r="C25" s="1580"/>
      <c r="D25" s="1580"/>
      <c r="E25" s="1784">
        <v>101.16</v>
      </c>
      <c r="F25" s="1524"/>
      <c r="G25" s="1524"/>
      <c r="H25" s="1524"/>
      <c r="I25" s="1784">
        <v>117.48</v>
      </c>
      <c r="J25" s="1517"/>
      <c r="K25" s="1524"/>
      <c r="L25" s="1524"/>
      <c r="M25" s="1784">
        <v>23.4</v>
      </c>
      <c r="N25" s="1524"/>
      <c r="O25" s="1524"/>
      <c r="P25" s="1524"/>
      <c r="Q25" s="1784">
        <v>42.6</v>
      </c>
    </row>
    <row r="26" spans="1:17" s="708" customFormat="1" ht="15">
      <c r="A26" s="711">
        <v>12</v>
      </c>
      <c r="B26" s="1105"/>
      <c r="C26" s="1580"/>
      <c r="D26" s="1580"/>
      <c r="E26" s="1784">
        <v>102.36000000000001</v>
      </c>
      <c r="F26" s="1524"/>
      <c r="G26" s="1524"/>
      <c r="H26" s="1524"/>
      <c r="I26" s="1784">
        <v>130.02000000000001</v>
      </c>
      <c r="J26" s="1517"/>
      <c r="K26" s="1524"/>
      <c r="L26" s="1524"/>
      <c r="M26" s="1784">
        <v>24.36</v>
      </c>
      <c r="N26" s="1524"/>
      <c r="O26" s="1524"/>
      <c r="P26" s="1524"/>
      <c r="Q26" s="1784">
        <v>44.460000000000008</v>
      </c>
    </row>
    <row r="27" spans="1:17" s="708" customFormat="1" ht="15">
      <c r="A27" s="711">
        <v>13</v>
      </c>
      <c r="B27" s="1105"/>
      <c r="C27" s="1580"/>
      <c r="D27" s="1580"/>
      <c r="E27" s="1784">
        <v>105.72</v>
      </c>
      <c r="F27" s="1524"/>
      <c r="G27" s="1524"/>
      <c r="H27" s="1524"/>
      <c r="I27" s="1784">
        <v>115.44</v>
      </c>
      <c r="J27" s="1517"/>
      <c r="K27" s="1524"/>
      <c r="L27" s="1524"/>
      <c r="M27" s="1784">
        <v>26.4</v>
      </c>
      <c r="N27" s="1524"/>
      <c r="O27" s="1524"/>
      <c r="P27" s="1524"/>
      <c r="Q27" s="1784">
        <v>41.58</v>
      </c>
    </row>
    <row r="28" spans="1:17" s="708" customFormat="1" ht="15">
      <c r="A28" s="711">
        <v>14</v>
      </c>
      <c r="B28" s="1105"/>
      <c r="C28" s="1580"/>
      <c r="D28" s="1580"/>
      <c r="E28" s="1784">
        <v>101.16</v>
      </c>
      <c r="F28" s="1524"/>
      <c r="G28" s="1524"/>
      <c r="H28" s="1524"/>
      <c r="I28" s="1784">
        <v>120.06</v>
      </c>
      <c r="J28" s="1517"/>
      <c r="K28" s="1524"/>
      <c r="L28" s="1524"/>
      <c r="M28" s="1784">
        <v>26.52</v>
      </c>
      <c r="N28" s="1524"/>
      <c r="O28" s="1524"/>
      <c r="P28" s="1524"/>
      <c r="Q28" s="1784">
        <v>42.539999999999992</v>
      </c>
    </row>
    <row r="29" spans="1:17" s="708" customFormat="1" ht="15">
      <c r="A29" s="711">
        <v>15</v>
      </c>
      <c r="B29" s="1105"/>
      <c r="C29" s="1580"/>
      <c r="D29" s="1580"/>
      <c r="E29" s="1784">
        <v>95.04</v>
      </c>
      <c r="F29" s="1524"/>
      <c r="G29" s="1524"/>
      <c r="H29" s="1524"/>
      <c r="I29" s="1784">
        <v>115.08</v>
      </c>
      <c r="J29" s="1517"/>
      <c r="K29" s="1524"/>
      <c r="L29" s="1524"/>
      <c r="M29" s="1784">
        <v>23.759999999999998</v>
      </c>
      <c r="N29" s="1524"/>
      <c r="O29" s="1524"/>
      <c r="P29" s="1524"/>
      <c r="Q29" s="1784">
        <v>42</v>
      </c>
    </row>
    <row r="30" spans="1:17" s="708" customFormat="1" ht="15">
      <c r="A30" s="711">
        <v>16</v>
      </c>
      <c r="B30" s="1105"/>
      <c r="C30" s="1580"/>
      <c r="D30" s="1580"/>
      <c r="E30" s="1784">
        <v>98.28</v>
      </c>
      <c r="F30" s="1524"/>
      <c r="G30" s="1524"/>
      <c r="H30" s="1524"/>
      <c r="I30" s="1784">
        <v>110.76</v>
      </c>
      <c r="J30" s="1517"/>
      <c r="K30" s="1524"/>
      <c r="L30" s="1524"/>
      <c r="M30" s="1784">
        <v>24.840000000000003</v>
      </c>
      <c r="N30" s="1524"/>
      <c r="O30" s="1524"/>
      <c r="P30" s="1524"/>
      <c r="Q30" s="1784">
        <v>40.320000000000007</v>
      </c>
    </row>
    <row r="31" spans="1:17" s="712" customFormat="1" ht="15">
      <c r="A31" s="711">
        <v>17</v>
      </c>
      <c r="B31" s="1105"/>
      <c r="C31" s="1580"/>
      <c r="D31" s="1580"/>
      <c r="E31" s="1784">
        <v>95.64</v>
      </c>
      <c r="F31" s="1524"/>
      <c r="G31" s="1524"/>
      <c r="H31" s="1524"/>
      <c r="I31" s="1784">
        <v>113.22</v>
      </c>
      <c r="J31" s="1517"/>
      <c r="K31" s="1524"/>
      <c r="L31" s="1524"/>
      <c r="M31" s="1784">
        <v>22.799999999999997</v>
      </c>
      <c r="N31" s="1524"/>
      <c r="O31" s="1524"/>
      <c r="P31" s="1524"/>
      <c r="Q31" s="1784">
        <v>39.959999999999994</v>
      </c>
    </row>
    <row r="32" spans="1:17" s="712" customFormat="1" ht="15">
      <c r="A32" s="711">
        <v>18</v>
      </c>
      <c r="B32" s="1105"/>
      <c r="C32" s="1580"/>
      <c r="D32" s="1580"/>
      <c r="E32" s="1784">
        <v>95.399999999999991</v>
      </c>
      <c r="F32" s="1524"/>
      <c r="G32" s="1524"/>
      <c r="H32" s="1524"/>
      <c r="I32" s="1784">
        <v>113.1</v>
      </c>
      <c r="J32" s="1517"/>
      <c r="K32" s="1524"/>
      <c r="L32" s="1524"/>
      <c r="M32" s="1784">
        <v>24.6</v>
      </c>
      <c r="N32" s="1524"/>
      <c r="O32" s="1524"/>
      <c r="P32" s="1524"/>
      <c r="Q32" s="1784">
        <v>39.18</v>
      </c>
    </row>
    <row r="33" spans="1:33" s="712" customFormat="1" ht="15">
      <c r="A33" s="711">
        <v>19</v>
      </c>
      <c r="B33" s="1105"/>
      <c r="C33" s="1580"/>
      <c r="D33" s="1580"/>
      <c r="E33" s="1784">
        <v>102.36000000000001</v>
      </c>
      <c r="F33" s="1524"/>
      <c r="G33" s="1524"/>
      <c r="H33" s="1524"/>
      <c r="I33" s="1784">
        <v>118.80000000000001</v>
      </c>
      <c r="J33" s="1517"/>
      <c r="K33" s="1524"/>
      <c r="L33" s="1524"/>
      <c r="M33" s="1784">
        <v>24.840000000000003</v>
      </c>
      <c r="N33" s="1524"/>
      <c r="O33" s="1524"/>
      <c r="P33" s="1524"/>
      <c r="Q33" s="1784">
        <v>37.86</v>
      </c>
    </row>
    <row r="34" spans="1:33" s="712" customFormat="1" ht="15">
      <c r="A34" s="711">
        <v>20</v>
      </c>
      <c r="B34" s="1105"/>
      <c r="C34" s="1580"/>
      <c r="D34" s="1580"/>
      <c r="E34" s="1784">
        <v>93.6</v>
      </c>
      <c r="F34" s="1524"/>
      <c r="G34" s="1524"/>
      <c r="H34" s="1524"/>
      <c r="I34" s="1784">
        <v>118.13999999999999</v>
      </c>
      <c r="J34" s="1517"/>
      <c r="K34" s="1524"/>
      <c r="L34" s="1524"/>
      <c r="M34" s="1784">
        <v>24</v>
      </c>
      <c r="N34" s="1524"/>
      <c r="O34" s="1524"/>
      <c r="P34" s="1524"/>
      <c r="Q34" s="1784">
        <v>38.879999999999995</v>
      </c>
    </row>
    <row r="35" spans="1:33" s="712" customFormat="1" ht="15">
      <c r="A35" s="711">
        <v>21</v>
      </c>
      <c r="B35" s="1105"/>
      <c r="C35" s="1580"/>
      <c r="D35" s="1580"/>
      <c r="E35" s="1784">
        <v>98.4</v>
      </c>
      <c r="F35" s="1524"/>
      <c r="G35" s="1524"/>
      <c r="H35" s="1524"/>
      <c r="I35" s="1784">
        <v>119.1</v>
      </c>
      <c r="J35" s="1517"/>
      <c r="K35" s="1524"/>
      <c r="L35" s="1524"/>
      <c r="M35" s="1784">
        <v>23.880000000000003</v>
      </c>
      <c r="N35" s="1524"/>
      <c r="O35" s="1524"/>
      <c r="P35" s="1524"/>
      <c r="Q35" s="1784">
        <v>37.5</v>
      </c>
    </row>
    <row r="36" spans="1:33" s="712" customFormat="1" ht="15">
      <c r="A36" s="711">
        <v>22</v>
      </c>
      <c r="B36" s="1105"/>
      <c r="C36" s="1580"/>
      <c r="D36" s="1580"/>
      <c r="E36" s="1784">
        <v>92.64</v>
      </c>
      <c r="F36" s="1524"/>
      <c r="G36" s="1524"/>
      <c r="H36" s="1524"/>
      <c r="I36" s="1784">
        <v>114.6</v>
      </c>
      <c r="J36" s="1517"/>
      <c r="K36" s="1524"/>
      <c r="L36" s="1524"/>
      <c r="M36" s="1784">
        <v>24.599999999999998</v>
      </c>
      <c r="N36" s="1524"/>
      <c r="O36" s="1524"/>
      <c r="P36" s="1524"/>
      <c r="Q36" s="1784">
        <v>39.659999999999997</v>
      </c>
    </row>
    <row r="37" spans="1:33" s="712" customFormat="1" ht="15">
      <c r="A37" s="711">
        <v>23</v>
      </c>
      <c r="B37" s="1105"/>
      <c r="C37" s="1580"/>
      <c r="D37" s="1580"/>
      <c r="E37" s="1784">
        <v>79.08</v>
      </c>
      <c r="F37" s="1524"/>
      <c r="G37" s="1524"/>
      <c r="H37" s="1524"/>
      <c r="I37" s="1784">
        <v>99.06</v>
      </c>
      <c r="J37" s="1517"/>
      <c r="K37" s="1524"/>
      <c r="L37" s="1524"/>
      <c r="M37" s="1784">
        <v>21.96</v>
      </c>
      <c r="N37" s="1524"/>
      <c r="O37" s="1524"/>
      <c r="P37" s="1524"/>
      <c r="Q37" s="1784">
        <v>37.92</v>
      </c>
    </row>
    <row r="38" spans="1:33" s="712" customFormat="1" ht="15">
      <c r="A38" s="711" t="s">
        <v>19</v>
      </c>
      <c r="B38" s="1177"/>
      <c r="C38" s="1582"/>
      <c r="D38" s="1582"/>
      <c r="E38" s="1845">
        <f>SUM(E14:E37)</f>
        <v>2016.3600000000004</v>
      </c>
      <c r="F38" s="1845"/>
      <c r="G38" s="1845"/>
      <c r="H38" s="1845"/>
      <c r="I38" s="1845">
        <f>SUM(I14:I37)</f>
        <v>2659.62</v>
      </c>
      <c r="J38" s="1845"/>
      <c r="K38" s="1845"/>
      <c r="L38" s="1845"/>
      <c r="M38" s="1845">
        <f>SUM(M14:M37)</f>
        <v>537.72</v>
      </c>
      <c r="N38" s="1845"/>
      <c r="O38" s="1845"/>
      <c r="P38" s="1845"/>
      <c r="Q38" s="1845">
        <f>SUM(Q14:Q37)</f>
        <v>928.07999999999993</v>
      </c>
    </row>
    <row r="39" spans="1:33" s="701" customFormat="1" ht="12.75" customHeight="1">
      <c r="A39" s="701" t="s">
        <v>20</v>
      </c>
      <c r="R39" s="1007"/>
      <c r="S39" s="1007"/>
      <c r="T39" s="1007"/>
      <c r="U39" s="1007"/>
      <c r="V39" s="1007"/>
      <c r="W39" s="1007"/>
      <c r="X39" s="1007"/>
      <c r="Y39" s="1007"/>
      <c r="Z39" s="1007"/>
      <c r="AA39" s="1007"/>
      <c r="AB39" s="1007"/>
      <c r="AC39" s="1007"/>
      <c r="AD39" s="1007"/>
      <c r="AE39" s="1007"/>
      <c r="AF39" s="1007"/>
      <c r="AG39" s="1007"/>
    </row>
    <row r="40" spans="1:33" s="701" customFormat="1" ht="12.75" customHeight="1">
      <c r="A40" s="701" t="s">
        <v>21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>
      <c r="A41" s="701" t="s">
        <v>565</v>
      </c>
      <c r="K41" s="701"/>
      <c r="L41" s="701"/>
      <c r="M41" s="701"/>
      <c r="N41" s="701"/>
      <c r="O41" s="701"/>
      <c r="P41" s="701"/>
      <c r="Q41" s="701"/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701" t="s">
        <v>23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</sheetData>
  <mergeCells count="21">
    <mergeCell ref="B4:C4"/>
    <mergeCell ref="N4:Q4"/>
    <mergeCell ref="B1:F1"/>
    <mergeCell ref="K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theme="9" tint="-0.249977111117893"/>
  </sheetPr>
  <dimension ref="A1:AG43"/>
  <sheetViews>
    <sheetView zoomScale="85" zoomScaleNormal="85" workbookViewId="0">
      <selection activeCell="I23" sqref="I23"/>
    </sheetView>
  </sheetViews>
  <sheetFormatPr defaultColWidth="9.140625" defaultRowHeight="12.75"/>
  <cols>
    <col min="1" max="1" width="5.42578125" style="260" customWidth="1"/>
    <col min="2" max="3" width="11.28515625" style="260" customWidth="1"/>
    <col min="4" max="4" width="11.28515625" style="260" hidden="1" customWidth="1"/>
    <col min="5" max="7" width="11.28515625" style="260" customWidth="1"/>
    <col min="8" max="8" width="11.28515625" style="260" hidden="1" customWidth="1"/>
    <col min="9" max="11" width="11.28515625" style="260" customWidth="1"/>
    <col min="12" max="12" width="11.28515625" style="260" hidden="1" customWidth="1"/>
    <col min="13" max="15" width="11.28515625" style="260" customWidth="1"/>
    <col min="16" max="16" width="11.28515625" style="260" hidden="1" customWidth="1"/>
    <col min="17" max="17" width="11.28515625" style="260" customWidth="1"/>
    <col min="18" max="16384" width="9.140625" style="260"/>
  </cols>
  <sheetData>
    <row r="1" spans="1:33" s="248" customFormat="1" ht="18.75" customHeight="1">
      <c r="B1" s="2412" t="s">
        <v>405</v>
      </c>
      <c r="C1" s="2081"/>
      <c r="D1" s="2081"/>
      <c r="E1" s="2081"/>
      <c r="F1" s="2081"/>
      <c r="J1" s="800" t="s">
        <v>171</v>
      </c>
      <c r="M1" s="2411" t="s">
        <v>292</v>
      </c>
      <c r="N1" s="2411"/>
      <c r="O1" s="2411"/>
      <c r="P1" s="2411"/>
      <c r="Q1" s="2411"/>
      <c r="R1" s="853"/>
      <c r="S1" s="1005"/>
      <c r="T1" s="1005"/>
      <c r="U1" s="1005"/>
      <c r="V1" s="1005"/>
      <c r="W1" s="1005"/>
      <c r="X1" s="1005"/>
      <c r="Y1" s="1005"/>
      <c r="Z1" s="1005"/>
      <c r="AA1" s="1005"/>
      <c r="AB1" s="1005"/>
      <c r="AC1" s="1005"/>
      <c r="AD1" s="1005"/>
      <c r="AE1" s="1005"/>
      <c r="AF1" s="1005"/>
      <c r="AG1" s="1005"/>
    </row>
    <row r="2" spans="1:33" s="248" customFormat="1" ht="10.5" customHeight="1">
      <c r="B2" s="2413" t="s">
        <v>1</v>
      </c>
      <c r="C2" s="2088"/>
      <c r="D2" s="2088"/>
      <c r="E2" s="2088"/>
      <c r="F2" s="2088"/>
      <c r="N2" s="852" t="s">
        <v>2</v>
      </c>
      <c r="O2" s="249"/>
      <c r="P2" s="249"/>
      <c r="Q2" s="249"/>
      <c r="R2" s="1005"/>
      <c r="S2" s="1005"/>
      <c r="T2" s="1005"/>
      <c r="U2" s="1005"/>
      <c r="V2" s="1005"/>
      <c r="W2" s="1005"/>
      <c r="X2" s="1005"/>
      <c r="Y2" s="1005"/>
      <c r="Z2" s="1005"/>
      <c r="AA2" s="1005"/>
      <c r="AB2" s="1005"/>
      <c r="AC2" s="1005"/>
      <c r="AD2" s="1005"/>
      <c r="AE2" s="1005"/>
      <c r="AF2" s="1005"/>
      <c r="AG2" s="1005"/>
    </row>
    <row r="3" spans="1:33" s="248" customFormat="1" ht="13.5" customHeight="1">
      <c r="N3" s="248" t="s">
        <v>3</v>
      </c>
      <c r="R3" s="1005"/>
      <c r="S3" s="1005"/>
      <c r="T3" s="1005"/>
      <c r="U3" s="1005"/>
      <c r="V3" s="1005"/>
      <c r="W3" s="1005"/>
      <c r="X3" s="1005"/>
      <c r="Y3" s="1005"/>
      <c r="Z3" s="1005"/>
      <c r="AA3" s="1005"/>
      <c r="AB3" s="1005"/>
      <c r="AC3" s="1005"/>
      <c r="AD3" s="1005"/>
      <c r="AE3" s="1005"/>
      <c r="AF3" s="1005"/>
      <c r="AG3" s="1005"/>
    </row>
    <row r="4" spans="1:33" s="248" customFormat="1" ht="15" customHeight="1">
      <c r="B4" s="2415" t="s">
        <v>4</v>
      </c>
      <c r="C4" s="2081"/>
      <c r="D4" s="250"/>
      <c r="E4" s="1005"/>
      <c r="F4" s="1005"/>
      <c r="G4" s="1005"/>
      <c r="H4" s="1005"/>
      <c r="I4" s="854" t="s">
        <v>5</v>
      </c>
      <c r="J4" s="249"/>
      <c r="K4" s="249"/>
      <c r="L4" s="249"/>
      <c r="O4" s="251" t="s">
        <v>53</v>
      </c>
      <c r="R4" s="1005"/>
      <c r="S4" s="1005"/>
      <c r="T4" s="1005"/>
      <c r="U4" s="1005"/>
      <c r="V4" s="1005"/>
      <c r="W4" s="1005"/>
      <c r="X4" s="1005"/>
      <c r="Y4" s="1005"/>
      <c r="Z4" s="1005"/>
      <c r="AA4" s="1005"/>
      <c r="AB4" s="1005"/>
      <c r="AC4" s="1005"/>
      <c r="AD4" s="1005"/>
      <c r="AE4" s="1005"/>
      <c r="AF4" s="1005"/>
      <c r="AG4" s="1005"/>
    </row>
    <row r="5" spans="1:33" s="248" customFormat="1" ht="9.75" customHeight="1">
      <c r="B5" s="2416"/>
      <c r="C5" s="2079"/>
      <c r="D5" s="249"/>
      <c r="E5" s="249"/>
      <c r="R5" s="1005"/>
      <c r="S5" s="1005"/>
      <c r="T5" s="1005"/>
      <c r="U5" s="1005"/>
      <c r="V5" s="1005"/>
      <c r="W5" s="1005"/>
      <c r="X5" s="1005"/>
      <c r="Y5" s="1005"/>
      <c r="Z5" s="1005"/>
      <c r="AA5" s="1005"/>
      <c r="AB5" s="1005"/>
      <c r="AC5" s="1005"/>
      <c r="AD5" s="1005"/>
      <c r="AE5" s="1005"/>
      <c r="AF5" s="1005"/>
      <c r="AG5" s="1005"/>
    </row>
    <row r="6" spans="1:33" s="248" customFormat="1" ht="12" customHeight="1">
      <c r="A6" s="2414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05"/>
      <c r="S6" s="1005"/>
      <c r="T6" s="1005"/>
      <c r="U6" s="1005"/>
      <c r="V6" s="1005"/>
      <c r="W6" s="1005"/>
      <c r="X6" s="1005"/>
      <c r="Y6" s="1005"/>
      <c r="Z6" s="1005"/>
      <c r="AA6" s="1005"/>
      <c r="AB6" s="1005"/>
      <c r="AC6" s="1005"/>
      <c r="AD6" s="1005"/>
      <c r="AE6" s="1005"/>
      <c r="AF6" s="1005"/>
      <c r="AG6" s="1005"/>
    </row>
    <row r="7" spans="1:33" s="248" customFormat="1" ht="15.75">
      <c r="A7" s="2419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05"/>
      <c r="S7" s="1005"/>
      <c r="T7" s="1005"/>
      <c r="U7" s="1005"/>
      <c r="V7" s="1005"/>
      <c r="W7" s="1005"/>
      <c r="X7" s="1005"/>
      <c r="Y7" s="1005"/>
      <c r="Z7" s="1005"/>
      <c r="AA7" s="1005"/>
      <c r="AB7" s="1005"/>
      <c r="AC7" s="1005"/>
      <c r="AD7" s="1005"/>
      <c r="AE7" s="1005"/>
      <c r="AF7" s="1005"/>
      <c r="AG7" s="1005"/>
    </row>
    <row r="8" spans="1:33" s="248" customFormat="1" ht="9" customHeight="1">
      <c r="A8" s="1258" t="s">
        <v>323</v>
      </c>
      <c r="B8" s="1264"/>
      <c r="R8" s="1005"/>
      <c r="S8" s="1005"/>
      <c r="T8" s="1005"/>
      <c r="U8" s="1005"/>
      <c r="V8" s="1005"/>
      <c r="W8" s="1005"/>
      <c r="X8" s="1005"/>
      <c r="Y8" s="1005"/>
      <c r="Z8" s="1005"/>
      <c r="AA8" s="1005"/>
      <c r="AB8" s="1005"/>
      <c r="AC8" s="1005"/>
      <c r="AD8" s="1005"/>
      <c r="AE8" s="1005"/>
      <c r="AF8" s="1005"/>
      <c r="AG8" s="1005"/>
    </row>
    <row r="9" spans="1:33" s="248" customFormat="1">
      <c r="A9" s="2420" t="s">
        <v>9</v>
      </c>
      <c r="B9" s="2423" t="s">
        <v>10</v>
      </c>
      <c r="C9" s="2424"/>
      <c r="D9" s="2424"/>
      <c r="E9" s="2424"/>
      <c r="F9" s="2424"/>
      <c r="G9" s="2424"/>
      <c r="H9" s="2424"/>
      <c r="I9" s="2425"/>
      <c r="J9" s="2423" t="s">
        <v>11</v>
      </c>
      <c r="K9" s="2424"/>
      <c r="L9" s="2424"/>
      <c r="M9" s="2424"/>
      <c r="N9" s="2424"/>
      <c r="O9" s="2424"/>
      <c r="P9" s="2424"/>
      <c r="Q9" s="2425"/>
      <c r="R9" s="1005"/>
      <c r="S9" s="1005"/>
      <c r="T9" s="1005"/>
      <c r="U9" s="1005"/>
      <c r="V9" s="1005"/>
      <c r="W9" s="1005"/>
      <c r="X9" s="1005"/>
      <c r="Y9" s="1005"/>
      <c r="Z9" s="1005"/>
      <c r="AA9" s="1005"/>
      <c r="AB9" s="1005"/>
      <c r="AC9" s="1005"/>
      <c r="AD9" s="1005"/>
      <c r="AE9" s="1005"/>
      <c r="AF9" s="1005"/>
      <c r="AG9" s="1005"/>
    </row>
    <row r="10" spans="1:33" s="248" customFormat="1">
      <c r="A10" s="2421"/>
      <c r="B10" s="2418" t="s">
        <v>62</v>
      </c>
      <c r="C10" s="2095"/>
      <c r="D10" s="2095"/>
      <c r="E10" s="2096"/>
      <c r="F10" s="2417"/>
      <c r="G10" s="2095"/>
      <c r="H10" s="2095"/>
      <c r="I10" s="2096"/>
      <c r="J10" s="2418" t="s">
        <v>62</v>
      </c>
      <c r="K10" s="2095"/>
      <c r="L10" s="2095"/>
      <c r="M10" s="2096"/>
      <c r="N10" s="2417"/>
      <c r="O10" s="2095"/>
      <c r="P10" s="2095"/>
      <c r="Q10" s="2096"/>
      <c r="R10" s="1005"/>
      <c r="S10" s="1005"/>
      <c r="T10" s="1005"/>
      <c r="U10" s="1005"/>
      <c r="V10" s="1005"/>
      <c r="W10" s="1005"/>
      <c r="X10" s="1005"/>
      <c r="Y10" s="1005"/>
      <c r="Z10" s="1005"/>
      <c r="AA10" s="1005"/>
      <c r="AB10" s="1005"/>
      <c r="AC10" s="1005"/>
      <c r="AD10" s="1005"/>
      <c r="AE10" s="1005"/>
      <c r="AF10" s="1005"/>
      <c r="AG10" s="1005"/>
    </row>
    <row r="11" spans="1:33" s="248" customFormat="1">
      <c r="A11" s="2421"/>
      <c r="B11" s="2417" t="s">
        <v>14</v>
      </c>
      <c r="C11" s="2095"/>
      <c r="E11" s="253">
        <v>7200</v>
      </c>
      <c r="F11" s="2417" t="s">
        <v>14</v>
      </c>
      <c r="G11" s="2095"/>
      <c r="H11" s="252"/>
      <c r="I11" s="253">
        <f>Q11</f>
        <v>0</v>
      </c>
      <c r="J11" s="2417" t="s">
        <v>14</v>
      </c>
      <c r="K11" s="2095"/>
      <c r="L11" s="252"/>
      <c r="M11" s="253">
        <f>E11</f>
        <v>7200</v>
      </c>
      <c r="N11" s="2417" t="s">
        <v>14</v>
      </c>
      <c r="O11" s="2095"/>
      <c r="P11" s="252"/>
      <c r="Q11" s="253">
        <v>0</v>
      </c>
      <c r="R11" s="1005"/>
      <c r="S11" s="1005"/>
      <c r="T11" s="1005"/>
      <c r="U11" s="1005"/>
      <c r="V11" s="1005"/>
      <c r="W11" s="1005"/>
      <c r="X11" s="1005"/>
      <c r="Y11" s="1005"/>
      <c r="Z11" s="1005"/>
      <c r="AA11" s="1005"/>
      <c r="AB11" s="1005"/>
      <c r="AC11" s="1005"/>
      <c r="AD11" s="1005"/>
      <c r="AE11" s="1005"/>
      <c r="AF11" s="1005"/>
      <c r="AG11" s="1005"/>
    </row>
    <row r="12" spans="1:33" s="255" customFormat="1" ht="35.25" customHeight="1">
      <c r="A12" s="2422"/>
      <c r="B12" s="254" t="s">
        <v>16</v>
      </c>
      <c r="C12" s="254" t="s">
        <v>17</v>
      </c>
      <c r="D12" s="254"/>
      <c r="E12" s="254" t="s">
        <v>18</v>
      </c>
      <c r="F12" s="254" t="s">
        <v>16</v>
      </c>
      <c r="G12" s="254" t="s">
        <v>17</v>
      </c>
      <c r="H12" s="254"/>
      <c r="I12" s="254" t="s">
        <v>18</v>
      </c>
      <c r="J12" s="254" t="s">
        <v>16</v>
      </c>
      <c r="K12" s="254" t="s">
        <v>17</v>
      </c>
      <c r="L12" s="254"/>
      <c r="M12" s="254" t="s">
        <v>18</v>
      </c>
      <c r="N12" s="254" t="s">
        <v>16</v>
      </c>
      <c r="O12" s="254" t="s">
        <v>17</v>
      </c>
      <c r="P12" s="254"/>
      <c r="Q12" s="254" t="s">
        <v>18</v>
      </c>
    </row>
    <row r="13" spans="1:33" s="257" customFormat="1" ht="11.25">
      <c r="A13" s="256">
        <v>1</v>
      </c>
      <c r="B13" s="256">
        <v>2</v>
      </c>
      <c r="C13" s="256">
        <v>3</v>
      </c>
      <c r="D13" s="256"/>
      <c r="E13" s="256">
        <v>4</v>
      </c>
      <c r="F13" s="256">
        <v>5</v>
      </c>
      <c r="G13" s="256">
        <v>6</v>
      </c>
      <c r="H13" s="256"/>
      <c r="I13" s="256">
        <v>7</v>
      </c>
      <c r="J13" s="256">
        <v>8</v>
      </c>
      <c r="K13" s="256">
        <v>9</v>
      </c>
      <c r="L13" s="256"/>
      <c r="M13" s="256">
        <v>10</v>
      </c>
      <c r="N13" s="256">
        <v>11</v>
      </c>
      <c r="O13" s="256">
        <v>12</v>
      </c>
      <c r="P13" s="256"/>
      <c r="Q13" s="256">
        <v>13</v>
      </c>
    </row>
    <row r="14" spans="1:33" s="255" customFormat="1" ht="15">
      <c r="A14" s="258">
        <v>0</v>
      </c>
      <c r="B14" s="1105"/>
      <c r="C14" s="1584"/>
      <c r="D14" s="1584"/>
      <c r="E14" s="1784">
        <v>0</v>
      </c>
      <c r="F14" s="1584"/>
      <c r="G14" s="1584"/>
      <c r="H14" s="1584"/>
      <c r="I14" s="1584"/>
      <c r="J14" s="1581"/>
      <c r="K14" s="1584"/>
      <c r="L14" s="1584"/>
      <c r="M14" s="1784">
        <v>0</v>
      </c>
      <c r="N14" s="1584"/>
      <c r="O14" s="1110"/>
      <c r="P14" s="1110"/>
      <c r="Q14" s="1110"/>
    </row>
    <row r="15" spans="1:33" s="1418" customFormat="1" ht="15">
      <c r="A15" s="1416">
        <v>1</v>
      </c>
      <c r="B15" s="1105"/>
      <c r="C15" s="1584"/>
      <c r="D15" s="1584"/>
      <c r="E15" s="1784">
        <v>0</v>
      </c>
      <c r="F15" s="1584"/>
      <c r="G15" s="1584"/>
      <c r="H15" s="1584"/>
      <c r="I15" s="1584"/>
      <c r="J15" s="1581"/>
      <c r="K15" s="1584"/>
      <c r="L15" s="1584"/>
      <c r="M15" s="1784">
        <v>0</v>
      </c>
      <c r="N15" s="1584"/>
      <c r="O15" s="1417"/>
      <c r="P15" s="1417"/>
      <c r="Q15" s="1417"/>
    </row>
    <row r="16" spans="1:33" s="255" customFormat="1" ht="15">
      <c r="A16" s="258">
        <v>2</v>
      </c>
      <c r="B16" s="1105"/>
      <c r="C16" s="1584"/>
      <c r="D16" s="1584"/>
      <c r="E16" s="1784">
        <v>0</v>
      </c>
      <c r="F16" s="1584"/>
      <c r="G16" s="1584"/>
      <c r="H16" s="1584"/>
      <c r="I16" s="1584"/>
      <c r="J16" s="1581"/>
      <c r="K16" s="1584"/>
      <c r="L16" s="1584"/>
      <c r="M16" s="1784">
        <v>0</v>
      </c>
      <c r="N16" s="1584"/>
      <c r="O16" s="1110"/>
      <c r="P16" s="1110"/>
      <c r="Q16" s="1110"/>
    </row>
    <row r="17" spans="1:17" s="255" customFormat="1" ht="15">
      <c r="A17" s="258">
        <v>3</v>
      </c>
      <c r="B17" s="1105"/>
      <c r="C17" s="1584"/>
      <c r="D17" s="1584"/>
      <c r="E17" s="1784">
        <v>0</v>
      </c>
      <c r="F17" s="1584"/>
      <c r="G17" s="1584"/>
      <c r="H17" s="1584"/>
      <c r="I17" s="1584"/>
      <c r="J17" s="1581"/>
      <c r="K17" s="1584"/>
      <c r="L17" s="1584"/>
      <c r="M17" s="1784">
        <v>0</v>
      </c>
      <c r="N17" s="1584"/>
      <c r="O17" s="1110"/>
      <c r="P17" s="1110"/>
      <c r="Q17" s="1110"/>
    </row>
    <row r="18" spans="1:17" s="255" customFormat="1" ht="15">
      <c r="A18" s="258">
        <v>4</v>
      </c>
      <c r="B18" s="1105"/>
      <c r="C18" s="1584"/>
      <c r="D18" s="1584"/>
      <c r="E18" s="1784">
        <v>0</v>
      </c>
      <c r="F18" s="1584"/>
      <c r="G18" s="1584"/>
      <c r="H18" s="1584"/>
      <c r="I18" s="1584"/>
      <c r="J18" s="1581"/>
      <c r="K18" s="1584"/>
      <c r="L18" s="1584"/>
      <c r="M18" s="1784">
        <v>0</v>
      </c>
      <c r="N18" s="1584"/>
      <c r="O18" s="1110"/>
      <c r="P18" s="1110"/>
      <c r="Q18" s="1110"/>
    </row>
    <row r="19" spans="1:17" s="255" customFormat="1" ht="15">
      <c r="A19" s="258">
        <v>5</v>
      </c>
      <c r="B19" s="1105"/>
      <c r="C19" s="1584"/>
      <c r="D19" s="1584"/>
      <c r="E19" s="1784">
        <v>0</v>
      </c>
      <c r="F19" s="1584"/>
      <c r="G19" s="1584"/>
      <c r="H19" s="1584"/>
      <c r="I19" s="1584"/>
      <c r="J19" s="1581"/>
      <c r="K19" s="1584"/>
      <c r="L19" s="1584"/>
      <c r="M19" s="1784">
        <v>0</v>
      </c>
      <c r="N19" s="1584"/>
      <c r="O19" s="1110"/>
      <c r="P19" s="1110"/>
      <c r="Q19" s="1110"/>
    </row>
    <row r="20" spans="1:17" s="255" customFormat="1" ht="15">
      <c r="A20" s="258">
        <v>6</v>
      </c>
      <c r="B20" s="1105"/>
      <c r="C20" s="1584"/>
      <c r="D20" s="1584"/>
      <c r="E20" s="1784">
        <v>0</v>
      </c>
      <c r="F20" s="1584"/>
      <c r="G20" s="1584"/>
      <c r="H20" s="1584"/>
      <c r="I20" s="1584"/>
      <c r="J20" s="1581"/>
      <c r="K20" s="1584"/>
      <c r="L20" s="1584"/>
      <c r="M20" s="1784">
        <v>0</v>
      </c>
      <c r="N20" s="1584"/>
      <c r="O20" s="1110"/>
      <c r="P20" s="1110"/>
      <c r="Q20" s="1110"/>
    </row>
    <row r="21" spans="1:17" s="255" customFormat="1" ht="15">
      <c r="A21" s="258">
        <v>7</v>
      </c>
      <c r="B21" s="1105"/>
      <c r="C21" s="1584"/>
      <c r="D21" s="1584"/>
      <c r="E21" s="1784">
        <v>0</v>
      </c>
      <c r="F21" s="1584"/>
      <c r="G21" s="1584"/>
      <c r="H21" s="1584"/>
      <c r="I21" s="1584"/>
      <c r="J21" s="1581"/>
      <c r="K21" s="1584"/>
      <c r="L21" s="1584"/>
      <c r="M21" s="1784">
        <v>0</v>
      </c>
      <c r="N21" s="1584"/>
      <c r="O21" s="1110"/>
      <c r="P21" s="1110"/>
      <c r="Q21" s="1110"/>
    </row>
    <row r="22" spans="1:17" s="255" customFormat="1" ht="15">
      <c r="A22" s="258">
        <v>8</v>
      </c>
      <c r="B22" s="1105"/>
      <c r="C22" s="1584"/>
      <c r="D22" s="1584"/>
      <c r="E22" s="1784">
        <v>0</v>
      </c>
      <c r="F22" s="1584"/>
      <c r="G22" s="1584"/>
      <c r="H22" s="1584"/>
      <c r="I22" s="1584"/>
      <c r="J22" s="1581"/>
      <c r="K22" s="1584"/>
      <c r="L22" s="1584"/>
      <c r="M22" s="1784">
        <v>0</v>
      </c>
      <c r="N22" s="1584"/>
      <c r="O22" s="1110"/>
      <c r="P22" s="1110"/>
      <c r="Q22" s="1110"/>
    </row>
    <row r="23" spans="1:17" s="255" customFormat="1" ht="15">
      <c r="A23" s="258">
        <v>9</v>
      </c>
      <c r="B23" s="1105"/>
      <c r="C23" s="1584"/>
      <c r="D23" s="1584"/>
      <c r="E23" s="1784">
        <v>0</v>
      </c>
      <c r="F23" s="1584"/>
      <c r="G23" s="1584"/>
      <c r="H23" s="1584"/>
      <c r="I23" s="1584"/>
      <c r="J23" s="1581"/>
      <c r="K23" s="1584"/>
      <c r="L23" s="1584"/>
      <c r="M23" s="1784">
        <v>0</v>
      </c>
      <c r="N23" s="1584"/>
      <c r="O23" s="1110"/>
      <c r="P23" s="1110"/>
      <c r="Q23" s="1110"/>
    </row>
    <row r="24" spans="1:17" s="255" customFormat="1" ht="15">
      <c r="A24" s="258">
        <v>10</v>
      </c>
      <c r="B24" s="1105"/>
      <c r="C24" s="1584"/>
      <c r="D24" s="1584"/>
      <c r="E24" s="1784">
        <v>0</v>
      </c>
      <c r="F24" s="1584"/>
      <c r="G24" s="1584"/>
      <c r="H24" s="1584"/>
      <c r="I24" s="1584"/>
      <c r="J24" s="1581"/>
      <c r="K24" s="1584"/>
      <c r="L24" s="1584"/>
      <c r="M24" s="1784">
        <v>0</v>
      </c>
      <c r="N24" s="1584"/>
      <c r="O24" s="1110"/>
      <c r="P24" s="1110"/>
      <c r="Q24" s="1110"/>
    </row>
    <row r="25" spans="1:17" s="255" customFormat="1" ht="15">
      <c r="A25" s="258">
        <v>11</v>
      </c>
      <c r="B25" s="1105"/>
      <c r="C25" s="1584"/>
      <c r="D25" s="1584"/>
      <c r="E25" s="1784">
        <v>0</v>
      </c>
      <c r="F25" s="1584"/>
      <c r="G25" s="1584"/>
      <c r="H25" s="1584"/>
      <c r="I25" s="1584"/>
      <c r="J25" s="1581"/>
      <c r="K25" s="1584"/>
      <c r="L25" s="1584"/>
      <c r="M25" s="1784">
        <v>0</v>
      </c>
      <c r="N25" s="1584"/>
      <c r="O25" s="1110"/>
      <c r="P25" s="1110"/>
      <c r="Q25" s="1110"/>
    </row>
    <row r="26" spans="1:17" s="255" customFormat="1" ht="15">
      <c r="A26" s="258">
        <v>12</v>
      </c>
      <c r="B26" s="1105"/>
      <c r="C26" s="1584"/>
      <c r="D26" s="1584"/>
      <c r="E26" s="1784">
        <v>0</v>
      </c>
      <c r="F26" s="1584"/>
      <c r="G26" s="1584"/>
      <c r="H26" s="1584"/>
      <c r="I26" s="1584"/>
      <c r="J26" s="1581"/>
      <c r="K26" s="1584"/>
      <c r="L26" s="1584"/>
      <c r="M26" s="1784">
        <v>0</v>
      </c>
      <c r="N26" s="1584"/>
      <c r="O26" s="1110"/>
      <c r="P26" s="1110"/>
      <c r="Q26" s="1110"/>
    </row>
    <row r="27" spans="1:17" s="255" customFormat="1" ht="15">
      <c r="A27" s="258">
        <v>13</v>
      </c>
      <c r="B27" s="1105"/>
      <c r="C27" s="1584"/>
      <c r="D27" s="1584"/>
      <c r="E27" s="1784">
        <v>0</v>
      </c>
      <c r="F27" s="1584"/>
      <c r="G27" s="1584"/>
      <c r="H27" s="1584"/>
      <c r="I27" s="1584"/>
      <c r="J27" s="1581"/>
      <c r="K27" s="1584"/>
      <c r="L27" s="1584"/>
      <c r="M27" s="1784">
        <v>0</v>
      </c>
      <c r="N27" s="1584"/>
      <c r="O27" s="1110"/>
      <c r="P27" s="1110"/>
      <c r="Q27" s="1110"/>
    </row>
    <row r="28" spans="1:17" s="255" customFormat="1" ht="15">
      <c r="A28" s="258">
        <v>14</v>
      </c>
      <c r="B28" s="1105"/>
      <c r="C28" s="1584"/>
      <c r="D28" s="1584"/>
      <c r="E28" s="1784">
        <v>0</v>
      </c>
      <c r="F28" s="1584"/>
      <c r="G28" s="1584"/>
      <c r="H28" s="1584"/>
      <c r="I28" s="1584"/>
      <c r="J28" s="1581"/>
      <c r="K28" s="1584"/>
      <c r="L28" s="1584"/>
      <c r="M28" s="1784">
        <v>0</v>
      </c>
      <c r="N28" s="1584"/>
      <c r="O28" s="1110"/>
      <c r="P28" s="1110"/>
      <c r="Q28" s="1110"/>
    </row>
    <row r="29" spans="1:17" s="255" customFormat="1" ht="15">
      <c r="A29" s="258">
        <v>15</v>
      </c>
      <c r="B29" s="1105"/>
      <c r="C29" s="1584"/>
      <c r="D29" s="1584"/>
      <c r="E29" s="1784">
        <v>0</v>
      </c>
      <c r="F29" s="1584"/>
      <c r="G29" s="1584"/>
      <c r="H29" s="1584"/>
      <c r="I29" s="1584"/>
      <c r="J29" s="1581"/>
      <c r="K29" s="1584"/>
      <c r="L29" s="1584"/>
      <c r="M29" s="1784">
        <v>0</v>
      </c>
      <c r="N29" s="1584"/>
      <c r="O29" s="1110"/>
      <c r="P29" s="1110"/>
      <c r="Q29" s="1110"/>
    </row>
    <row r="30" spans="1:17" s="255" customFormat="1" ht="15">
      <c r="A30" s="258">
        <v>16</v>
      </c>
      <c r="B30" s="1105"/>
      <c r="C30" s="1584"/>
      <c r="D30" s="1584"/>
      <c r="E30" s="1784">
        <v>0</v>
      </c>
      <c r="F30" s="1584"/>
      <c r="G30" s="1584"/>
      <c r="H30" s="1584"/>
      <c r="I30" s="1584"/>
      <c r="J30" s="1581"/>
      <c r="K30" s="1584"/>
      <c r="L30" s="1584"/>
      <c r="M30" s="1784">
        <v>0</v>
      </c>
      <c r="N30" s="1584"/>
      <c r="O30" s="1110"/>
      <c r="P30" s="1110"/>
      <c r="Q30" s="1110"/>
    </row>
    <row r="31" spans="1:17" s="259" customFormat="1" ht="15">
      <c r="A31" s="258">
        <v>17</v>
      </c>
      <c r="B31" s="1105"/>
      <c r="C31" s="1584"/>
      <c r="D31" s="1584"/>
      <c r="E31" s="1784">
        <v>0</v>
      </c>
      <c r="F31" s="1584"/>
      <c r="G31" s="1584"/>
      <c r="H31" s="1584"/>
      <c r="I31" s="1584"/>
      <c r="J31" s="1581"/>
      <c r="K31" s="1584"/>
      <c r="L31" s="1584"/>
      <c r="M31" s="1784">
        <v>0</v>
      </c>
      <c r="N31" s="1584"/>
      <c r="O31" s="1110"/>
      <c r="P31" s="1110"/>
      <c r="Q31" s="1110"/>
    </row>
    <row r="32" spans="1:17" s="259" customFormat="1" ht="15">
      <c r="A32" s="258">
        <v>18</v>
      </c>
      <c r="B32" s="1105"/>
      <c r="C32" s="1584"/>
      <c r="D32" s="1584"/>
      <c r="E32" s="1784">
        <v>0</v>
      </c>
      <c r="F32" s="1584"/>
      <c r="G32" s="1584"/>
      <c r="H32" s="1584"/>
      <c r="I32" s="1584"/>
      <c r="J32" s="1581"/>
      <c r="K32" s="1584"/>
      <c r="L32" s="1584"/>
      <c r="M32" s="1784">
        <v>0</v>
      </c>
      <c r="N32" s="1584"/>
      <c r="O32" s="1110"/>
      <c r="P32" s="1110"/>
      <c r="Q32" s="1110"/>
    </row>
    <row r="33" spans="1:33" s="259" customFormat="1" ht="15">
      <c r="A33" s="258">
        <v>19</v>
      </c>
      <c r="B33" s="1105"/>
      <c r="C33" s="1584"/>
      <c r="D33" s="1584"/>
      <c r="E33" s="1784">
        <v>0</v>
      </c>
      <c r="F33" s="1584"/>
      <c r="G33" s="1584"/>
      <c r="H33" s="1584"/>
      <c r="I33" s="1584"/>
      <c r="J33" s="1581"/>
      <c r="K33" s="1584"/>
      <c r="L33" s="1584"/>
      <c r="M33" s="1784">
        <v>0</v>
      </c>
      <c r="N33" s="1584"/>
      <c r="O33" s="1110"/>
      <c r="P33" s="1110"/>
      <c r="Q33" s="1110"/>
    </row>
    <row r="34" spans="1:33" s="259" customFormat="1" ht="15">
      <c r="A34" s="258">
        <v>20</v>
      </c>
      <c r="B34" s="1105"/>
      <c r="C34" s="1584"/>
      <c r="D34" s="1584"/>
      <c r="E34" s="1784">
        <v>0</v>
      </c>
      <c r="F34" s="1584"/>
      <c r="G34" s="1584"/>
      <c r="H34" s="1584"/>
      <c r="I34" s="1584"/>
      <c r="J34" s="1581"/>
      <c r="K34" s="1584"/>
      <c r="L34" s="1584"/>
      <c r="M34" s="1784">
        <v>0</v>
      </c>
      <c r="N34" s="1584"/>
      <c r="O34" s="1110"/>
      <c r="P34" s="1110"/>
      <c r="Q34" s="1110"/>
    </row>
    <row r="35" spans="1:33" s="259" customFormat="1" ht="15">
      <c r="A35" s="258">
        <v>21</v>
      </c>
      <c r="B35" s="1105"/>
      <c r="C35" s="1584"/>
      <c r="D35" s="1584"/>
      <c r="E35" s="1784">
        <v>0</v>
      </c>
      <c r="F35" s="1584"/>
      <c r="G35" s="1584"/>
      <c r="H35" s="1584"/>
      <c r="I35" s="1584"/>
      <c r="J35" s="1581"/>
      <c r="K35" s="1584"/>
      <c r="L35" s="1584"/>
      <c r="M35" s="1784">
        <v>0</v>
      </c>
      <c r="N35" s="1584"/>
      <c r="O35" s="1110"/>
      <c r="P35" s="1110"/>
      <c r="Q35" s="1110"/>
    </row>
    <row r="36" spans="1:33" s="259" customFormat="1" ht="15">
      <c r="A36" s="258">
        <v>22</v>
      </c>
      <c r="B36" s="1105"/>
      <c r="C36" s="1584"/>
      <c r="D36" s="1584"/>
      <c r="E36" s="1784">
        <v>0</v>
      </c>
      <c r="F36" s="1584"/>
      <c r="G36" s="1584"/>
      <c r="H36" s="1584"/>
      <c r="I36" s="1584"/>
      <c r="J36" s="1581"/>
      <c r="K36" s="1584"/>
      <c r="L36" s="1584"/>
      <c r="M36" s="1784">
        <v>0</v>
      </c>
      <c r="N36" s="1584"/>
      <c r="O36" s="1110"/>
      <c r="P36" s="1110"/>
      <c r="Q36" s="1110"/>
    </row>
    <row r="37" spans="1:33" s="259" customFormat="1" ht="15">
      <c r="A37" s="258">
        <v>23</v>
      </c>
      <c r="B37" s="1105"/>
      <c r="C37" s="1584"/>
      <c r="D37" s="1584"/>
      <c r="E37" s="1784">
        <v>0</v>
      </c>
      <c r="F37" s="1584"/>
      <c r="G37" s="1584"/>
      <c r="H37" s="1584"/>
      <c r="I37" s="1584"/>
      <c r="J37" s="1581"/>
      <c r="K37" s="1584"/>
      <c r="L37" s="1584"/>
      <c r="M37" s="1784">
        <v>0</v>
      </c>
      <c r="N37" s="1584"/>
      <c r="O37" s="1110"/>
      <c r="P37" s="1110"/>
      <c r="Q37" s="1110"/>
    </row>
    <row r="38" spans="1:33" s="259" customFormat="1" ht="15">
      <c r="A38" s="258" t="s">
        <v>19</v>
      </c>
      <c r="B38" s="1175"/>
      <c r="C38" s="1585"/>
      <c r="D38" s="1585"/>
      <c r="E38" s="1586">
        <f>SUM(E14:E37)</f>
        <v>0</v>
      </c>
      <c r="F38" s="1585"/>
      <c r="G38" s="1585"/>
      <c r="H38" s="1585"/>
      <c r="I38" s="1586">
        <f>SUM(I14:I37)</f>
        <v>0</v>
      </c>
      <c r="J38" s="1585"/>
      <c r="K38" s="1585"/>
      <c r="L38" s="1585"/>
      <c r="M38" s="1586">
        <f>SUM(M14:M37)</f>
        <v>0</v>
      </c>
      <c r="N38" s="1585"/>
      <c r="O38" s="1175"/>
      <c r="P38" s="1175"/>
      <c r="Q38" s="1176">
        <f>SUM(Q14:Q37)</f>
        <v>0</v>
      </c>
    </row>
    <row r="39" spans="1:33" s="248" customFormat="1" ht="12.75" customHeight="1">
      <c r="A39" s="248" t="s">
        <v>20</v>
      </c>
      <c r="R39" s="1005"/>
      <c r="S39" s="1005"/>
      <c r="T39" s="1005"/>
      <c r="U39" s="1005"/>
      <c r="V39" s="1005"/>
      <c r="W39" s="1005"/>
      <c r="X39" s="1005"/>
      <c r="Y39" s="1005"/>
      <c r="Z39" s="1005"/>
      <c r="AA39" s="1005"/>
      <c r="AB39" s="1005"/>
      <c r="AC39" s="1005"/>
      <c r="AD39" s="1005"/>
      <c r="AE39" s="1005"/>
      <c r="AF39" s="1005"/>
      <c r="AG39" s="1005"/>
    </row>
    <row r="40" spans="1:33" s="248" customFormat="1" ht="12.75" customHeight="1">
      <c r="A40" s="248" t="s">
        <v>21</v>
      </c>
      <c r="R40" s="1005"/>
      <c r="S40" s="1005"/>
      <c r="T40" s="1005"/>
      <c r="U40" s="1005"/>
      <c r="V40" s="1005"/>
      <c r="W40" s="1005"/>
      <c r="X40" s="1005"/>
      <c r="Y40" s="1005"/>
      <c r="Z40" s="1005"/>
      <c r="AA40" s="1005"/>
      <c r="AB40" s="1005"/>
      <c r="AC40" s="1005"/>
      <c r="AD40" s="1005"/>
      <c r="AE40" s="1005"/>
      <c r="AF40" s="1005"/>
      <c r="AG40" s="1005"/>
    </row>
    <row r="41" spans="1:33">
      <c r="A41" s="248" t="s">
        <v>565</v>
      </c>
      <c r="K41" s="248"/>
      <c r="L41" s="248"/>
      <c r="M41" s="248"/>
      <c r="N41" s="248"/>
      <c r="O41" s="248"/>
      <c r="P41" s="248"/>
      <c r="Q41" s="248"/>
      <c r="R41" s="1006"/>
      <c r="S41" s="1006"/>
      <c r="T41" s="1006"/>
      <c r="U41" s="1006"/>
      <c r="V41" s="1006"/>
      <c r="W41" s="1006"/>
      <c r="X41" s="1006"/>
      <c r="Y41" s="1006"/>
      <c r="Z41" s="1006"/>
      <c r="AA41" s="1006"/>
      <c r="AB41" s="1006"/>
      <c r="AC41" s="1006"/>
      <c r="AD41" s="1006"/>
      <c r="AE41" s="1006"/>
      <c r="AF41" s="1006"/>
      <c r="AG41" s="1006"/>
    </row>
    <row r="42" spans="1:33">
      <c r="A42" s="248" t="s">
        <v>23</v>
      </c>
      <c r="R42" s="1006"/>
      <c r="S42" s="1006"/>
      <c r="T42" s="1006"/>
      <c r="U42" s="1006"/>
      <c r="V42" s="1006"/>
      <c r="W42" s="1006"/>
      <c r="X42" s="1006"/>
      <c r="Y42" s="1006"/>
      <c r="Z42" s="1006"/>
      <c r="AA42" s="1006"/>
      <c r="AB42" s="1006"/>
      <c r="AC42" s="1006"/>
      <c r="AD42" s="1006"/>
      <c r="AE42" s="1006"/>
      <c r="AF42" s="1006"/>
      <c r="AG42" s="1006"/>
    </row>
    <row r="43" spans="1:33">
      <c r="R43" s="1006"/>
      <c r="S43" s="1006"/>
      <c r="T43" s="1006"/>
      <c r="U43" s="1006"/>
      <c r="V43" s="1006"/>
      <c r="W43" s="1006"/>
      <c r="X43" s="1006"/>
      <c r="Y43" s="1006"/>
      <c r="Z43" s="1006"/>
      <c r="AA43" s="1006"/>
      <c r="AB43" s="1006"/>
      <c r="AC43" s="1006"/>
      <c r="AD43" s="1006"/>
      <c r="AE43" s="1006"/>
      <c r="AF43" s="1006"/>
      <c r="AG43" s="1006"/>
    </row>
  </sheetData>
  <mergeCells count="18">
    <mergeCell ref="N10:Q10"/>
    <mergeCell ref="J10:M10"/>
    <mergeCell ref="A7:Q7"/>
    <mergeCell ref="A9:A12"/>
    <mergeCell ref="B9:I9"/>
    <mergeCell ref="B10:E10"/>
    <mergeCell ref="F10:I10"/>
    <mergeCell ref="B11:C11"/>
    <mergeCell ref="F11:G11"/>
    <mergeCell ref="J9:Q9"/>
    <mergeCell ref="J11:K11"/>
    <mergeCell ref="N11:O11"/>
    <mergeCell ref="M1:Q1"/>
    <mergeCell ref="B1:F1"/>
    <mergeCell ref="B2:F2"/>
    <mergeCell ref="A6:Q6"/>
    <mergeCell ref="B4:C4"/>
    <mergeCell ref="B5:C5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theme="9" tint="-0.249977111117893"/>
  </sheetPr>
  <dimension ref="A1:AG43"/>
  <sheetViews>
    <sheetView zoomScale="85" zoomScaleNormal="85" workbookViewId="0">
      <selection activeCell="Q14" sqref="Q14:Q37"/>
    </sheetView>
  </sheetViews>
  <sheetFormatPr defaultColWidth="9.140625" defaultRowHeight="12.75"/>
  <cols>
    <col min="1" max="1" width="5.42578125" style="272" customWidth="1"/>
    <col min="2" max="3" width="11.28515625" style="272" customWidth="1"/>
    <col min="4" max="4" width="11.28515625" style="272" hidden="1" customWidth="1"/>
    <col min="5" max="7" width="11.28515625" style="272" customWidth="1"/>
    <col min="8" max="8" width="11.28515625" style="272" hidden="1" customWidth="1"/>
    <col min="9" max="11" width="11.28515625" style="272" customWidth="1"/>
    <col min="12" max="12" width="11.28515625" style="272" hidden="1" customWidth="1"/>
    <col min="13" max="15" width="11.28515625" style="272" customWidth="1"/>
    <col min="16" max="16" width="11.28515625" style="272" hidden="1" customWidth="1"/>
    <col min="17" max="17" width="11.28515625" style="272" customWidth="1"/>
    <col min="18" max="16384" width="9.140625" style="272"/>
  </cols>
  <sheetData>
    <row r="1" spans="1:33" s="261" customFormat="1" ht="18.75" customHeight="1">
      <c r="B1" s="2429" t="s">
        <v>405</v>
      </c>
      <c r="C1" s="2081"/>
      <c r="D1" s="2081"/>
      <c r="E1" s="2081"/>
      <c r="F1" s="2081"/>
      <c r="I1" s="800" t="s">
        <v>171</v>
      </c>
      <c r="K1" s="858" t="s">
        <v>63</v>
      </c>
      <c r="L1" s="858"/>
      <c r="M1" s="858"/>
      <c r="N1" s="858"/>
      <c r="O1" s="858"/>
      <c r="P1" s="858"/>
      <c r="Q1" s="858"/>
      <c r="R1" s="858"/>
      <c r="S1" s="1003"/>
      <c r="T1" s="1003"/>
      <c r="U1" s="1003"/>
      <c r="V1" s="1003"/>
      <c r="W1" s="1003"/>
      <c r="X1" s="1003"/>
      <c r="Y1" s="1003"/>
      <c r="Z1" s="1003"/>
      <c r="AA1" s="1003"/>
      <c r="AB1" s="1003"/>
      <c r="AC1" s="1003"/>
      <c r="AD1" s="1003"/>
      <c r="AE1" s="1003"/>
      <c r="AF1" s="1003"/>
      <c r="AG1" s="1003"/>
    </row>
    <row r="2" spans="1:33" s="261" customFormat="1" ht="10.5" customHeight="1">
      <c r="B2" s="2430" t="s">
        <v>1</v>
      </c>
      <c r="C2" s="2088"/>
      <c r="D2" s="2088"/>
      <c r="E2" s="2088"/>
      <c r="F2" s="2088"/>
      <c r="N2" s="856" t="s">
        <v>2</v>
      </c>
      <c r="O2" s="262"/>
      <c r="P2" s="262"/>
      <c r="Q2" s="262"/>
      <c r="R2" s="1003"/>
      <c r="S2" s="1003"/>
      <c r="T2" s="1003"/>
      <c r="U2" s="1003"/>
      <c r="V2" s="1003"/>
      <c r="W2" s="1003"/>
      <c r="X2" s="1003"/>
      <c r="Y2" s="1003"/>
      <c r="Z2" s="1003"/>
      <c r="AA2" s="1003"/>
      <c r="AB2" s="1003"/>
      <c r="AC2" s="1003"/>
      <c r="AD2" s="1003"/>
      <c r="AE2" s="1003"/>
      <c r="AF2" s="1003"/>
      <c r="AG2" s="1003"/>
    </row>
    <row r="3" spans="1:33" s="261" customFormat="1" ht="13.5" customHeight="1">
      <c r="N3" s="261" t="s">
        <v>3</v>
      </c>
      <c r="R3" s="1003"/>
      <c r="S3" s="1003"/>
      <c r="T3" s="1003"/>
      <c r="U3" s="1003"/>
      <c r="V3" s="1003"/>
      <c r="W3" s="1003"/>
      <c r="X3" s="1003"/>
      <c r="Y3" s="1003"/>
      <c r="Z3" s="1003"/>
      <c r="AA3" s="1003"/>
      <c r="AB3" s="1003"/>
      <c r="AC3" s="1003"/>
      <c r="AD3" s="1003"/>
      <c r="AE3" s="1003"/>
      <c r="AF3" s="1003"/>
      <c r="AG3" s="1003"/>
    </row>
    <row r="4" spans="1:33" s="261" customFormat="1" ht="15" customHeight="1">
      <c r="B4" s="2434" t="s">
        <v>4</v>
      </c>
      <c r="C4" s="2081"/>
      <c r="D4" s="263"/>
      <c r="E4" s="1003"/>
      <c r="F4" s="1003"/>
      <c r="G4" s="1003"/>
      <c r="H4" s="1003"/>
      <c r="I4" s="857" t="s">
        <v>5</v>
      </c>
      <c r="J4" s="262"/>
      <c r="K4" s="262"/>
      <c r="L4" s="262"/>
      <c r="O4" s="855" t="s">
        <v>64</v>
      </c>
      <c r="P4" s="855"/>
      <c r="Q4" s="855"/>
      <c r="R4" s="1003"/>
      <c r="S4" s="1003"/>
      <c r="T4" s="1003"/>
      <c r="U4" s="1003"/>
      <c r="V4" s="1003"/>
      <c r="W4" s="1003"/>
      <c r="X4" s="1003"/>
      <c r="Y4" s="1003"/>
      <c r="Z4" s="1003"/>
      <c r="AA4" s="1003"/>
      <c r="AB4" s="1003"/>
      <c r="AC4" s="1003"/>
      <c r="AD4" s="1003"/>
      <c r="AE4" s="1003"/>
      <c r="AF4" s="1003"/>
      <c r="AG4" s="1003"/>
    </row>
    <row r="5" spans="1:33" s="261" customFormat="1" ht="9.75" customHeight="1">
      <c r="B5" s="2433"/>
      <c r="C5" s="2079"/>
      <c r="D5" s="262"/>
      <c r="E5" s="262"/>
      <c r="R5" s="1003"/>
      <c r="S5" s="1003"/>
      <c r="T5" s="1003"/>
      <c r="U5" s="1003"/>
      <c r="V5" s="1003"/>
      <c r="W5" s="1003"/>
      <c r="X5" s="1003"/>
      <c r="Y5" s="1003"/>
      <c r="Z5" s="1003"/>
      <c r="AA5" s="1003"/>
      <c r="AB5" s="1003"/>
      <c r="AC5" s="1003"/>
      <c r="AD5" s="1003"/>
      <c r="AE5" s="1003"/>
      <c r="AF5" s="1003"/>
      <c r="AG5" s="1003"/>
    </row>
    <row r="6" spans="1:33" s="261" customFormat="1" ht="12" customHeight="1">
      <c r="A6" s="2431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03"/>
      <c r="S6" s="1003"/>
      <c r="T6" s="1003"/>
      <c r="U6" s="1003"/>
      <c r="V6" s="1003"/>
      <c r="W6" s="1003"/>
      <c r="X6" s="1003"/>
      <c r="Y6" s="1003"/>
      <c r="Z6" s="1003"/>
      <c r="AA6" s="1003"/>
      <c r="AB6" s="1003"/>
      <c r="AC6" s="1003"/>
      <c r="AD6" s="1003"/>
      <c r="AE6" s="1003"/>
      <c r="AF6" s="1003"/>
      <c r="AG6" s="1003"/>
    </row>
    <row r="7" spans="1:33" s="261" customFormat="1" ht="15.75">
      <c r="A7" s="2432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03"/>
      <c r="S7" s="1003"/>
      <c r="T7" s="1003"/>
      <c r="U7" s="1003"/>
      <c r="V7" s="1003"/>
      <c r="W7" s="1003"/>
      <c r="X7" s="1003"/>
      <c r="Y7" s="1003"/>
      <c r="Z7" s="1003"/>
      <c r="AA7" s="1003"/>
      <c r="AB7" s="1003"/>
      <c r="AC7" s="1003"/>
      <c r="AD7" s="1003"/>
      <c r="AE7" s="1003"/>
      <c r="AF7" s="1003"/>
      <c r="AG7" s="1003"/>
    </row>
    <row r="8" spans="1:33" s="261" customFormat="1" ht="9" customHeight="1">
      <c r="A8" s="1258" t="s">
        <v>324</v>
      </c>
      <c r="B8" s="1258" t="s">
        <v>325</v>
      </c>
      <c r="R8" s="1003"/>
      <c r="S8" s="1003"/>
      <c r="T8" s="1003"/>
      <c r="U8" s="1003"/>
      <c r="V8" s="1003"/>
      <c r="W8" s="1003"/>
      <c r="X8" s="1003"/>
      <c r="Y8" s="1003"/>
      <c r="Z8" s="1003"/>
      <c r="AA8" s="1003"/>
      <c r="AB8" s="1003"/>
      <c r="AC8" s="1003"/>
      <c r="AD8" s="1003"/>
      <c r="AE8" s="1003"/>
      <c r="AF8" s="1003"/>
      <c r="AG8" s="1003"/>
    </row>
    <row r="9" spans="1:33" s="261" customFormat="1">
      <c r="A9" s="2427" t="s">
        <v>9</v>
      </c>
      <c r="B9" s="2428" t="s">
        <v>10</v>
      </c>
      <c r="C9" s="2424"/>
      <c r="D9" s="2424"/>
      <c r="E9" s="2424"/>
      <c r="F9" s="2424"/>
      <c r="G9" s="2424"/>
      <c r="H9" s="2424"/>
      <c r="I9" s="2425"/>
      <c r="J9" s="2428" t="s">
        <v>11</v>
      </c>
      <c r="K9" s="2424"/>
      <c r="L9" s="2424"/>
      <c r="M9" s="2424"/>
      <c r="N9" s="2424"/>
      <c r="O9" s="2424"/>
      <c r="P9" s="2424"/>
      <c r="Q9" s="2425"/>
      <c r="R9" s="1003"/>
      <c r="S9" s="1003"/>
      <c r="T9" s="1003"/>
      <c r="U9" s="1003"/>
      <c r="V9" s="1003"/>
      <c r="W9" s="1003"/>
      <c r="X9" s="1003"/>
      <c r="Y9" s="1003"/>
      <c r="Z9" s="1003"/>
      <c r="AA9" s="1003"/>
      <c r="AB9" s="1003"/>
      <c r="AC9" s="1003"/>
      <c r="AD9" s="1003"/>
      <c r="AE9" s="1003"/>
      <c r="AF9" s="1003"/>
      <c r="AG9" s="1003"/>
    </row>
    <row r="10" spans="1:33" s="261" customFormat="1">
      <c r="A10" s="2421"/>
      <c r="B10" s="2426" t="s">
        <v>65</v>
      </c>
      <c r="C10" s="2095"/>
      <c r="D10" s="2095"/>
      <c r="E10" s="2096"/>
      <c r="F10" s="2426" t="s">
        <v>66</v>
      </c>
      <c r="G10" s="2095"/>
      <c r="H10" s="2095"/>
      <c r="I10" s="2096"/>
      <c r="J10" s="2426" t="s">
        <v>65</v>
      </c>
      <c r="K10" s="2095"/>
      <c r="L10" s="2095"/>
      <c r="M10" s="2096"/>
      <c r="N10" s="2426" t="s">
        <v>66</v>
      </c>
      <c r="O10" s="2095"/>
      <c r="P10" s="2095"/>
      <c r="Q10" s="2096"/>
      <c r="R10" s="1003"/>
      <c r="S10" s="1003"/>
      <c r="T10" s="1003"/>
      <c r="U10" s="1003"/>
      <c r="V10" s="1003"/>
      <c r="W10" s="1003"/>
      <c r="X10" s="1003"/>
      <c r="Y10" s="1003"/>
      <c r="Z10" s="1003"/>
      <c r="AA10" s="1003"/>
      <c r="AB10" s="1003"/>
      <c r="AC10" s="1003"/>
      <c r="AD10" s="1003"/>
      <c r="AE10" s="1003"/>
      <c r="AF10" s="1003"/>
      <c r="AG10" s="1003"/>
    </row>
    <row r="11" spans="1:33" s="261" customFormat="1">
      <c r="A11" s="2421"/>
      <c r="B11" s="2426" t="s">
        <v>14</v>
      </c>
      <c r="C11" s="2095"/>
      <c r="E11" s="265">
        <v>1800</v>
      </c>
      <c r="F11" s="2426" t="s">
        <v>14</v>
      </c>
      <c r="G11" s="2095"/>
      <c r="H11" s="264"/>
      <c r="I11" s="265">
        <v>1800</v>
      </c>
      <c r="J11" s="2426" t="s">
        <v>14</v>
      </c>
      <c r="K11" s="2095"/>
      <c r="L11" s="264"/>
      <c r="M11" s="265">
        <f>E11</f>
        <v>1800</v>
      </c>
      <c r="N11" s="2426" t="s">
        <v>14</v>
      </c>
      <c r="O11" s="2095"/>
      <c r="P11" s="264"/>
      <c r="Q11" s="265">
        <f>I11</f>
        <v>1800</v>
      </c>
      <c r="R11" s="1003"/>
      <c r="S11" s="1003"/>
      <c r="T11" s="1003"/>
      <c r="U11" s="1003"/>
      <c r="V11" s="1003"/>
      <c r="W11" s="1003"/>
      <c r="X11" s="1003"/>
      <c r="Y11" s="1003"/>
      <c r="Z11" s="1003"/>
      <c r="AA11" s="1003"/>
      <c r="AB11" s="1003"/>
      <c r="AC11" s="1003"/>
      <c r="AD11" s="1003"/>
      <c r="AE11" s="1003"/>
      <c r="AF11" s="1003"/>
      <c r="AG11" s="1003"/>
    </row>
    <row r="12" spans="1:33" s="267" customFormat="1" ht="35.25" customHeight="1">
      <c r="A12" s="2422"/>
      <c r="B12" s="266" t="s">
        <v>16</v>
      </c>
      <c r="C12" s="266" t="s">
        <v>17</v>
      </c>
      <c r="D12" s="266"/>
      <c r="E12" s="266" t="s">
        <v>18</v>
      </c>
      <c r="F12" s="266" t="s">
        <v>16</v>
      </c>
      <c r="G12" s="266" t="s">
        <v>17</v>
      </c>
      <c r="H12" s="266"/>
      <c r="I12" s="266" t="s">
        <v>18</v>
      </c>
      <c r="J12" s="266" t="s">
        <v>16</v>
      </c>
      <c r="K12" s="266" t="s">
        <v>17</v>
      </c>
      <c r="L12" s="266"/>
      <c r="M12" s="266" t="s">
        <v>18</v>
      </c>
      <c r="N12" s="266" t="s">
        <v>16</v>
      </c>
      <c r="O12" s="266" t="s">
        <v>17</v>
      </c>
      <c r="P12" s="266"/>
      <c r="Q12" s="266" t="s">
        <v>18</v>
      </c>
    </row>
    <row r="13" spans="1:33" s="269" customFormat="1" ht="11.25">
      <c r="A13" s="268">
        <v>1</v>
      </c>
      <c r="B13" s="268">
        <v>2</v>
      </c>
      <c r="C13" s="268">
        <v>3</v>
      </c>
      <c r="D13" s="268"/>
      <c r="E13" s="268">
        <v>4</v>
      </c>
      <c r="F13" s="268">
        <v>5</v>
      </c>
      <c r="G13" s="268">
        <v>6</v>
      </c>
      <c r="H13" s="268"/>
      <c r="I13" s="268">
        <v>7</v>
      </c>
      <c r="J13" s="268">
        <v>8</v>
      </c>
      <c r="K13" s="268">
        <v>9</v>
      </c>
      <c r="L13" s="268"/>
      <c r="M13" s="268">
        <v>10</v>
      </c>
      <c r="N13" s="268">
        <v>11</v>
      </c>
      <c r="O13" s="268">
        <v>12</v>
      </c>
      <c r="P13" s="268"/>
      <c r="Q13" s="268">
        <v>13</v>
      </c>
    </row>
    <row r="14" spans="1:33" s="267" customFormat="1" ht="15">
      <c r="A14" s="270">
        <v>0</v>
      </c>
      <c r="B14" s="1107"/>
      <c r="C14" s="1577"/>
      <c r="D14" s="1577"/>
      <c r="E14" s="1784">
        <v>117.9</v>
      </c>
      <c r="F14" s="1567"/>
      <c r="G14" s="1577"/>
      <c r="H14" s="1577"/>
      <c r="I14" s="1784">
        <v>275.22000000000003</v>
      </c>
      <c r="J14" s="1567"/>
      <c r="K14" s="1577"/>
      <c r="L14" s="1577"/>
      <c r="M14" s="1784">
        <v>22.86</v>
      </c>
      <c r="N14" s="1567"/>
      <c r="O14" s="1577"/>
      <c r="P14" s="1577"/>
      <c r="Q14" s="1784">
        <v>79.199999999999989</v>
      </c>
    </row>
    <row r="15" spans="1:33" s="1415" customFormat="1" ht="15">
      <c r="A15" s="1413">
        <v>1</v>
      </c>
      <c r="B15" s="1107"/>
      <c r="C15" s="1577"/>
      <c r="D15" s="1577"/>
      <c r="E15" s="1784">
        <v>108.17999999999998</v>
      </c>
      <c r="F15" s="1567"/>
      <c r="G15" s="1577"/>
      <c r="H15" s="1577"/>
      <c r="I15" s="1784">
        <v>257.04000000000002</v>
      </c>
      <c r="J15" s="1567"/>
      <c r="K15" s="1577"/>
      <c r="L15" s="1577"/>
      <c r="M15" s="1784">
        <v>21.78</v>
      </c>
      <c r="N15" s="1567"/>
      <c r="O15" s="1577"/>
      <c r="P15" s="1577"/>
      <c r="Q15" s="1784">
        <v>82.980000000000018</v>
      </c>
    </row>
    <row r="16" spans="1:33" s="267" customFormat="1" ht="15">
      <c r="A16" s="270">
        <v>2</v>
      </c>
      <c r="B16" s="1107"/>
      <c r="C16" s="1577"/>
      <c r="D16" s="1577"/>
      <c r="E16" s="1784">
        <v>106.2</v>
      </c>
      <c r="F16" s="1567"/>
      <c r="G16" s="1577"/>
      <c r="H16" s="1577"/>
      <c r="I16" s="1784">
        <v>239.58</v>
      </c>
      <c r="J16" s="1567"/>
      <c r="K16" s="1577"/>
      <c r="L16" s="1577"/>
      <c r="M16" s="1784">
        <v>22.68</v>
      </c>
      <c r="N16" s="1567"/>
      <c r="O16" s="1577"/>
      <c r="P16" s="1577"/>
      <c r="Q16" s="1784">
        <v>82.800000000000011</v>
      </c>
    </row>
    <row r="17" spans="1:19" s="267" customFormat="1" ht="15">
      <c r="A17" s="270">
        <v>3</v>
      </c>
      <c r="B17" s="1107"/>
      <c r="C17" s="1577"/>
      <c r="D17" s="1577"/>
      <c r="E17" s="1784">
        <v>123.66</v>
      </c>
      <c r="F17" s="1567"/>
      <c r="G17" s="1577"/>
      <c r="H17" s="1577"/>
      <c r="I17" s="1784">
        <v>246.42000000000002</v>
      </c>
      <c r="J17" s="1567"/>
      <c r="K17" s="1577"/>
      <c r="L17" s="1577"/>
      <c r="M17" s="1784">
        <v>23.22</v>
      </c>
      <c r="N17" s="1567"/>
      <c r="O17" s="1577"/>
      <c r="P17" s="1577"/>
      <c r="Q17" s="1784">
        <v>79.92</v>
      </c>
    </row>
    <row r="18" spans="1:19" s="267" customFormat="1" ht="15">
      <c r="A18" s="270">
        <v>4</v>
      </c>
      <c r="B18" s="1107"/>
      <c r="C18" s="1577"/>
      <c r="D18" s="1577"/>
      <c r="E18" s="1784">
        <v>141.48000000000002</v>
      </c>
      <c r="F18" s="1567"/>
      <c r="G18" s="1577"/>
      <c r="H18" s="1577"/>
      <c r="I18" s="1784">
        <v>246.06</v>
      </c>
      <c r="J18" s="1567"/>
      <c r="K18" s="1577"/>
      <c r="L18" s="1577"/>
      <c r="M18" s="1784">
        <v>21.78</v>
      </c>
      <c r="N18" s="1567"/>
      <c r="O18" s="1577"/>
      <c r="P18" s="1577"/>
      <c r="Q18" s="1784">
        <v>79.740000000000009</v>
      </c>
    </row>
    <row r="19" spans="1:19" s="267" customFormat="1" ht="15">
      <c r="A19" s="270">
        <v>5</v>
      </c>
      <c r="B19" s="1107"/>
      <c r="C19" s="1577"/>
      <c r="D19" s="1577"/>
      <c r="E19" s="1784">
        <v>170.45999999999998</v>
      </c>
      <c r="F19" s="1567"/>
      <c r="G19" s="1577"/>
      <c r="H19" s="1577"/>
      <c r="I19" s="1784">
        <v>261.89999999999998</v>
      </c>
      <c r="J19" s="1567"/>
      <c r="K19" s="1577"/>
      <c r="L19" s="1577"/>
      <c r="M19" s="1784">
        <v>25.200000000000003</v>
      </c>
      <c r="N19" s="1567"/>
      <c r="O19" s="1577"/>
      <c r="P19" s="1577"/>
      <c r="Q19" s="1784">
        <v>81.180000000000007</v>
      </c>
    </row>
    <row r="20" spans="1:19" s="267" customFormat="1" ht="15">
      <c r="A20" s="270">
        <v>6</v>
      </c>
      <c r="B20" s="1107"/>
      <c r="C20" s="1577"/>
      <c r="D20" s="1577"/>
      <c r="E20" s="1784">
        <v>196.74</v>
      </c>
      <c r="F20" s="1567"/>
      <c r="G20" s="1577"/>
      <c r="H20" s="1577"/>
      <c r="I20" s="1784">
        <v>336.6</v>
      </c>
      <c r="J20" s="1567"/>
      <c r="K20" s="1577"/>
      <c r="L20" s="1577"/>
      <c r="M20" s="1784">
        <v>28.98</v>
      </c>
      <c r="N20" s="1567"/>
      <c r="O20" s="1577"/>
      <c r="P20" s="1577"/>
      <c r="Q20" s="1784">
        <v>78.84</v>
      </c>
    </row>
    <row r="21" spans="1:19" s="267" customFormat="1" ht="15">
      <c r="A21" s="270">
        <v>7</v>
      </c>
      <c r="B21" s="1107"/>
      <c r="C21" s="1577"/>
      <c r="D21" s="1577"/>
      <c r="E21" s="1784">
        <v>293.39999999999998</v>
      </c>
      <c r="F21" s="1567"/>
      <c r="G21" s="1577"/>
      <c r="H21" s="1577"/>
      <c r="I21" s="1784">
        <v>372.41999999999996</v>
      </c>
      <c r="J21" s="1567"/>
      <c r="K21" s="1577"/>
      <c r="L21" s="1577"/>
      <c r="M21" s="1784">
        <v>60.84</v>
      </c>
      <c r="N21" s="1567"/>
      <c r="O21" s="1577"/>
      <c r="P21" s="1577"/>
      <c r="Q21" s="1784">
        <v>89.460000000000008</v>
      </c>
    </row>
    <row r="22" spans="1:19" s="267" customFormat="1" ht="15">
      <c r="A22" s="270">
        <v>8</v>
      </c>
      <c r="B22" s="1107"/>
      <c r="C22" s="1577"/>
      <c r="D22" s="1577"/>
      <c r="E22" s="1784">
        <v>298.98</v>
      </c>
      <c r="F22" s="1567"/>
      <c r="G22" s="1577"/>
      <c r="H22" s="1577"/>
      <c r="I22" s="1784">
        <v>397.97999999999996</v>
      </c>
      <c r="J22" s="1567"/>
      <c r="K22" s="1577"/>
      <c r="L22" s="1577"/>
      <c r="M22" s="1784">
        <v>56.34</v>
      </c>
      <c r="N22" s="1567"/>
      <c r="O22" s="1577"/>
      <c r="P22" s="1577"/>
      <c r="Q22" s="1784">
        <v>88.56</v>
      </c>
    </row>
    <row r="23" spans="1:19" s="267" customFormat="1" ht="15">
      <c r="A23" s="270">
        <v>9</v>
      </c>
      <c r="B23" s="1107"/>
      <c r="C23" s="1577"/>
      <c r="D23" s="1577"/>
      <c r="E23" s="1784">
        <v>301.32</v>
      </c>
      <c r="F23" s="1567"/>
      <c r="G23" s="1577"/>
      <c r="H23" s="1577"/>
      <c r="I23" s="1784">
        <v>422.46000000000004</v>
      </c>
      <c r="J23" s="1567"/>
      <c r="K23" s="1577"/>
      <c r="L23" s="1577"/>
      <c r="M23" s="1784">
        <v>56.7</v>
      </c>
      <c r="N23" s="1567"/>
      <c r="O23" s="1577"/>
      <c r="P23" s="1577"/>
      <c r="Q23" s="1784">
        <v>98.28</v>
      </c>
    </row>
    <row r="24" spans="1:19" s="267" customFormat="1" ht="15">
      <c r="A24" s="270">
        <v>10</v>
      </c>
      <c r="B24" s="1107"/>
      <c r="C24" s="1577"/>
      <c r="D24" s="1577"/>
      <c r="E24" s="1784">
        <v>300.06</v>
      </c>
      <c r="F24" s="1567"/>
      <c r="G24" s="1577"/>
      <c r="H24" s="1577"/>
      <c r="I24" s="1784">
        <v>418.86</v>
      </c>
      <c r="J24" s="1567"/>
      <c r="K24" s="1577"/>
      <c r="L24" s="1577"/>
      <c r="M24" s="1784">
        <v>57.239999999999995</v>
      </c>
      <c r="N24" s="1567"/>
      <c r="O24" s="1577"/>
      <c r="P24" s="1577"/>
      <c r="Q24" s="1784">
        <v>96.66</v>
      </c>
    </row>
    <row r="25" spans="1:19" s="267" customFormat="1" ht="15">
      <c r="A25" s="270">
        <v>11</v>
      </c>
      <c r="B25" s="1107"/>
      <c r="C25" s="1577"/>
      <c r="D25" s="1577"/>
      <c r="E25" s="1784">
        <v>320.76</v>
      </c>
      <c r="F25" s="1567"/>
      <c r="G25" s="1577"/>
      <c r="H25" s="1577"/>
      <c r="I25" s="1784">
        <v>421.74</v>
      </c>
      <c r="J25" s="1567"/>
      <c r="K25" s="1577"/>
      <c r="L25" s="1577"/>
      <c r="M25" s="1784">
        <v>59.04</v>
      </c>
      <c r="N25" s="1567"/>
      <c r="O25" s="1577"/>
      <c r="P25" s="1577"/>
      <c r="Q25" s="1784">
        <v>95.04</v>
      </c>
    </row>
    <row r="26" spans="1:19" s="267" customFormat="1" ht="15">
      <c r="A26" s="270">
        <v>12</v>
      </c>
      <c r="B26" s="1107"/>
      <c r="C26" s="1577"/>
      <c r="D26" s="1577"/>
      <c r="E26" s="1784">
        <v>295.74</v>
      </c>
      <c r="F26" s="1567"/>
      <c r="G26" s="1577"/>
      <c r="H26" s="1577"/>
      <c r="I26" s="1784">
        <v>416.88</v>
      </c>
      <c r="J26" s="1567"/>
      <c r="K26" s="1577"/>
      <c r="L26" s="1577"/>
      <c r="M26" s="1784">
        <v>53.46</v>
      </c>
      <c r="N26" s="1567"/>
      <c r="O26" s="1577"/>
      <c r="P26" s="1577"/>
      <c r="Q26" s="1784">
        <v>96.3</v>
      </c>
    </row>
    <row r="27" spans="1:19" s="267" customFormat="1" ht="15">
      <c r="A27" s="270">
        <v>13</v>
      </c>
      <c r="B27" s="1107"/>
      <c r="C27" s="1577"/>
      <c r="D27" s="1577"/>
      <c r="E27" s="1784">
        <v>289.98</v>
      </c>
      <c r="F27" s="1567"/>
      <c r="G27" s="1577"/>
      <c r="H27" s="1577"/>
      <c r="I27" s="1784">
        <v>420.48</v>
      </c>
      <c r="J27" s="1567"/>
      <c r="K27" s="1577"/>
      <c r="L27" s="1577"/>
      <c r="M27" s="1784">
        <v>59.4</v>
      </c>
      <c r="N27" s="1567"/>
      <c r="O27" s="1577"/>
      <c r="P27" s="1577"/>
      <c r="Q27" s="1784">
        <v>87.66</v>
      </c>
    </row>
    <row r="28" spans="1:19" s="267" customFormat="1" ht="15">
      <c r="A28" s="270">
        <v>14</v>
      </c>
      <c r="B28" s="1107"/>
      <c r="C28" s="1577"/>
      <c r="D28" s="1577"/>
      <c r="E28" s="1784">
        <v>278.82</v>
      </c>
      <c r="F28" s="1567"/>
      <c r="G28" s="1577"/>
      <c r="H28" s="1577"/>
      <c r="I28" s="1784">
        <v>434.52</v>
      </c>
      <c r="J28" s="1567"/>
      <c r="K28" s="1577"/>
      <c r="L28" s="1577"/>
      <c r="M28" s="1784">
        <v>63.720000000000006</v>
      </c>
      <c r="N28" s="1567"/>
      <c r="O28" s="1577"/>
      <c r="P28" s="1577"/>
      <c r="Q28" s="1784">
        <v>94.499999999999986</v>
      </c>
    </row>
    <row r="29" spans="1:19" s="267" customFormat="1" ht="15">
      <c r="A29" s="270">
        <v>15</v>
      </c>
      <c r="B29" s="1107"/>
      <c r="C29" s="1577"/>
      <c r="D29" s="1577"/>
      <c r="E29" s="1784">
        <v>280.62</v>
      </c>
      <c r="F29" s="1567"/>
      <c r="G29" s="1577"/>
      <c r="H29" s="1577"/>
      <c r="I29" s="1784">
        <v>449.46</v>
      </c>
      <c r="J29" s="1567"/>
      <c r="K29" s="1577"/>
      <c r="L29" s="1577"/>
      <c r="M29" s="1784">
        <v>60.839999999999989</v>
      </c>
      <c r="N29" s="1567"/>
      <c r="O29" s="1577"/>
      <c r="P29" s="1577"/>
      <c r="Q29" s="1784">
        <v>92.16</v>
      </c>
    </row>
    <row r="30" spans="1:19" s="267" customFormat="1" ht="15">
      <c r="A30" s="270">
        <v>16</v>
      </c>
      <c r="B30" s="1107"/>
      <c r="C30" s="1577"/>
      <c r="D30" s="1577"/>
      <c r="E30" s="1784">
        <v>227.7</v>
      </c>
      <c r="F30" s="1567"/>
      <c r="G30" s="1577"/>
      <c r="H30" s="1577"/>
      <c r="I30" s="1784">
        <v>472.32</v>
      </c>
      <c r="J30" s="1567"/>
      <c r="K30" s="1577"/>
      <c r="L30" s="1577"/>
      <c r="M30" s="1784">
        <v>46.62</v>
      </c>
      <c r="N30" s="1567"/>
      <c r="O30" s="1577"/>
      <c r="P30" s="1577"/>
      <c r="Q30" s="1784">
        <v>94.5</v>
      </c>
    </row>
    <row r="31" spans="1:19" s="271" customFormat="1" ht="15">
      <c r="A31" s="270">
        <v>17</v>
      </c>
      <c r="B31" s="1107"/>
      <c r="C31" s="1577"/>
      <c r="D31" s="1577"/>
      <c r="E31" s="1784">
        <v>203.04000000000002</v>
      </c>
      <c r="F31" s="1567"/>
      <c r="G31" s="1577"/>
      <c r="H31" s="1577"/>
      <c r="I31" s="1784">
        <v>509.94</v>
      </c>
      <c r="J31" s="1567"/>
      <c r="K31" s="1577"/>
      <c r="L31" s="1577"/>
      <c r="M31" s="1784">
        <v>42.84</v>
      </c>
      <c r="N31" s="1567"/>
      <c r="O31" s="1577"/>
      <c r="P31" s="1577"/>
      <c r="Q31" s="1784">
        <v>97.919999999999987</v>
      </c>
      <c r="S31" s="267"/>
    </row>
    <row r="32" spans="1:19" s="271" customFormat="1" ht="15">
      <c r="A32" s="270">
        <v>18</v>
      </c>
      <c r="B32" s="1107"/>
      <c r="C32" s="1577"/>
      <c r="D32" s="1577"/>
      <c r="E32" s="1784">
        <v>206.82</v>
      </c>
      <c r="F32" s="1567"/>
      <c r="G32" s="1577"/>
      <c r="H32" s="1577"/>
      <c r="I32" s="1784">
        <v>544.14</v>
      </c>
      <c r="J32" s="1567"/>
      <c r="K32" s="1577"/>
      <c r="L32" s="1577"/>
      <c r="M32" s="1784">
        <v>40.679999999999993</v>
      </c>
      <c r="N32" s="1567"/>
      <c r="O32" s="1577"/>
      <c r="P32" s="1577"/>
      <c r="Q32" s="1784">
        <v>100.08</v>
      </c>
      <c r="S32" s="267"/>
    </row>
    <row r="33" spans="1:33" s="271" customFormat="1" ht="15">
      <c r="A33" s="270">
        <v>19</v>
      </c>
      <c r="B33" s="1107"/>
      <c r="C33" s="1577"/>
      <c r="D33" s="1577"/>
      <c r="E33" s="1784">
        <v>193.14000000000001</v>
      </c>
      <c r="F33" s="1567"/>
      <c r="G33" s="1577"/>
      <c r="H33" s="1577"/>
      <c r="I33" s="1784">
        <v>538.38</v>
      </c>
      <c r="J33" s="1567"/>
      <c r="K33" s="1577"/>
      <c r="L33" s="1577"/>
      <c r="M33" s="1784">
        <v>34.020000000000003</v>
      </c>
      <c r="N33" s="1567"/>
      <c r="O33" s="1577"/>
      <c r="P33" s="1577"/>
      <c r="Q33" s="1784">
        <v>95.039999999999992</v>
      </c>
      <c r="S33" s="267"/>
    </row>
    <row r="34" spans="1:33" s="271" customFormat="1" ht="15">
      <c r="A34" s="270">
        <v>20</v>
      </c>
      <c r="B34" s="1107"/>
      <c r="C34" s="1577"/>
      <c r="D34" s="1577"/>
      <c r="E34" s="1784">
        <v>188.27999999999997</v>
      </c>
      <c r="F34" s="1567"/>
      <c r="G34" s="1577"/>
      <c r="H34" s="1577"/>
      <c r="I34" s="1784">
        <v>524.88000000000011</v>
      </c>
      <c r="J34" s="1567"/>
      <c r="K34" s="1577"/>
      <c r="L34" s="1577"/>
      <c r="M34" s="1784">
        <v>31.680000000000003</v>
      </c>
      <c r="N34" s="1567"/>
      <c r="O34" s="1577"/>
      <c r="P34" s="1577"/>
      <c r="Q34" s="1784">
        <v>90.18</v>
      </c>
      <c r="S34" s="267"/>
    </row>
    <row r="35" spans="1:33" s="271" customFormat="1" ht="15">
      <c r="A35" s="270">
        <v>21</v>
      </c>
      <c r="B35" s="1107"/>
      <c r="C35" s="1577"/>
      <c r="D35" s="1577"/>
      <c r="E35" s="1784">
        <v>163.98000000000002</v>
      </c>
      <c r="F35" s="1567"/>
      <c r="G35" s="1577"/>
      <c r="H35" s="1577"/>
      <c r="I35" s="1784">
        <v>465.48</v>
      </c>
      <c r="J35" s="1567"/>
      <c r="K35" s="1577"/>
      <c r="L35" s="1577"/>
      <c r="M35" s="1784">
        <v>27.18</v>
      </c>
      <c r="N35" s="1567"/>
      <c r="O35" s="1577"/>
      <c r="P35" s="1577"/>
      <c r="Q35" s="1784">
        <v>86.4</v>
      </c>
      <c r="S35" s="267"/>
    </row>
    <row r="36" spans="1:33" s="271" customFormat="1" ht="15">
      <c r="A36" s="270">
        <v>22</v>
      </c>
      <c r="B36" s="1107"/>
      <c r="C36" s="1577"/>
      <c r="D36" s="1577"/>
      <c r="E36" s="1784">
        <v>147.78</v>
      </c>
      <c r="F36" s="1567"/>
      <c r="G36" s="1577"/>
      <c r="H36" s="1577"/>
      <c r="I36" s="1784">
        <v>403.92</v>
      </c>
      <c r="J36" s="1567"/>
      <c r="K36" s="1577"/>
      <c r="L36" s="1577"/>
      <c r="M36" s="1784">
        <v>25.019999999999996</v>
      </c>
      <c r="N36" s="1567"/>
      <c r="O36" s="1577"/>
      <c r="P36" s="1577"/>
      <c r="Q36" s="1784">
        <v>85.859999999999985</v>
      </c>
      <c r="S36" s="267"/>
    </row>
    <row r="37" spans="1:33" s="271" customFormat="1" ht="15">
      <c r="A37" s="270">
        <v>23</v>
      </c>
      <c r="B37" s="1107"/>
      <c r="C37" s="1577"/>
      <c r="D37" s="1577"/>
      <c r="E37" s="1784">
        <v>133.56</v>
      </c>
      <c r="F37" s="1567"/>
      <c r="G37" s="1577"/>
      <c r="H37" s="1577"/>
      <c r="I37" s="1784">
        <v>333.9</v>
      </c>
      <c r="J37" s="1567"/>
      <c r="K37" s="1577"/>
      <c r="L37" s="1577"/>
      <c r="M37" s="1784">
        <v>23.94</v>
      </c>
      <c r="N37" s="1567"/>
      <c r="O37" s="1577"/>
      <c r="P37" s="1577"/>
      <c r="Q37" s="1784">
        <v>84.78</v>
      </c>
      <c r="S37" s="267"/>
    </row>
    <row r="38" spans="1:33" s="271" customFormat="1" ht="15">
      <c r="A38" s="270" t="s">
        <v>19</v>
      </c>
      <c r="B38" s="1173"/>
      <c r="C38" s="1578"/>
      <c r="D38" s="1578"/>
      <c r="E38" s="1579">
        <f>SUM(E14:E37)</f>
        <v>5088.6000000000004</v>
      </c>
      <c r="F38" s="1578"/>
      <c r="G38" s="1578"/>
      <c r="H38" s="1578"/>
      <c r="I38" s="1579">
        <f>SUM(I14:I37)</f>
        <v>9410.5799999999981</v>
      </c>
      <c r="J38" s="1578"/>
      <c r="K38" s="1578"/>
      <c r="L38" s="1578"/>
      <c r="M38" s="1579">
        <f>SUM(M14:M37)</f>
        <v>966.06</v>
      </c>
      <c r="N38" s="1578"/>
      <c r="O38" s="1578"/>
      <c r="P38" s="1578"/>
      <c r="Q38" s="1579">
        <f>SUM(Q14:Q37)</f>
        <v>2138.0400000000004</v>
      </c>
    </row>
    <row r="39" spans="1:33" s="261" customFormat="1" ht="12.75" customHeight="1">
      <c r="A39" s="261" t="s">
        <v>20</v>
      </c>
      <c r="R39" s="1003"/>
      <c r="S39" s="1003"/>
      <c r="T39" s="1003"/>
      <c r="U39" s="1003"/>
      <c r="V39" s="1003"/>
      <c r="W39" s="1003"/>
      <c r="X39" s="1003"/>
      <c r="Y39" s="1003"/>
      <c r="Z39" s="1003"/>
      <c r="AA39" s="1003"/>
      <c r="AB39" s="1003"/>
      <c r="AC39" s="1003"/>
      <c r="AD39" s="1003"/>
      <c r="AE39" s="1003"/>
      <c r="AF39" s="1003"/>
      <c r="AG39" s="1003"/>
    </row>
    <row r="40" spans="1:33" s="261" customFormat="1" ht="12.75" customHeight="1">
      <c r="A40" s="261" t="s">
        <v>21</v>
      </c>
      <c r="R40" s="1003"/>
      <c r="S40" s="1003"/>
      <c r="T40" s="1003"/>
      <c r="U40" s="1003"/>
      <c r="V40" s="1003"/>
      <c r="W40" s="1003"/>
      <c r="X40" s="1003"/>
      <c r="Y40" s="1003"/>
      <c r="Z40" s="1003"/>
      <c r="AA40" s="1003"/>
      <c r="AB40" s="1003"/>
      <c r="AC40" s="1003"/>
      <c r="AD40" s="1003"/>
      <c r="AE40" s="1003"/>
      <c r="AF40" s="1003"/>
      <c r="AG40" s="1003"/>
    </row>
    <row r="41" spans="1:33">
      <c r="A41" s="261" t="s">
        <v>565</v>
      </c>
      <c r="K41" s="261"/>
      <c r="L41" s="261"/>
      <c r="M41" s="261"/>
      <c r="N41" s="261"/>
      <c r="O41" s="261"/>
      <c r="P41" s="261"/>
      <c r="Q41" s="261"/>
      <c r="R41" s="1004"/>
      <c r="S41" s="1004"/>
      <c r="T41" s="1004"/>
      <c r="U41" s="1004"/>
      <c r="V41" s="1004"/>
      <c r="W41" s="1004"/>
      <c r="X41" s="1004"/>
      <c r="Y41" s="1004"/>
      <c r="Z41" s="1004"/>
      <c r="AA41" s="1004"/>
      <c r="AB41" s="1004"/>
      <c r="AC41" s="1004"/>
      <c r="AD41" s="1004"/>
      <c r="AE41" s="1004"/>
      <c r="AF41" s="1004"/>
      <c r="AG41" s="1004"/>
    </row>
    <row r="42" spans="1:33">
      <c r="A42" s="261" t="s">
        <v>23</v>
      </c>
      <c r="R42" s="1004"/>
      <c r="S42" s="1004"/>
      <c r="T42" s="1004"/>
      <c r="U42" s="1004"/>
      <c r="V42" s="1004"/>
      <c r="W42" s="1004"/>
      <c r="X42" s="1004"/>
      <c r="Y42" s="1004"/>
      <c r="Z42" s="1004"/>
      <c r="AA42" s="1004"/>
      <c r="AB42" s="1004"/>
      <c r="AC42" s="1004"/>
      <c r="AD42" s="1004"/>
      <c r="AE42" s="1004"/>
      <c r="AF42" s="1004"/>
      <c r="AG42" s="1004"/>
    </row>
    <row r="43" spans="1:33">
      <c r="R43" s="1004"/>
      <c r="S43" s="1004"/>
      <c r="T43" s="1004"/>
      <c r="U43" s="1004"/>
      <c r="V43" s="1004"/>
      <c r="W43" s="1004"/>
      <c r="X43" s="1004"/>
      <c r="Y43" s="1004"/>
      <c r="Z43" s="1004"/>
      <c r="AA43" s="1004"/>
      <c r="AB43" s="1004"/>
      <c r="AC43" s="1004"/>
      <c r="AD43" s="1004"/>
      <c r="AE43" s="1004"/>
      <c r="AF43" s="1004"/>
      <c r="AG43" s="1004"/>
    </row>
  </sheetData>
  <mergeCells count="17">
    <mergeCell ref="B1:F1"/>
    <mergeCell ref="B2:F2"/>
    <mergeCell ref="A6:Q6"/>
    <mergeCell ref="A7:Q7"/>
    <mergeCell ref="B5:C5"/>
    <mergeCell ref="B4:C4"/>
    <mergeCell ref="B10:E10"/>
    <mergeCell ref="F10:I10"/>
    <mergeCell ref="A9:A12"/>
    <mergeCell ref="B9:I9"/>
    <mergeCell ref="J9:Q9"/>
    <mergeCell ref="J11:K11"/>
    <mergeCell ref="B11:C11"/>
    <mergeCell ref="F11:G11"/>
    <mergeCell ref="N11:O11"/>
    <mergeCell ref="N10:Q10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theme="9" tint="-0.249977111117893"/>
  </sheetPr>
  <dimension ref="A1:AG43"/>
  <sheetViews>
    <sheetView zoomScale="85" zoomScaleNormal="85" workbookViewId="0">
      <selection activeCell="T27" sqref="T27"/>
    </sheetView>
  </sheetViews>
  <sheetFormatPr defaultColWidth="9.140625" defaultRowHeight="12.75"/>
  <cols>
    <col min="1" max="1" width="5.42578125" style="286" customWidth="1"/>
    <col min="2" max="3" width="11.28515625" style="286" customWidth="1"/>
    <col min="4" max="4" width="11.28515625" style="286" hidden="1" customWidth="1"/>
    <col min="5" max="7" width="11.28515625" style="286" customWidth="1"/>
    <col min="8" max="8" width="11.28515625" style="286" hidden="1" customWidth="1"/>
    <col min="9" max="11" width="11.28515625" style="286" customWidth="1"/>
    <col min="12" max="12" width="11.28515625" style="286" hidden="1" customWidth="1"/>
    <col min="13" max="15" width="11.28515625" style="286" customWidth="1"/>
    <col min="16" max="16" width="11.28515625" style="286" hidden="1" customWidth="1"/>
    <col min="17" max="17" width="11.28515625" style="286" customWidth="1"/>
    <col min="18" max="16384" width="9.140625" style="286"/>
  </cols>
  <sheetData>
    <row r="1" spans="1:33" s="273" customFormat="1" ht="18.75" customHeight="1">
      <c r="B1" s="2437" t="s">
        <v>405</v>
      </c>
      <c r="C1" s="2081"/>
      <c r="D1" s="2081"/>
      <c r="E1" s="2081"/>
      <c r="F1" s="2081"/>
      <c r="G1" s="800" t="s">
        <v>171</v>
      </c>
      <c r="I1" s="2436" t="s">
        <v>290</v>
      </c>
      <c r="J1" s="2436"/>
      <c r="K1" s="2436"/>
      <c r="L1" s="2436"/>
      <c r="M1" s="2436"/>
      <c r="N1" s="2436"/>
      <c r="O1" s="2436"/>
      <c r="P1" s="2436"/>
      <c r="Q1" s="2436"/>
      <c r="R1" s="274"/>
      <c r="S1" s="274"/>
      <c r="T1" s="274"/>
      <c r="U1" s="274"/>
      <c r="V1" s="1001"/>
      <c r="W1" s="1001"/>
      <c r="X1" s="1001"/>
      <c r="Y1" s="1001"/>
      <c r="Z1" s="1001"/>
      <c r="AA1" s="1001"/>
      <c r="AB1" s="1001"/>
      <c r="AC1" s="1001"/>
      <c r="AD1" s="1001"/>
      <c r="AE1" s="1001"/>
      <c r="AF1" s="1001"/>
      <c r="AG1" s="1001"/>
    </row>
    <row r="2" spans="1:33" s="273" customFormat="1" ht="10.5" customHeight="1">
      <c r="B2" s="2438" t="s">
        <v>1</v>
      </c>
      <c r="C2" s="2088"/>
      <c r="D2" s="2088"/>
      <c r="E2" s="2088"/>
      <c r="F2" s="2088"/>
      <c r="N2" s="860" t="s">
        <v>2</v>
      </c>
      <c r="O2" s="275"/>
      <c r="P2" s="275"/>
      <c r="Q2" s="275"/>
      <c r="R2" s="1001"/>
      <c r="S2" s="1001"/>
      <c r="T2" s="1001"/>
      <c r="U2" s="1001"/>
      <c r="V2" s="1001"/>
      <c r="W2" s="1001"/>
      <c r="X2" s="1001"/>
      <c r="Y2" s="1001"/>
      <c r="Z2" s="1001"/>
      <c r="AA2" s="1001"/>
      <c r="AB2" s="1001"/>
      <c r="AC2" s="1001"/>
      <c r="AD2" s="1001"/>
      <c r="AE2" s="1001"/>
      <c r="AF2" s="1001"/>
      <c r="AG2" s="1001"/>
    </row>
    <row r="3" spans="1:33" s="273" customFormat="1" ht="13.5" customHeight="1">
      <c r="N3" s="273" t="s">
        <v>3</v>
      </c>
      <c r="R3" s="1001"/>
      <c r="S3" s="1001"/>
      <c r="T3" s="1001"/>
      <c r="U3" s="1001"/>
      <c r="V3" s="1001"/>
      <c r="W3" s="1001"/>
      <c r="X3" s="1001"/>
      <c r="Y3" s="1001"/>
      <c r="Z3" s="1001"/>
      <c r="AA3" s="1001"/>
      <c r="AB3" s="1001"/>
      <c r="AC3" s="1001"/>
      <c r="AD3" s="1001"/>
      <c r="AE3" s="1001"/>
      <c r="AF3" s="1001"/>
      <c r="AG3" s="1001"/>
    </row>
    <row r="4" spans="1:33" s="273" customFormat="1" ht="15" customHeight="1">
      <c r="B4" s="2441" t="s">
        <v>4</v>
      </c>
      <c r="C4" s="2081"/>
      <c r="D4" s="276"/>
      <c r="E4" s="1001"/>
      <c r="F4" s="1001"/>
      <c r="G4" s="1001"/>
      <c r="H4" s="1001"/>
      <c r="I4" s="861" t="s">
        <v>5</v>
      </c>
      <c r="J4" s="275"/>
      <c r="K4" s="275"/>
      <c r="L4" s="275"/>
      <c r="O4" s="277" t="s">
        <v>67</v>
      </c>
      <c r="R4" s="1001"/>
      <c r="S4" s="1001"/>
      <c r="T4" s="1001"/>
      <c r="U4" s="1001"/>
      <c r="V4" s="1001"/>
      <c r="W4" s="1001"/>
      <c r="X4" s="1001"/>
      <c r="Y4" s="1001"/>
      <c r="Z4" s="1001"/>
      <c r="AA4" s="1001"/>
      <c r="AB4" s="1001"/>
      <c r="AC4" s="1001"/>
      <c r="AD4" s="1001"/>
      <c r="AE4" s="1001"/>
      <c r="AF4" s="1001"/>
      <c r="AG4" s="1001"/>
    </row>
    <row r="5" spans="1:33" s="273" customFormat="1" ht="9.75" customHeight="1">
      <c r="B5" s="2443"/>
      <c r="C5" s="2079"/>
      <c r="D5" s="275"/>
      <c r="E5" s="275"/>
      <c r="R5" s="1001"/>
      <c r="S5" s="1001"/>
      <c r="T5" s="1001"/>
      <c r="U5" s="1001"/>
      <c r="V5" s="1001"/>
      <c r="W5" s="1001"/>
      <c r="X5" s="1001"/>
      <c r="Y5" s="1001"/>
      <c r="Z5" s="1001"/>
      <c r="AA5" s="1001"/>
      <c r="AB5" s="1001"/>
      <c r="AC5" s="1001"/>
      <c r="AD5" s="1001"/>
      <c r="AE5" s="1001"/>
      <c r="AF5" s="1001"/>
      <c r="AG5" s="1001"/>
    </row>
    <row r="6" spans="1:33" s="273" customFormat="1" ht="12" customHeight="1">
      <c r="A6" s="2439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1001"/>
      <c r="S6" s="1001"/>
      <c r="T6" s="1001"/>
      <c r="U6" s="1001"/>
      <c r="V6" s="1001"/>
      <c r="W6" s="1001"/>
      <c r="X6" s="1001"/>
      <c r="Y6" s="1001"/>
      <c r="Z6" s="1001"/>
      <c r="AA6" s="1001"/>
      <c r="AB6" s="1001"/>
      <c r="AC6" s="1001"/>
      <c r="AD6" s="1001"/>
      <c r="AE6" s="1001"/>
      <c r="AF6" s="1001"/>
      <c r="AG6" s="1001"/>
    </row>
    <row r="7" spans="1:33" s="273" customFormat="1" ht="15.75">
      <c r="A7" s="2444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1001"/>
      <c r="S7" s="1001"/>
      <c r="T7" s="1001"/>
      <c r="U7" s="1001"/>
      <c r="V7" s="1001"/>
      <c r="W7" s="1001"/>
      <c r="X7" s="1001"/>
      <c r="Y7" s="1001"/>
      <c r="Z7" s="1001"/>
      <c r="AA7" s="1001"/>
      <c r="AB7" s="1001"/>
      <c r="AC7" s="1001"/>
      <c r="AD7" s="1001"/>
      <c r="AE7" s="1001"/>
      <c r="AF7" s="1001"/>
      <c r="AG7" s="1001"/>
    </row>
    <row r="8" spans="1:33" s="273" customFormat="1" ht="9" customHeight="1">
      <c r="A8" s="1258" t="s">
        <v>326</v>
      </c>
      <c r="B8" s="1258" t="s">
        <v>327</v>
      </c>
      <c r="R8" s="1001"/>
      <c r="S8" s="1001"/>
      <c r="T8" s="1001"/>
      <c r="U8" s="1001"/>
      <c r="V8" s="1001"/>
      <c r="W8" s="1001"/>
      <c r="X8" s="1001"/>
      <c r="Y8" s="1001"/>
      <c r="Z8" s="1001"/>
      <c r="AA8" s="1001"/>
      <c r="AB8" s="1001"/>
      <c r="AC8" s="1001"/>
      <c r="AD8" s="1001"/>
      <c r="AE8" s="1001"/>
      <c r="AF8" s="1001"/>
      <c r="AG8" s="1001"/>
    </row>
    <row r="9" spans="1:33" s="273" customFormat="1">
      <c r="A9" s="2442" t="s">
        <v>9</v>
      </c>
      <c r="B9" s="2440" t="s">
        <v>10</v>
      </c>
      <c r="C9" s="2424"/>
      <c r="D9" s="2424"/>
      <c r="E9" s="2424"/>
      <c r="F9" s="2424"/>
      <c r="G9" s="2424"/>
      <c r="H9" s="2424"/>
      <c r="I9" s="2425"/>
      <c r="J9" s="2440" t="s">
        <v>11</v>
      </c>
      <c r="K9" s="2424"/>
      <c r="L9" s="2424"/>
      <c r="M9" s="2424"/>
      <c r="N9" s="2424"/>
      <c r="O9" s="2424"/>
      <c r="P9" s="2424"/>
      <c r="Q9" s="2425"/>
      <c r="R9" s="1001"/>
      <c r="S9" s="1001"/>
      <c r="T9" s="1001"/>
      <c r="U9" s="1001"/>
      <c r="V9" s="1001"/>
      <c r="W9" s="1001"/>
      <c r="X9" s="1001"/>
      <c r="Y9" s="1001"/>
      <c r="Z9" s="1001"/>
      <c r="AA9" s="1001"/>
      <c r="AB9" s="1001"/>
      <c r="AC9" s="1001"/>
      <c r="AD9" s="1001"/>
      <c r="AE9" s="1001"/>
      <c r="AF9" s="1001"/>
      <c r="AG9" s="1001"/>
    </row>
    <row r="10" spans="1:33" s="273" customFormat="1">
      <c r="A10" s="2421"/>
      <c r="B10" s="2435" t="s">
        <v>68</v>
      </c>
      <c r="C10" s="2095"/>
      <c r="D10" s="2095"/>
      <c r="E10" s="2096"/>
      <c r="F10" s="2435" t="s">
        <v>69</v>
      </c>
      <c r="G10" s="2095"/>
      <c r="H10" s="2095"/>
      <c r="I10" s="2096"/>
      <c r="J10" s="2435" t="s">
        <v>68</v>
      </c>
      <c r="K10" s="2095"/>
      <c r="L10" s="2095"/>
      <c r="M10" s="2096"/>
      <c r="N10" s="2435" t="s">
        <v>69</v>
      </c>
      <c r="O10" s="2095"/>
      <c r="P10" s="2095"/>
      <c r="Q10" s="2096"/>
      <c r="R10" s="1001"/>
      <c r="S10" s="1001"/>
      <c r="T10" s="1001"/>
      <c r="U10" s="1001"/>
      <c r="V10" s="1001"/>
      <c r="W10" s="1001"/>
      <c r="X10" s="1001"/>
      <c r="Y10" s="1001"/>
      <c r="Z10" s="1001"/>
      <c r="AA10" s="1001"/>
      <c r="AB10" s="1001"/>
      <c r="AC10" s="1001"/>
      <c r="AD10" s="1001"/>
      <c r="AE10" s="1001"/>
      <c r="AF10" s="1001"/>
      <c r="AG10" s="1001"/>
    </row>
    <row r="11" spans="1:33" s="273" customFormat="1">
      <c r="A11" s="2421"/>
      <c r="B11" s="2435" t="s">
        <v>14</v>
      </c>
      <c r="C11" s="2095"/>
      <c r="E11" s="279">
        <v>2400</v>
      </c>
      <c r="F11" s="2435" t="s">
        <v>14</v>
      </c>
      <c r="G11" s="2095"/>
      <c r="H11" s="278"/>
      <c r="I11" s="279">
        <v>2400</v>
      </c>
      <c r="J11" s="2435" t="s">
        <v>14</v>
      </c>
      <c r="K11" s="2095"/>
      <c r="L11" s="278"/>
      <c r="M11" s="279">
        <f>E11</f>
        <v>2400</v>
      </c>
      <c r="N11" s="2435" t="s">
        <v>14</v>
      </c>
      <c r="O11" s="2095"/>
      <c r="P11" s="278"/>
      <c r="Q11" s="279">
        <f>I11</f>
        <v>2400</v>
      </c>
      <c r="R11" s="1001"/>
      <c r="S11" s="1001"/>
      <c r="T11" s="1001"/>
      <c r="U11" s="1001"/>
      <c r="V11" s="1001"/>
      <c r="W11" s="1001"/>
      <c r="X11" s="1001"/>
      <c r="Y11" s="1001"/>
      <c r="Z11" s="1001"/>
      <c r="AA11" s="1001"/>
      <c r="AB11" s="1001"/>
      <c r="AC11" s="1001"/>
      <c r="AD11" s="1001"/>
      <c r="AE11" s="1001"/>
      <c r="AF11" s="1001"/>
      <c r="AG11" s="1001"/>
    </row>
    <row r="12" spans="1:33" s="281" customFormat="1" ht="35.25" customHeight="1">
      <c r="A12" s="2422"/>
      <c r="B12" s="280" t="s">
        <v>16</v>
      </c>
      <c r="C12" s="280" t="s">
        <v>17</v>
      </c>
      <c r="D12" s="280"/>
      <c r="E12" s="280" t="s">
        <v>18</v>
      </c>
      <c r="F12" s="280" t="s">
        <v>16</v>
      </c>
      <c r="G12" s="280" t="s">
        <v>17</v>
      </c>
      <c r="H12" s="280"/>
      <c r="I12" s="280" t="s">
        <v>18</v>
      </c>
      <c r="J12" s="280" t="s">
        <v>16</v>
      </c>
      <c r="K12" s="280" t="s">
        <v>17</v>
      </c>
      <c r="L12" s="280"/>
      <c r="M12" s="280" t="s">
        <v>18</v>
      </c>
      <c r="N12" s="280" t="s">
        <v>16</v>
      </c>
      <c r="O12" s="280" t="s">
        <v>17</v>
      </c>
      <c r="P12" s="280"/>
      <c r="Q12" s="280" t="s">
        <v>18</v>
      </c>
    </row>
    <row r="13" spans="1:33" s="283" customFormat="1" ht="11.25">
      <c r="A13" s="282">
        <v>1</v>
      </c>
      <c r="B13" s="282">
        <v>2</v>
      </c>
      <c r="C13" s="282">
        <v>3</v>
      </c>
      <c r="D13" s="282"/>
      <c r="E13" s="282">
        <v>4</v>
      </c>
      <c r="F13" s="282">
        <v>5</v>
      </c>
      <c r="G13" s="282">
        <v>6</v>
      </c>
      <c r="H13" s="282"/>
      <c r="I13" s="282">
        <v>7</v>
      </c>
      <c r="J13" s="282">
        <v>8</v>
      </c>
      <c r="K13" s="282">
        <v>9</v>
      </c>
      <c r="L13" s="282"/>
      <c r="M13" s="282">
        <v>10</v>
      </c>
      <c r="N13" s="282">
        <v>11</v>
      </c>
      <c r="O13" s="282">
        <v>12</v>
      </c>
      <c r="P13" s="282"/>
      <c r="Q13" s="282">
        <v>13</v>
      </c>
    </row>
    <row r="14" spans="1:33" s="281" customFormat="1" ht="15">
      <c r="A14" s="284">
        <v>0</v>
      </c>
      <c r="B14" s="1107"/>
      <c r="C14" s="1587"/>
      <c r="D14" s="1587"/>
      <c r="E14" s="1784">
        <v>376.55999999999995</v>
      </c>
      <c r="F14" s="1567"/>
      <c r="G14" s="1587"/>
      <c r="H14" s="1587"/>
      <c r="I14" s="1784">
        <v>440.15999999999997</v>
      </c>
      <c r="J14" s="1567"/>
      <c r="K14" s="1587"/>
      <c r="L14" s="1587"/>
      <c r="M14" s="1784">
        <v>143.28</v>
      </c>
      <c r="N14" s="1567"/>
      <c r="O14" s="1587"/>
      <c r="P14" s="1587"/>
      <c r="Q14" s="1784">
        <v>90.239999999999981</v>
      </c>
    </row>
    <row r="15" spans="1:33" s="1412" customFormat="1" ht="15">
      <c r="A15" s="1411">
        <v>1</v>
      </c>
      <c r="B15" s="1107"/>
      <c r="C15" s="1587"/>
      <c r="D15" s="1587"/>
      <c r="E15" s="1784">
        <v>351.12</v>
      </c>
      <c r="F15" s="1567"/>
      <c r="G15" s="1587"/>
      <c r="H15" s="1587"/>
      <c r="I15" s="1784">
        <v>411.6</v>
      </c>
      <c r="J15" s="1567"/>
      <c r="K15" s="1587"/>
      <c r="L15" s="1587"/>
      <c r="M15" s="1784">
        <v>141.83999999999997</v>
      </c>
      <c r="N15" s="1567"/>
      <c r="O15" s="1587"/>
      <c r="P15" s="1587"/>
      <c r="Q15" s="1784">
        <v>90.240000000000009</v>
      </c>
    </row>
    <row r="16" spans="1:33" s="281" customFormat="1" ht="15">
      <c r="A16" s="284">
        <v>2</v>
      </c>
      <c r="B16" s="1107"/>
      <c r="C16" s="1587"/>
      <c r="D16" s="1587"/>
      <c r="E16" s="1784">
        <v>336.24</v>
      </c>
      <c r="F16" s="1567"/>
      <c r="G16" s="1587"/>
      <c r="H16" s="1587"/>
      <c r="I16" s="1784">
        <v>389.76</v>
      </c>
      <c r="J16" s="1567"/>
      <c r="K16" s="1587"/>
      <c r="L16" s="1587"/>
      <c r="M16" s="1784">
        <v>137.51999999999998</v>
      </c>
      <c r="N16" s="1567"/>
      <c r="O16" s="1587"/>
      <c r="P16" s="1587"/>
      <c r="Q16" s="1784">
        <v>86.639999999999986</v>
      </c>
    </row>
    <row r="17" spans="1:19" s="281" customFormat="1" ht="15">
      <c r="A17" s="284">
        <v>3</v>
      </c>
      <c r="B17" s="1107"/>
      <c r="C17" s="1587"/>
      <c r="D17" s="1587"/>
      <c r="E17" s="1784">
        <v>326.88</v>
      </c>
      <c r="F17" s="1567"/>
      <c r="G17" s="1587"/>
      <c r="H17" s="1587"/>
      <c r="I17" s="1784">
        <v>377.28</v>
      </c>
      <c r="J17" s="1567"/>
      <c r="K17" s="1587"/>
      <c r="L17" s="1587"/>
      <c r="M17" s="1784">
        <v>135.12</v>
      </c>
      <c r="N17" s="1567"/>
      <c r="O17" s="1587"/>
      <c r="P17" s="1587"/>
      <c r="Q17" s="1784">
        <v>85.68</v>
      </c>
    </row>
    <row r="18" spans="1:19" s="281" customFormat="1" ht="15">
      <c r="A18" s="284">
        <v>4</v>
      </c>
      <c r="B18" s="1107"/>
      <c r="C18" s="1587"/>
      <c r="D18" s="1587"/>
      <c r="E18" s="1784">
        <v>329.28</v>
      </c>
      <c r="F18" s="1567"/>
      <c r="G18" s="1587"/>
      <c r="H18" s="1587"/>
      <c r="I18" s="1784">
        <v>376.08000000000004</v>
      </c>
      <c r="J18" s="1567"/>
      <c r="K18" s="1587"/>
      <c r="L18" s="1587"/>
      <c r="M18" s="1784">
        <v>132.96</v>
      </c>
      <c r="N18" s="1567"/>
      <c r="O18" s="1587"/>
      <c r="P18" s="1587"/>
      <c r="Q18" s="1784">
        <v>83.52000000000001</v>
      </c>
    </row>
    <row r="19" spans="1:19" s="281" customFormat="1" ht="15">
      <c r="A19" s="284">
        <v>5</v>
      </c>
      <c r="B19" s="1107"/>
      <c r="C19" s="1587"/>
      <c r="D19" s="1587"/>
      <c r="E19" s="1784">
        <v>351.12</v>
      </c>
      <c r="F19" s="1567"/>
      <c r="G19" s="1587"/>
      <c r="H19" s="1587"/>
      <c r="I19" s="1784">
        <v>401.76</v>
      </c>
      <c r="J19" s="1567"/>
      <c r="K19" s="1587"/>
      <c r="L19" s="1587"/>
      <c r="M19" s="1784">
        <v>135.12</v>
      </c>
      <c r="N19" s="1567"/>
      <c r="O19" s="1587"/>
      <c r="P19" s="1587"/>
      <c r="Q19" s="1784">
        <v>85.2</v>
      </c>
    </row>
    <row r="20" spans="1:19" s="281" customFormat="1" ht="15">
      <c r="A20" s="284">
        <v>6</v>
      </c>
      <c r="B20" s="1107"/>
      <c r="C20" s="1587"/>
      <c r="D20" s="1587"/>
      <c r="E20" s="1784">
        <v>429.84</v>
      </c>
      <c r="F20" s="1567"/>
      <c r="G20" s="1587"/>
      <c r="H20" s="1587"/>
      <c r="I20" s="1784">
        <v>499.68</v>
      </c>
      <c r="J20" s="1567"/>
      <c r="K20" s="1587"/>
      <c r="L20" s="1587"/>
      <c r="M20" s="1784">
        <v>133.44</v>
      </c>
      <c r="N20" s="1567"/>
      <c r="O20" s="1587"/>
      <c r="P20" s="1587"/>
      <c r="Q20" s="1784">
        <v>91.440000000000012</v>
      </c>
    </row>
    <row r="21" spans="1:19" s="281" customFormat="1" ht="15">
      <c r="A21" s="284">
        <v>7</v>
      </c>
      <c r="B21" s="1107"/>
      <c r="C21" s="1587"/>
      <c r="D21" s="1587"/>
      <c r="E21" s="1784">
        <v>502.32</v>
      </c>
      <c r="F21" s="1567"/>
      <c r="G21" s="1587"/>
      <c r="H21" s="1587"/>
      <c r="I21" s="1784">
        <v>601.20000000000005</v>
      </c>
      <c r="J21" s="1567"/>
      <c r="K21" s="1587"/>
      <c r="L21" s="1587"/>
      <c r="M21" s="1784">
        <v>131.51999999999998</v>
      </c>
      <c r="N21" s="1567"/>
      <c r="O21" s="1587"/>
      <c r="P21" s="1587"/>
      <c r="Q21" s="1784">
        <v>127.92</v>
      </c>
    </row>
    <row r="22" spans="1:19" s="281" customFormat="1" ht="15">
      <c r="A22" s="284">
        <v>8</v>
      </c>
      <c r="B22" s="1107"/>
      <c r="C22" s="1587"/>
      <c r="D22" s="1587"/>
      <c r="E22" s="1784">
        <v>501.59999999999997</v>
      </c>
      <c r="F22" s="1567"/>
      <c r="G22" s="1587"/>
      <c r="H22" s="1587"/>
      <c r="I22" s="1784">
        <v>594.72</v>
      </c>
      <c r="J22" s="1567"/>
      <c r="K22" s="1587"/>
      <c r="L22" s="1587"/>
      <c r="M22" s="1784">
        <v>116.39999999999999</v>
      </c>
      <c r="N22" s="1567"/>
      <c r="O22" s="1587"/>
      <c r="P22" s="1587"/>
      <c r="Q22" s="1784">
        <v>124.08000000000001</v>
      </c>
    </row>
    <row r="23" spans="1:19" s="281" customFormat="1" ht="15">
      <c r="A23" s="284">
        <v>9</v>
      </c>
      <c r="B23" s="1107"/>
      <c r="C23" s="1587"/>
      <c r="D23" s="1587"/>
      <c r="E23" s="1784">
        <v>509.52</v>
      </c>
      <c r="F23" s="1567"/>
      <c r="G23" s="1587"/>
      <c r="H23" s="1587"/>
      <c r="I23" s="1784">
        <v>595.92000000000007</v>
      </c>
      <c r="J23" s="1567"/>
      <c r="K23" s="1587"/>
      <c r="L23" s="1587"/>
      <c r="M23" s="1784">
        <v>109.68</v>
      </c>
      <c r="N23" s="1567"/>
      <c r="O23" s="1587"/>
      <c r="P23" s="1587"/>
      <c r="Q23" s="1784">
        <v>115.44</v>
      </c>
    </row>
    <row r="24" spans="1:19" s="281" customFormat="1" ht="15">
      <c r="A24" s="284">
        <v>10</v>
      </c>
      <c r="B24" s="1107"/>
      <c r="C24" s="1587"/>
      <c r="D24" s="1587"/>
      <c r="E24" s="1784">
        <v>517.20000000000005</v>
      </c>
      <c r="F24" s="1567"/>
      <c r="G24" s="1587"/>
      <c r="H24" s="1587"/>
      <c r="I24" s="1784">
        <v>609.36</v>
      </c>
      <c r="J24" s="1567"/>
      <c r="K24" s="1587"/>
      <c r="L24" s="1587"/>
      <c r="M24" s="1784">
        <v>112.32000000000001</v>
      </c>
      <c r="N24" s="1567"/>
      <c r="O24" s="1587"/>
      <c r="P24" s="1587"/>
      <c r="Q24" s="1784">
        <v>111.84</v>
      </c>
    </row>
    <row r="25" spans="1:19" s="281" customFormat="1" ht="15">
      <c r="A25" s="284">
        <v>11</v>
      </c>
      <c r="B25" s="1107"/>
      <c r="C25" s="1587"/>
      <c r="D25" s="1587"/>
      <c r="E25" s="1784">
        <v>518.88000000000011</v>
      </c>
      <c r="F25" s="1567"/>
      <c r="G25" s="1587"/>
      <c r="H25" s="1587"/>
      <c r="I25" s="1784">
        <v>618.71999999999991</v>
      </c>
      <c r="J25" s="1567"/>
      <c r="K25" s="1587"/>
      <c r="L25" s="1587"/>
      <c r="M25" s="1784">
        <v>116.4</v>
      </c>
      <c r="N25" s="1567"/>
      <c r="O25" s="1587"/>
      <c r="P25" s="1587"/>
      <c r="Q25" s="1784">
        <v>99.84</v>
      </c>
    </row>
    <row r="26" spans="1:19" s="281" customFormat="1" ht="15">
      <c r="A26" s="284">
        <v>12</v>
      </c>
      <c r="B26" s="1107"/>
      <c r="C26" s="1587"/>
      <c r="D26" s="1587"/>
      <c r="E26" s="1784">
        <v>533.52</v>
      </c>
      <c r="F26" s="1567"/>
      <c r="G26" s="1587"/>
      <c r="H26" s="1587"/>
      <c r="I26" s="1784">
        <v>640.07999999999993</v>
      </c>
      <c r="J26" s="1567"/>
      <c r="K26" s="1587"/>
      <c r="L26" s="1587"/>
      <c r="M26" s="1784">
        <v>121.92</v>
      </c>
      <c r="N26" s="1567"/>
      <c r="O26" s="1587"/>
      <c r="P26" s="1587"/>
      <c r="Q26" s="1784">
        <v>114.72</v>
      </c>
    </row>
    <row r="27" spans="1:19" s="281" customFormat="1" ht="15">
      <c r="A27" s="284">
        <v>13</v>
      </c>
      <c r="B27" s="1107"/>
      <c r="C27" s="1587"/>
      <c r="D27" s="1587"/>
      <c r="E27" s="1784">
        <v>535.43999999999994</v>
      </c>
      <c r="F27" s="1567"/>
      <c r="G27" s="1587"/>
      <c r="H27" s="1587"/>
      <c r="I27" s="1784">
        <v>620.88</v>
      </c>
      <c r="J27" s="1567"/>
      <c r="K27" s="1587"/>
      <c r="L27" s="1587"/>
      <c r="M27" s="1784">
        <v>111.36</v>
      </c>
      <c r="N27" s="1567"/>
      <c r="O27" s="1587"/>
      <c r="P27" s="1587"/>
      <c r="Q27" s="1784">
        <v>104.16000000000001</v>
      </c>
    </row>
    <row r="28" spans="1:19" s="281" customFormat="1" ht="15">
      <c r="A28" s="284">
        <v>14</v>
      </c>
      <c r="B28" s="1107"/>
      <c r="C28" s="1587"/>
      <c r="D28" s="1587"/>
      <c r="E28" s="1784">
        <v>546.72</v>
      </c>
      <c r="F28" s="1567"/>
      <c r="G28" s="1587"/>
      <c r="H28" s="1587"/>
      <c r="I28" s="1784">
        <v>629.28000000000009</v>
      </c>
      <c r="J28" s="1567"/>
      <c r="K28" s="1587"/>
      <c r="L28" s="1587"/>
      <c r="M28" s="1784">
        <v>112.08</v>
      </c>
      <c r="N28" s="1567"/>
      <c r="O28" s="1587"/>
      <c r="P28" s="1587"/>
      <c r="Q28" s="1784">
        <v>101.52000000000001</v>
      </c>
    </row>
    <row r="29" spans="1:19" s="281" customFormat="1" ht="15">
      <c r="A29" s="284">
        <v>15</v>
      </c>
      <c r="B29" s="1107"/>
      <c r="C29" s="1587"/>
      <c r="D29" s="1587"/>
      <c r="E29" s="1784">
        <v>574.55999999999995</v>
      </c>
      <c r="F29" s="1567"/>
      <c r="G29" s="1587"/>
      <c r="H29" s="1587"/>
      <c r="I29" s="1784">
        <v>652.79999999999995</v>
      </c>
      <c r="J29" s="1567"/>
      <c r="K29" s="1587"/>
      <c r="L29" s="1587"/>
      <c r="M29" s="1784">
        <v>111.36</v>
      </c>
      <c r="N29" s="1567"/>
      <c r="O29" s="1587"/>
      <c r="P29" s="1587"/>
      <c r="Q29" s="1784">
        <v>104.88</v>
      </c>
    </row>
    <row r="30" spans="1:19" s="281" customFormat="1" ht="15">
      <c r="A30" s="284">
        <v>16</v>
      </c>
      <c r="B30" s="1107"/>
      <c r="C30" s="1587"/>
      <c r="D30" s="1587"/>
      <c r="E30" s="1784">
        <v>619.44000000000005</v>
      </c>
      <c r="F30" s="1567"/>
      <c r="G30" s="1587"/>
      <c r="H30" s="1587"/>
      <c r="I30" s="1784">
        <v>665.28</v>
      </c>
      <c r="J30" s="1567"/>
      <c r="K30" s="1587"/>
      <c r="L30" s="1587"/>
      <c r="M30" s="1784">
        <v>117.12</v>
      </c>
      <c r="N30" s="1567"/>
      <c r="O30" s="1587"/>
      <c r="P30" s="1587"/>
      <c r="Q30" s="1784">
        <v>103.92000000000002</v>
      </c>
    </row>
    <row r="31" spans="1:19" s="285" customFormat="1" ht="15">
      <c r="A31" s="284">
        <v>17</v>
      </c>
      <c r="B31" s="1107"/>
      <c r="C31" s="1587"/>
      <c r="D31" s="1587"/>
      <c r="E31" s="1784">
        <v>636.72</v>
      </c>
      <c r="F31" s="1567"/>
      <c r="G31" s="1587"/>
      <c r="H31" s="1587"/>
      <c r="I31" s="1784">
        <v>698.64</v>
      </c>
      <c r="J31" s="1567"/>
      <c r="K31" s="1587"/>
      <c r="L31" s="1587"/>
      <c r="M31" s="1784">
        <v>124.56</v>
      </c>
      <c r="N31" s="1567"/>
      <c r="O31" s="1587"/>
      <c r="P31" s="1587"/>
      <c r="Q31" s="1784">
        <v>105.6</v>
      </c>
      <c r="S31" s="281"/>
    </row>
    <row r="32" spans="1:19" s="285" customFormat="1" ht="15">
      <c r="A32" s="284">
        <v>18</v>
      </c>
      <c r="B32" s="1107"/>
      <c r="C32" s="1587"/>
      <c r="D32" s="1587"/>
      <c r="E32" s="1784">
        <v>672.24</v>
      </c>
      <c r="F32" s="1567"/>
      <c r="G32" s="1587"/>
      <c r="H32" s="1587"/>
      <c r="I32" s="1784">
        <v>775.68</v>
      </c>
      <c r="J32" s="1567"/>
      <c r="K32" s="1587"/>
      <c r="L32" s="1587"/>
      <c r="M32" s="1784">
        <v>126</v>
      </c>
      <c r="N32" s="1567"/>
      <c r="O32" s="1587"/>
      <c r="P32" s="1587"/>
      <c r="Q32" s="1784">
        <v>113.03999999999999</v>
      </c>
      <c r="S32" s="281"/>
    </row>
    <row r="33" spans="1:33" s="285" customFormat="1" ht="15">
      <c r="A33" s="284">
        <v>19</v>
      </c>
      <c r="B33" s="1107"/>
      <c r="C33" s="1587"/>
      <c r="D33" s="1587"/>
      <c r="E33" s="1784">
        <v>684.96</v>
      </c>
      <c r="F33" s="1567"/>
      <c r="G33" s="1587"/>
      <c r="H33" s="1587"/>
      <c r="I33" s="1784">
        <v>759.36000000000013</v>
      </c>
      <c r="J33" s="1567"/>
      <c r="K33" s="1587"/>
      <c r="L33" s="1587"/>
      <c r="M33" s="1784">
        <v>131.76</v>
      </c>
      <c r="N33" s="1567"/>
      <c r="O33" s="1587"/>
      <c r="P33" s="1587"/>
      <c r="Q33" s="1784">
        <v>108.96</v>
      </c>
      <c r="S33" s="281"/>
    </row>
    <row r="34" spans="1:33" s="285" customFormat="1" ht="15">
      <c r="A34" s="284">
        <v>20</v>
      </c>
      <c r="B34" s="1107"/>
      <c r="C34" s="1587"/>
      <c r="D34" s="1587"/>
      <c r="E34" s="1784">
        <v>685.92000000000007</v>
      </c>
      <c r="F34" s="1567"/>
      <c r="G34" s="1587"/>
      <c r="H34" s="1587"/>
      <c r="I34" s="1784">
        <v>716.16000000000008</v>
      </c>
      <c r="J34" s="1567"/>
      <c r="K34" s="1587"/>
      <c r="L34" s="1587"/>
      <c r="M34" s="1784">
        <v>137.28000000000003</v>
      </c>
      <c r="N34" s="1567"/>
      <c r="O34" s="1587"/>
      <c r="P34" s="1587"/>
      <c r="Q34" s="1784">
        <v>108.96000000000001</v>
      </c>
      <c r="S34" s="281"/>
    </row>
    <row r="35" spans="1:33" s="285" customFormat="1" ht="15">
      <c r="A35" s="284">
        <v>21</v>
      </c>
      <c r="B35" s="1107"/>
      <c r="C35" s="1587"/>
      <c r="D35" s="1587"/>
      <c r="E35" s="1784">
        <v>625.43999999999994</v>
      </c>
      <c r="F35" s="1567"/>
      <c r="G35" s="1587"/>
      <c r="H35" s="1587"/>
      <c r="I35" s="1784">
        <v>648.48</v>
      </c>
      <c r="J35" s="1567"/>
      <c r="K35" s="1587"/>
      <c r="L35" s="1587"/>
      <c r="M35" s="1784">
        <v>137.04</v>
      </c>
      <c r="N35" s="1567"/>
      <c r="O35" s="1587"/>
      <c r="P35" s="1587"/>
      <c r="Q35" s="1784">
        <v>98.4</v>
      </c>
      <c r="S35" s="281"/>
    </row>
    <row r="36" spans="1:33" s="285" customFormat="1" ht="15">
      <c r="A36" s="284">
        <v>22</v>
      </c>
      <c r="B36" s="1107"/>
      <c r="C36" s="1587"/>
      <c r="D36" s="1587"/>
      <c r="E36" s="1784">
        <v>545.52</v>
      </c>
      <c r="F36" s="1567"/>
      <c r="G36" s="1587"/>
      <c r="H36" s="1587"/>
      <c r="I36" s="1784">
        <v>581.52</v>
      </c>
      <c r="J36" s="1567"/>
      <c r="K36" s="1587"/>
      <c r="L36" s="1587"/>
      <c r="M36" s="1784">
        <v>140.88</v>
      </c>
      <c r="N36" s="1567"/>
      <c r="O36" s="1587"/>
      <c r="P36" s="1587"/>
      <c r="Q36" s="1784">
        <v>99.6</v>
      </c>
      <c r="S36" s="281"/>
    </row>
    <row r="37" spans="1:33" s="285" customFormat="1" ht="15">
      <c r="A37" s="284">
        <v>23</v>
      </c>
      <c r="B37" s="1107"/>
      <c r="C37" s="1587"/>
      <c r="D37" s="1587"/>
      <c r="E37" s="1784">
        <v>449.04</v>
      </c>
      <c r="F37" s="1567"/>
      <c r="G37" s="1587"/>
      <c r="H37" s="1587"/>
      <c r="I37" s="1784">
        <v>497.28</v>
      </c>
      <c r="J37" s="1567"/>
      <c r="K37" s="1587"/>
      <c r="L37" s="1587"/>
      <c r="M37" s="1784">
        <v>140.4</v>
      </c>
      <c r="N37" s="1567"/>
      <c r="O37" s="1587"/>
      <c r="P37" s="1587"/>
      <c r="Q37" s="1784">
        <v>92.399999999999991</v>
      </c>
      <c r="S37" s="281"/>
    </row>
    <row r="38" spans="1:33" s="285" customFormat="1" ht="15">
      <c r="A38" s="284" t="s">
        <v>19</v>
      </c>
      <c r="B38" s="1172"/>
      <c r="C38" s="1588"/>
      <c r="D38" s="1588"/>
      <c r="E38" s="1589">
        <f>SUM(E14:E37)</f>
        <v>12160.080000000002</v>
      </c>
      <c r="F38" s="1588"/>
      <c r="G38" s="1588"/>
      <c r="H38" s="1588"/>
      <c r="I38" s="1589">
        <f>SUM(I14:I37)</f>
        <v>13801.680000000002</v>
      </c>
      <c r="J38" s="1588"/>
      <c r="K38" s="1588"/>
      <c r="L38" s="1588"/>
      <c r="M38" s="1589">
        <f>SUM(M14:M37)</f>
        <v>3057.3600000000006</v>
      </c>
      <c r="N38" s="1588"/>
      <c r="O38" s="1588"/>
      <c r="P38" s="1588"/>
      <c r="Q38" s="1589">
        <f>SUM(Q14:Q37)</f>
        <v>2448.2400000000002</v>
      </c>
    </row>
    <row r="39" spans="1:33" s="273" customFormat="1" ht="12.75" customHeight="1">
      <c r="A39" s="273" t="s">
        <v>20</v>
      </c>
      <c r="R39" s="1001"/>
      <c r="S39" s="1001"/>
      <c r="T39" s="1001"/>
      <c r="U39" s="1001"/>
      <c r="V39" s="1001"/>
      <c r="W39" s="1001"/>
      <c r="X39" s="1001"/>
      <c r="Y39" s="1001"/>
      <c r="Z39" s="1001"/>
      <c r="AA39" s="1001"/>
      <c r="AB39" s="1001"/>
      <c r="AC39" s="1001"/>
      <c r="AD39" s="1001"/>
      <c r="AE39" s="1001"/>
      <c r="AF39" s="1001"/>
      <c r="AG39" s="1001"/>
    </row>
    <row r="40" spans="1:33" s="273" customFormat="1" ht="12.75" customHeight="1">
      <c r="A40" s="273" t="s">
        <v>21</v>
      </c>
      <c r="R40" s="1001"/>
      <c r="S40" s="1001"/>
      <c r="T40" s="1001"/>
      <c r="U40" s="1001"/>
      <c r="V40" s="1001"/>
      <c r="W40" s="1001"/>
      <c r="X40" s="1001"/>
      <c r="Y40" s="1001"/>
      <c r="Z40" s="1001"/>
      <c r="AA40" s="1001"/>
      <c r="AB40" s="1001"/>
      <c r="AC40" s="1001"/>
      <c r="AD40" s="1001"/>
      <c r="AE40" s="1001"/>
      <c r="AF40" s="1001"/>
      <c r="AG40" s="1001"/>
    </row>
    <row r="41" spans="1:33">
      <c r="A41" s="273" t="s">
        <v>565</v>
      </c>
      <c r="K41" s="273"/>
      <c r="L41" s="273"/>
      <c r="M41" s="273"/>
      <c r="N41" s="273"/>
      <c r="O41" s="273"/>
      <c r="P41" s="273"/>
      <c r="Q41" s="273"/>
      <c r="R41" s="1002"/>
      <c r="S41" s="1002"/>
      <c r="T41" s="1002"/>
      <c r="U41" s="1002"/>
      <c r="V41" s="1002"/>
      <c r="W41" s="1002"/>
      <c r="X41" s="1002"/>
      <c r="Y41" s="1002"/>
      <c r="Z41" s="1002"/>
      <c r="AA41" s="1002"/>
      <c r="AB41" s="1002"/>
      <c r="AC41" s="1002"/>
      <c r="AD41" s="1002"/>
      <c r="AE41" s="1002"/>
      <c r="AF41" s="1002"/>
      <c r="AG41" s="1002"/>
    </row>
    <row r="42" spans="1:33">
      <c r="A42" s="273" t="s">
        <v>23</v>
      </c>
      <c r="R42" s="1002"/>
      <c r="S42" s="1002"/>
      <c r="T42" s="1002"/>
      <c r="U42" s="1002"/>
      <c r="V42" s="1002"/>
      <c r="W42" s="1002"/>
      <c r="X42" s="1002"/>
      <c r="Y42" s="1002"/>
      <c r="Z42" s="1002"/>
      <c r="AA42" s="1002"/>
      <c r="AB42" s="1002"/>
      <c r="AC42" s="1002"/>
      <c r="AD42" s="1002"/>
      <c r="AE42" s="1002"/>
      <c r="AF42" s="1002"/>
      <c r="AG42" s="1002"/>
    </row>
    <row r="43" spans="1:33">
      <c r="R43" s="1002"/>
      <c r="S43" s="1002"/>
      <c r="T43" s="1002"/>
      <c r="U43" s="1002"/>
      <c r="V43" s="1002"/>
      <c r="W43" s="1002"/>
      <c r="X43" s="1002"/>
      <c r="Y43" s="1002"/>
      <c r="Z43" s="1002"/>
      <c r="AA43" s="1002"/>
      <c r="AB43" s="1002"/>
      <c r="AC43" s="1002"/>
      <c r="AD43" s="1002"/>
      <c r="AE43" s="1002"/>
      <c r="AF43" s="1002"/>
      <c r="AG43" s="1002"/>
    </row>
  </sheetData>
  <mergeCells count="18">
    <mergeCell ref="B10:E10"/>
    <mergeCell ref="N10:Q10"/>
    <mergeCell ref="N11:O11"/>
    <mergeCell ref="F10:I10"/>
    <mergeCell ref="I1:Q1"/>
    <mergeCell ref="B1:F1"/>
    <mergeCell ref="B2:F2"/>
    <mergeCell ref="A6:Q6"/>
    <mergeCell ref="B11:C11"/>
    <mergeCell ref="F11:G11"/>
    <mergeCell ref="J11:K11"/>
    <mergeCell ref="J10:M10"/>
    <mergeCell ref="J9:Q9"/>
    <mergeCell ref="B4:C4"/>
    <mergeCell ref="A9:A12"/>
    <mergeCell ref="B9:I9"/>
    <mergeCell ref="B5:C5"/>
    <mergeCell ref="A7:Q7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theme="9" tint="-0.249977111117893"/>
  </sheetPr>
  <dimension ref="A1:AG43"/>
  <sheetViews>
    <sheetView zoomScale="85" zoomScaleNormal="85" workbookViewId="0">
      <selection activeCell="U33" sqref="U33"/>
    </sheetView>
  </sheetViews>
  <sheetFormatPr defaultColWidth="9.140625" defaultRowHeight="12.75"/>
  <cols>
    <col min="1" max="1" width="5.42578125" style="298" customWidth="1"/>
    <col min="2" max="3" width="11.28515625" style="298" customWidth="1"/>
    <col min="4" max="4" width="11.28515625" style="298" hidden="1" customWidth="1"/>
    <col min="5" max="7" width="11.28515625" style="298" customWidth="1"/>
    <col min="8" max="8" width="11.28515625" style="298" hidden="1" customWidth="1"/>
    <col min="9" max="11" width="11.28515625" style="298" customWidth="1"/>
    <col min="12" max="12" width="11.28515625" style="298" hidden="1" customWidth="1"/>
    <col min="13" max="15" width="11.28515625" style="298" customWidth="1"/>
    <col min="16" max="16" width="11.28515625" style="298" hidden="1" customWidth="1"/>
    <col min="17" max="17" width="11.28515625" style="298" customWidth="1"/>
    <col min="18" max="16384" width="9.140625" style="298"/>
  </cols>
  <sheetData>
    <row r="1" spans="1:33" s="287" customFormat="1" ht="18.75" customHeight="1">
      <c r="B1" s="2457" t="s">
        <v>405</v>
      </c>
      <c r="C1" s="2081"/>
      <c r="D1" s="2081"/>
      <c r="E1" s="2081"/>
      <c r="F1" s="2081"/>
      <c r="J1" s="800" t="s">
        <v>171</v>
      </c>
      <c r="N1" s="2451" t="s">
        <v>76</v>
      </c>
      <c r="O1" s="2451"/>
      <c r="P1" s="2451"/>
      <c r="Q1" s="2451"/>
      <c r="R1" s="999"/>
      <c r="S1" s="999"/>
      <c r="T1" s="999"/>
      <c r="U1" s="999"/>
      <c r="V1" s="999"/>
      <c r="W1" s="999"/>
      <c r="X1" s="999"/>
      <c r="Y1" s="999"/>
      <c r="Z1" s="999"/>
      <c r="AA1" s="999"/>
      <c r="AB1" s="999"/>
      <c r="AC1" s="999"/>
      <c r="AD1" s="999"/>
      <c r="AE1" s="999"/>
      <c r="AF1" s="999"/>
      <c r="AG1" s="999"/>
    </row>
    <row r="2" spans="1:33" s="287" customFormat="1" ht="10.5" customHeight="1">
      <c r="B2" s="2452" t="s">
        <v>1</v>
      </c>
      <c r="C2" s="2088"/>
      <c r="D2" s="2088"/>
      <c r="E2" s="2088"/>
      <c r="F2" s="2088"/>
      <c r="N2" s="2452" t="s">
        <v>2</v>
      </c>
      <c r="O2" s="2453"/>
      <c r="P2" s="2453"/>
      <c r="Q2" s="2453"/>
      <c r="R2" s="999"/>
      <c r="S2" s="999"/>
      <c r="T2" s="999"/>
      <c r="U2" s="999"/>
      <c r="V2" s="999"/>
      <c r="W2" s="999"/>
      <c r="X2" s="999"/>
      <c r="Y2" s="999"/>
      <c r="Z2" s="999"/>
      <c r="AA2" s="999"/>
      <c r="AB2" s="999"/>
      <c r="AC2" s="999"/>
      <c r="AD2" s="999"/>
      <c r="AE2" s="999"/>
      <c r="AF2" s="999"/>
      <c r="AG2" s="999"/>
    </row>
    <row r="3" spans="1:33" s="287" customFormat="1" ht="13.5" customHeight="1">
      <c r="N3" s="287" t="s">
        <v>3</v>
      </c>
      <c r="R3" s="999"/>
      <c r="S3" s="999"/>
      <c r="T3" s="999"/>
      <c r="U3" s="999"/>
      <c r="V3" s="999"/>
      <c r="W3" s="999"/>
      <c r="X3" s="999"/>
      <c r="Y3" s="999"/>
      <c r="Z3" s="999"/>
      <c r="AA3" s="999"/>
      <c r="AB3" s="999"/>
      <c r="AC3" s="999"/>
      <c r="AD3" s="999"/>
      <c r="AE3" s="999"/>
      <c r="AF3" s="999"/>
      <c r="AG3" s="999"/>
    </row>
    <row r="4" spans="1:33" s="287" customFormat="1" ht="15" customHeight="1">
      <c r="B4" s="2456" t="s">
        <v>4</v>
      </c>
      <c r="C4" s="2081"/>
      <c r="D4" s="289"/>
      <c r="E4" s="999"/>
      <c r="F4" s="999"/>
      <c r="G4" s="999"/>
      <c r="H4" s="999"/>
      <c r="I4" s="892" t="s">
        <v>5</v>
      </c>
      <c r="J4" s="288"/>
      <c r="K4" s="288"/>
      <c r="L4" s="288"/>
      <c r="O4" s="1203" t="s">
        <v>700</v>
      </c>
      <c r="R4" s="999"/>
      <c r="S4" s="999"/>
      <c r="T4" s="999"/>
      <c r="U4" s="999"/>
      <c r="V4" s="999"/>
      <c r="W4" s="999"/>
      <c r="X4" s="999"/>
      <c r="Y4" s="999"/>
      <c r="Z4" s="999"/>
      <c r="AA4" s="999"/>
      <c r="AB4" s="999"/>
      <c r="AC4" s="999"/>
      <c r="AD4" s="999"/>
      <c r="AE4" s="999"/>
      <c r="AF4" s="999"/>
      <c r="AG4" s="999"/>
    </row>
    <row r="5" spans="1:33" s="287" customFormat="1" ht="9.75" customHeight="1">
      <c r="B5" s="2461" t="s">
        <v>7</v>
      </c>
      <c r="C5" s="2079"/>
      <c r="D5" s="288"/>
      <c r="E5" s="288"/>
      <c r="R5" s="999"/>
      <c r="S5" s="999"/>
      <c r="T5" s="999"/>
      <c r="U5" s="999"/>
      <c r="V5" s="999"/>
      <c r="W5" s="999"/>
      <c r="X5" s="999"/>
      <c r="Y5" s="999"/>
      <c r="Z5" s="999"/>
      <c r="AA5" s="999"/>
      <c r="AB5" s="999"/>
      <c r="AC5" s="999"/>
      <c r="AD5" s="999"/>
      <c r="AE5" s="999"/>
      <c r="AF5" s="999"/>
      <c r="AG5" s="999"/>
    </row>
    <row r="6" spans="1:33" s="287" customFormat="1" ht="12" customHeight="1">
      <c r="A6" s="2454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99"/>
      <c r="S6" s="999"/>
      <c r="T6" s="999"/>
      <c r="U6" s="999"/>
      <c r="V6" s="999"/>
      <c r="W6" s="999"/>
      <c r="X6" s="999"/>
      <c r="Y6" s="999"/>
      <c r="Z6" s="999"/>
      <c r="AA6" s="999"/>
      <c r="AB6" s="999"/>
      <c r="AC6" s="999"/>
      <c r="AD6" s="999"/>
      <c r="AE6" s="999"/>
      <c r="AF6" s="999"/>
      <c r="AG6" s="999"/>
    </row>
    <row r="7" spans="1:33" s="287" customFormat="1" ht="15.75">
      <c r="A7" s="2455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99"/>
      <c r="S7" s="999"/>
      <c r="T7" s="999"/>
      <c r="U7" s="999"/>
      <c r="V7" s="999"/>
      <c r="W7" s="999"/>
      <c r="X7" s="999"/>
      <c r="Y7" s="999"/>
      <c r="Z7" s="999"/>
      <c r="AA7" s="999"/>
      <c r="AB7" s="999"/>
      <c r="AC7" s="999"/>
      <c r="AD7" s="999"/>
      <c r="AE7" s="999"/>
      <c r="AF7" s="999"/>
      <c r="AG7" s="999"/>
    </row>
    <row r="8" spans="1:33" s="287" customFormat="1" ht="9" customHeight="1">
      <c r="A8" s="1258" t="s">
        <v>328</v>
      </c>
      <c r="B8" s="1258" t="s">
        <v>329</v>
      </c>
      <c r="R8" s="999"/>
      <c r="S8" s="999"/>
      <c r="T8" s="999"/>
      <c r="U8" s="999"/>
      <c r="V8" s="999"/>
      <c r="W8" s="999"/>
      <c r="X8" s="999"/>
      <c r="Y8" s="999"/>
      <c r="Z8" s="999"/>
      <c r="AA8" s="999"/>
      <c r="AB8" s="999"/>
      <c r="AC8" s="999"/>
      <c r="AD8" s="999"/>
      <c r="AE8" s="999"/>
      <c r="AF8" s="999"/>
      <c r="AG8" s="999"/>
    </row>
    <row r="9" spans="1:33" s="287" customFormat="1">
      <c r="A9" s="2458" t="s">
        <v>9</v>
      </c>
      <c r="B9" s="2448" t="s">
        <v>10</v>
      </c>
      <c r="C9" s="2449"/>
      <c r="D9" s="2449"/>
      <c r="E9" s="2449"/>
      <c r="F9" s="2449"/>
      <c r="G9" s="2449"/>
      <c r="H9" s="2449"/>
      <c r="I9" s="2450"/>
      <c r="J9" s="2448" t="s">
        <v>11</v>
      </c>
      <c r="K9" s="2449"/>
      <c r="L9" s="2449"/>
      <c r="M9" s="2449"/>
      <c r="N9" s="2449"/>
      <c r="O9" s="2449"/>
      <c r="P9" s="2449"/>
      <c r="Q9" s="2450"/>
      <c r="R9" s="999"/>
      <c r="S9" s="999"/>
      <c r="T9" s="999"/>
      <c r="U9" s="999"/>
      <c r="V9" s="999"/>
      <c r="W9" s="999"/>
      <c r="X9" s="999"/>
      <c r="Y9" s="999"/>
      <c r="Z9" s="999"/>
      <c r="AA9" s="999"/>
      <c r="AB9" s="999"/>
      <c r="AC9" s="999"/>
      <c r="AD9" s="999"/>
      <c r="AE9" s="999"/>
      <c r="AF9" s="999"/>
      <c r="AG9" s="999"/>
    </row>
    <row r="10" spans="1:33" s="287" customFormat="1">
      <c r="A10" s="2459"/>
      <c r="B10" s="2445" t="s">
        <v>71</v>
      </c>
      <c r="C10" s="2446"/>
      <c r="D10" s="2446"/>
      <c r="E10" s="2447"/>
      <c r="F10" s="2445" t="s">
        <v>72</v>
      </c>
      <c r="G10" s="2095"/>
      <c r="H10" s="2095"/>
      <c r="I10" s="2096"/>
      <c r="J10" s="2445" t="s">
        <v>71</v>
      </c>
      <c r="K10" s="2446"/>
      <c r="L10" s="2446"/>
      <c r="M10" s="2447"/>
      <c r="N10" s="2445" t="s">
        <v>72</v>
      </c>
      <c r="O10" s="2446"/>
      <c r="P10" s="2446"/>
      <c r="Q10" s="2447"/>
      <c r="R10" s="999"/>
      <c r="S10" s="999"/>
      <c r="T10" s="999"/>
      <c r="U10" s="999"/>
      <c r="V10" s="999"/>
      <c r="W10" s="999"/>
      <c r="X10" s="999"/>
      <c r="Y10" s="999"/>
      <c r="Z10" s="999"/>
      <c r="AA10" s="999"/>
      <c r="AB10" s="999"/>
      <c r="AC10" s="999"/>
      <c r="AD10" s="999"/>
      <c r="AE10" s="999"/>
      <c r="AF10" s="999"/>
      <c r="AG10" s="999"/>
    </row>
    <row r="11" spans="1:33" s="287" customFormat="1">
      <c r="A11" s="2459"/>
      <c r="B11" s="2445" t="s">
        <v>14</v>
      </c>
      <c r="C11" s="2446"/>
      <c r="E11" s="291">
        <v>7200</v>
      </c>
      <c r="F11" s="2445" t="s">
        <v>14</v>
      </c>
      <c r="G11" s="2446"/>
      <c r="H11" s="290"/>
      <c r="I11" s="291">
        <v>3600</v>
      </c>
      <c r="J11" s="2445" t="s">
        <v>14</v>
      </c>
      <c r="K11" s="2446"/>
      <c r="L11" s="290"/>
      <c r="M11" s="291">
        <f>E11</f>
        <v>7200</v>
      </c>
      <c r="N11" s="2445" t="s">
        <v>14</v>
      </c>
      <c r="O11" s="2446"/>
      <c r="P11" s="290"/>
      <c r="Q11" s="291">
        <f>I11</f>
        <v>3600</v>
      </c>
      <c r="R11" s="999"/>
      <c r="S11" s="999"/>
      <c r="T11" s="999"/>
      <c r="U11" s="999"/>
      <c r="V11" s="999"/>
      <c r="W11" s="999"/>
      <c r="X11" s="999"/>
      <c r="Y11" s="999"/>
      <c r="Z11" s="999"/>
      <c r="AA11" s="999"/>
      <c r="AB11" s="999"/>
      <c r="AC11" s="999"/>
      <c r="AD11" s="999"/>
      <c r="AE11" s="999"/>
      <c r="AF11" s="999"/>
      <c r="AG11" s="999"/>
    </row>
    <row r="12" spans="1:33" s="293" customFormat="1" ht="35.25" customHeight="1">
      <c r="A12" s="2460"/>
      <c r="B12" s="292" t="s">
        <v>16</v>
      </c>
      <c r="C12" s="292" t="s">
        <v>17</v>
      </c>
      <c r="D12" s="292"/>
      <c r="E12" s="292" t="s">
        <v>18</v>
      </c>
      <c r="F12" s="292" t="s">
        <v>16</v>
      </c>
      <c r="G12" s="292" t="s">
        <v>17</v>
      </c>
      <c r="H12" s="292"/>
      <c r="I12" s="292" t="s">
        <v>18</v>
      </c>
      <c r="J12" s="292" t="s">
        <v>16</v>
      </c>
      <c r="K12" s="292" t="s">
        <v>17</v>
      </c>
      <c r="L12" s="292"/>
      <c r="M12" s="292" t="s">
        <v>18</v>
      </c>
      <c r="N12" s="292" t="s">
        <v>16</v>
      </c>
      <c r="O12" s="292" t="s">
        <v>17</v>
      </c>
      <c r="P12" s="292"/>
      <c r="Q12" s="292" t="s">
        <v>18</v>
      </c>
    </row>
    <row r="13" spans="1:33" s="295" customFormat="1" ht="11.25">
      <c r="A13" s="294">
        <v>1</v>
      </c>
      <c r="B13" s="294">
        <v>2</v>
      </c>
      <c r="C13" s="294">
        <v>3</v>
      </c>
      <c r="D13" s="294"/>
      <c r="E13" s="294">
        <v>4</v>
      </c>
      <c r="F13" s="294">
        <v>5</v>
      </c>
      <c r="G13" s="294">
        <v>6</v>
      </c>
      <c r="H13" s="294"/>
      <c r="I13" s="294">
        <v>7</v>
      </c>
      <c r="J13" s="294">
        <v>8</v>
      </c>
      <c r="K13" s="294">
        <v>9</v>
      </c>
      <c r="L13" s="294"/>
      <c r="M13" s="294">
        <v>10</v>
      </c>
      <c r="N13" s="294">
        <v>11</v>
      </c>
      <c r="O13" s="294">
        <v>12</v>
      </c>
      <c r="P13" s="294"/>
      <c r="Q13" s="294">
        <v>13</v>
      </c>
    </row>
    <row r="14" spans="1:33" s="293" customFormat="1" ht="15">
      <c r="A14" s="296">
        <v>0</v>
      </c>
      <c r="B14" s="1107"/>
      <c r="C14" s="1590"/>
      <c r="D14" s="1590"/>
      <c r="E14" s="1784">
        <v>909</v>
      </c>
      <c r="F14" s="1567"/>
      <c r="G14" s="1590"/>
      <c r="H14" s="1590"/>
      <c r="I14" s="1784">
        <v>266</v>
      </c>
      <c r="J14" s="1567"/>
      <c r="K14" s="1590"/>
      <c r="L14" s="1590"/>
      <c r="M14" s="1784">
        <v>275</v>
      </c>
      <c r="N14" s="1567"/>
      <c r="O14" s="1590"/>
      <c r="P14" s="1590"/>
      <c r="Q14" s="1784">
        <v>69</v>
      </c>
    </row>
    <row r="15" spans="1:33" s="1410" customFormat="1" ht="15">
      <c r="A15" s="1409">
        <v>1</v>
      </c>
      <c r="B15" s="1107"/>
      <c r="C15" s="1590"/>
      <c r="D15" s="1590"/>
      <c r="E15" s="1784">
        <v>904</v>
      </c>
      <c r="F15" s="1567"/>
      <c r="G15" s="1590"/>
      <c r="H15" s="1590"/>
      <c r="I15" s="1784">
        <v>247</v>
      </c>
      <c r="J15" s="1567"/>
      <c r="K15" s="1590"/>
      <c r="L15" s="1590"/>
      <c r="M15" s="1784">
        <v>264</v>
      </c>
      <c r="N15" s="1567"/>
      <c r="O15" s="1590"/>
      <c r="P15" s="1590"/>
      <c r="Q15" s="1784">
        <v>61</v>
      </c>
    </row>
    <row r="16" spans="1:33" s="293" customFormat="1" ht="15">
      <c r="A16" s="296">
        <v>2</v>
      </c>
      <c r="B16" s="1107"/>
      <c r="C16" s="1590"/>
      <c r="D16" s="1590"/>
      <c r="E16" s="1784">
        <v>903</v>
      </c>
      <c r="F16" s="1567"/>
      <c r="G16" s="1590"/>
      <c r="H16" s="1590"/>
      <c r="I16" s="1784">
        <v>243</v>
      </c>
      <c r="J16" s="1567"/>
      <c r="K16" s="1590"/>
      <c r="L16" s="1590"/>
      <c r="M16" s="1784">
        <v>264</v>
      </c>
      <c r="N16" s="1567"/>
      <c r="O16" s="1590"/>
      <c r="P16" s="1590"/>
      <c r="Q16" s="1784">
        <v>59</v>
      </c>
    </row>
    <row r="17" spans="1:17" s="293" customFormat="1" ht="15">
      <c r="A17" s="296">
        <v>3</v>
      </c>
      <c r="B17" s="1107"/>
      <c r="C17" s="1590"/>
      <c r="D17" s="1590"/>
      <c r="E17" s="1784">
        <v>916</v>
      </c>
      <c r="F17" s="1567"/>
      <c r="G17" s="1590"/>
      <c r="H17" s="1590"/>
      <c r="I17" s="1784">
        <v>240</v>
      </c>
      <c r="J17" s="1567"/>
      <c r="K17" s="1590"/>
      <c r="L17" s="1590"/>
      <c r="M17" s="1784">
        <v>252</v>
      </c>
      <c r="N17" s="1567"/>
      <c r="O17" s="1590"/>
      <c r="P17" s="1590"/>
      <c r="Q17" s="1784">
        <v>59</v>
      </c>
    </row>
    <row r="18" spans="1:17" s="293" customFormat="1" ht="15">
      <c r="A18" s="296">
        <v>4</v>
      </c>
      <c r="B18" s="1107"/>
      <c r="C18" s="1590"/>
      <c r="D18" s="1590"/>
      <c r="E18" s="1784">
        <v>976</v>
      </c>
      <c r="F18" s="1567"/>
      <c r="G18" s="1590"/>
      <c r="H18" s="1590"/>
      <c r="I18" s="1784">
        <v>241</v>
      </c>
      <c r="J18" s="1567"/>
      <c r="K18" s="1590"/>
      <c r="L18" s="1590"/>
      <c r="M18" s="1784">
        <v>256</v>
      </c>
      <c r="N18" s="1567"/>
      <c r="O18" s="1590"/>
      <c r="P18" s="1590"/>
      <c r="Q18" s="1784">
        <v>59</v>
      </c>
    </row>
    <row r="19" spans="1:17" s="293" customFormat="1" ht="15">
      <c r="A19" s="296">
        <v>5</v>
      </c>
      <c r="B19" s="1107"/>
      <c r="C19" s="1590"/>
      <c r="D19" s="1590"/>
      <c r="E19" s="1784">
        <v>955</v>
      </c>
      <c r="F19" s="1567"/>
      <c r="G19" s="1590"/>
      <c r="H19" s="1590"/>
      <c r="I19" s="1784">
        <v>262</v>
      </c>
      <c r="J19" s="1567"/>
      <c r="K19" s="1590"/>
      <c r="L19" s="1590"/>
      <c r="M19" s="1784">
        <v>257</v>
      </c>
      <c r="N19" s="1567"/>
      <c r="O19" s="1590"/>
      <c r="P19" s="1590"/>
      <c r="Q19" s="1784">
        <v>68</v>
      </c>
    </row>
    <row r="20" spans="1:17" s="293" customFormat="1" ht="15">
      <c r="A20" s="296">
        <v>6</v>
      </c>
      <c r="B20" s="1107"/>
      <c r="C20" s="1590"/>
      <c r="D20" s="1590"/>
      <c r="E20" s="1784">
        <v>1106</v>
      </c>
      <c r="F20" s="1567"/>
      <c r="G20" s="1590"/>
      <c r="H20" s="1590"/>
      <c r="I20" s="1784">
        <v>278</v>
      </c>
      <c r="J20" s="1567"/>
      <c r="K20" s="1590"/>
      <c r="L20" s="1590"/>
      <c r="M20" s="1784">
        <v>279</v>
      </c>
      <c r="N20" s="1567"/>
      <c r="O20" s="1590"/>
      <c r="P20" s="1590"/>
      <c r="Q20" s="1784">
        <v>58</v>
      </c>
    </row>
    <row r="21" spans="1:17" s="293" customFormat="1" ht="15">
      <c r="A21" s="296">
        <v>7</v>
      </c>
      <c r="B21" s="1107"/>
      <c r="C21" s="1590"/>
      <c r="D21" s="1590"/>
      <c r="E21" s="1784">
        <v>1548</v>
      </c>
      <c r="F21" s="1567"/>
      <c r="G21" s="1590"/>
      <c r="H21" s="1590"/>
      <c r="I21" s="1784">
        <v>401</v>
      </c>
      <c r="J21" s="1567"/>
      <c r="K21" s="1590"/>
      <c r="L21" s="1590"/>
      <c r="M21" s="1784">
        <v>404</v>
      </c>
      <c r="N21" s="1567"/>
      <c r="O21" s="1590"/>
      <c r="P21" s="1590"/>
      <c r="Q21" s="1784">
        <v>65</v>
      </c>
    </row>
    <row r="22" spans="1:17" s="293" customFormat="1" ht="15">
      <c r="A22" s="296">
        <v>8</v>
      </c>
      <c r="B22" s="1107"/>
      <c r="C22" s="1590"/>
      <c r="D22" s="1590"/>
      <c r="E22" s="1784">
        <v>1980</v>
      </c>
      <c r="F22" s="1567"/>
      <c r="G22" s="1590"/>
      <c r="H22" s="1590"/>
      <c r="I22" s="1784">
        <v>578</v>
      </c>
      <c r="J22" s="1567"/>
      <c r="K22" s="1590"/>
      <c r="L22" s="1590"/>
      <c r="M22" s="1784">
        <v>534</v>
      </c>
      <c r="N22" s="1567"/>
      <c r="O22" s="1590"/>
      <c r="P22" s="1590"/>
      <c r="Q22" s="1784">
        <v>122</v>
      </c>
    </row>
    <row r="23" spans="1:17" s="293" customFormat="1" ht="15">
      <c r="A23" s="296">
        <v>9</v>
      </c>
      <c r="B23" s="1107"/>
      <c r="C23" s="1590"/>
      <c r="D23" s="1590"/>
      <c r="E23" s="1784">
        <v>2054</v>
      </c>
      <c r="F23" s="1567"/>
      <c r="G23" s="1590"/>
      <c r="H23" s="1590"/>
      <c r="I23" s="1784">
        <v>609</v>
      </c>
      <c r="J23" s="1567"/>
      <c r="K23" s="1590"/>
      <c r="L23" s="1590"/>
      <c r="M23" s="1784">
        <v>562</v>
      </c>
      <c r="N23" s="1567"/>
      <c r="O23" s="1590"/>
      <c r="P23" s="1590"/>
      <c r="Q23" s="1784">
        <v>147</v>
      </c>
    </row>
    <row r="24" spans="1:17" s="293" customFormat="1" ht="15">
      <c r="A24" s="296">
        <v>10</v>
      </c>
      <c r="B24" s="1107"/>
      <c r="C24" s="1590"/>
      <c r="D24" s="1590"/>
      <c r="E24" s="1784">
        <v>2263</v>
      </c>
      <c r="F24" s="1567"/>
      <c r="G24" s="1590"/>
      <c r="H24" s="1590"/>
      <c r="I24" s="1784">
        <v>611</v>
      </c>
      <c r="J24" s="1567"/>
      <c r="K24" s="1590"/>
      <c r="L24" s="1590"/>
      <c r="M24" s="1784">
        <v>699</v>
      </c>
      <c r="N24" s="1567"/>
      <c r="O24" s="1590"/>
      <c r="P24" s="1590"/>
      <c r="Q24" s="1784">
        <v>137</v>
      </c>
    </row>
    <row r="25" spans="1:17" s="293" customFormat="1" ht="15">
      <c r="A25" s="296">
        <v>11</v>
      </c>
      <c r="B25" s="1107"/>
      <c r="C25" s="1590"/>
      <c r="D25" s="1590"/>
      <c r="E25" s="1784">
        <v>1971</v>
      </c>
      <c r="F25" s="1567"/>
      <c r="G25" s="1590"/>
      <c r="H25" s="1590"/>
      <c r="I25" s="1784">
        <v>592</v>
      </c>
      <c r="J25" s="1567"/>
      <c r="K25" s="1590"/>
      <c r="L25" s="1590"/>
      <c r="M25" s="1784">
        <v>514</v>
      </c>
      <c r="N25" s="1567"/>
      <c r="O25" s="1590"/>
      <c r="P25" s="1590"/>
      <c r="Q25" s="1784">
        <v>132</v>
      </c>
    </row>
    <row r="26" spans="1:17" s="293" customFormat="1" ht="15">
      <c r="A26" s="296">
        <v>12</v>
      </c>
      <c r="B26" s="1107"/>
      <c r="C26" s="1590"/>
      <c r="D26" s="1590"/>
      <c r="E26" s="1784">
        <v>1957</v>
      </c>
      <c r="F26" s="1567"/>
      <c r="G26" s="1590"/>
      <c r="H26" s="1590"/>
      <c r="I26" s="1784">
        <v>541</v>
      </c>
      <c r="J26" s="1567"/>
      <c r="K26" s="1590"/>
      <c r="L26" s="1590"/>
      <c r="M26" s="1784">
        <v>578</v>
      </c>
      <c r="N26" s="1567"/>
      <c r="O26" s="1590"/>
      <c r="P26" s="1590"/>
      <c r="Q26" s="1784">
        <v>100</v>
      </c>
    </row>
    <row r="27" spans="1:17" s="293" customFormat="1" ht="15">
      <c r="A27" s="296">
        <v>13</v>
      </c>
      <c r="B27" s="1107"/>
      <c r="C27" s="1590"/>
      <c r="D27" s="1590"/>
      <c r="E27" s="1784">
        <v>2118</v>
      </c>
      <c r="F27" s="1567"/>
      <c r="G27" s="1590"/>
      <c r="H27" s="1590"/>
      <c r="I27" s="1784">
        <v>557</v>
      </c>
      <c r="J27" s="1567"/>
      <c r="K27" s="1590"/>
      <c r="L27" s="1590"/>
      <c r="M27" s="1784">
        <v>643</v>
      </c>
      <c r="N27" s="1567"/>
      <c r="O27" s="1590"/>
      <c r="P27" s="1590"/>
      <c r="Q27" s="1784">
        <v>116</v>
      </c>
    </row>
    <row r="28" spans="1:17" s="293" customFormat="1" ht="15">
      <c r="A28" s="296">
        <v>14</v>
      </c>
      <c r="B28" s="1107"/>
      <c r="C28" s="1590"/>
      <c r="D28" s="1590"/>
      <c r="E28" s="1784">
        <v>2007</v>
      </c>
      <c r="F28" s="1567"/>
      <c r="G28" s="1590"/>
      <c r="H28" s="1590"/>
      <c r="I28" s="1784">
        <v>565</v>
      </c>
      <c r="J28" s="1567"/>
      <c r="K28" s="1590"/>
      <c r="L28" s="1590"/>
      <c r="M28" s="1784">
        <v>586</v>
      </c>
      <c r="N28" s="1567"/>
      <c r="O28" s="1590"/>
      <c r="P28" s="1590"/>
      <c r="Q28" s="1784">
        <v>116</v>
      </c>
    </row>
    <row r="29" spans="1:17" s="293" customFormat="1" ht="15">
      <c r="A29" s="296">
        <v>15</v>
      </c>
      <c r="B29" s="1107"/>
      <c r="C29" s="1590"/>
      <c r="D29" s="1590"/>
      <c r="E29" s="1784">
        <v>1958</v>
      </c>
      <c r="F29" s="1567"/>
      <c r="G29" s="1590"/>
      <c r="H29" s="1590"/>
      <c r="I29" s="1784">
        <v>549</v>
      </c>
      <c r="J29" s="1567"/>
      <c r="K29" s="1590"/>
      <c r="L29" s="1590"/>
      <c r="M29" s="1784">
        <v>543</v>
      </c>
      <c r="N29" s="1567"/>
      <c r="O29" s="1590"/>
      <c r="P29" s="1590"/>
      <c r="Q29" s="1784">
        <v>116</v>
      </c>
    </row>
    <row r="30" spans="1:17" s="293" customFormat="1" ht="15">
      <c r="A30" s="296">
        <v>16</v>
      </c>
      <c r="B30" s="1107"/>
      <c r="C30" s="1590"/>
      <c r="D30" s="1590"/>
      <c r="E30" s="1784">
        <v>1913</v>
      </c>
      <c r="F30" s="1567"/>
      <c r="G30" s="1590"/>
      <c r="H30" s="1590"/>
      <c r="I30" s="1784">
        <v>548</v>
      </c>
      <c r="J30" s="1567"/>
      <c r="K30" s="1590"/>
      <c r="L30" s="1590"/>
      <c r="M30" s="1784">
        <v>544</v>
      </c>
      <c r="N30" s="1567"/>
      <c r="O30" s="1590"/>
      <c r="P30" s="1590"/>
      <c r="Q30" s="1784">
        <v>133</v>
      </c>
    </row>
    <row r="31" spans="1:17" s="297" customFormat="1" ht="15">
      <c r="A31" s="296">
        <v>17</v>
      </c>
      <c r="B31" s="1107"/>
      <c r="C31" s="1590"/>
      <c r="D31" s="1590"/>
      <c r="E31" s="1784">
        <v>1643</v>
      </c>
      <c r="F31" s="1567"/>
      <c r="G31" s="1590"/>
      <c r="H31" s="1590"/>
      <c r="I31" s="1784">
        <v>481</v>
      </c>
      <c r="J31" s="1567"/>
      <c r="K31" s="1590"/>
      <c r="L31" s="1590"/>
      <c r="M31" s="1784">
        <v>436</v>
      </c>
      <c r="N31" s="1567"/>
      <c r="O31" s="1590"/>
      <c r="P31" s="1590"/>
      <c r="Q31" s="1784">
        <v>117</v>
      </c>
    </row>
    <row r="32" spans="1:17" s="297" customFormat="1" ht="15">
      <c r="A32" s="296">
        <v>18</v>
      </c>
      <c r="B32" s="1107"/>
      <c r="C32" s="1590"/>
      <c r="D32" s="1590"/>
      <c r="E32" s="1784">
        <v>1517</v>
      </c>
      <c r="F32" s="1567"/>
      <c r="G32" s="1590"/>
      <c r="H32" s="1590"/>
      <c r="I32" s="1784">
        <v>480</v>
      </c>
      <c r="J32" s="1567"/>
      <c r="K32" s="1590"/>
      <c r="L32" s="1590"/>
      <c r="M32" s="1784">
        <v>419</v>
      </c>
      <c r="N32" s="1567"/>
      <c r="O32" s="1590"/>
      <c r="P32" s="1590"/>
      <c r="Q32" s="1784">
        <v>131</v>
      </c>
    </row>
    <row r="33" spans="1:33" s="297" customFormat="1" ht="15">
      <c r="A33" s="296">
        <v>19</v>
      </c>
      <c r="B33" s="1107"/>
      <c r="C33" s="1590"/>
      <c r="D33" s="1590"/>
      <c r="E33" s="1784">
        <v>1590</v>
      </c>
      <c r="F33" s="1567"/>
      <c r="G33" s="1590"/>
      <c r="H33" s="1590"/>
      <c r="I33" s="1784">
        <v>408</v>
      </c>
      <c r="J33" s="1567"/>
      <c r="K33" s="1590"/>
      <c r="L33" s="1590"/>
      <c r="M33" s="1784">
        <v>528</v>
      </c>
      <c r="N33" s="1567"/>
      <c r="O33" s="1590"/>
      <c r="P33" s="1590"/>
      <c r="Q33" s="1784">
        <v>106</v>
      </c>
    </row>
    <row r="34" spans="1:33" s="297" customFormat="1" ht="15">
      <c r="A34" s="296">
        <v>20</v>
      </c>
      <c r="B34" s="1107"/>
      <c r="C34" s="1590"/>
      <c r="D34" s="1590"/>
      <c r="E34" s="1784">
        <v>1488</v>
      </c>
      <c r="F34" s="1567"/>
      <c r="G34" s="1590"/>
      <c r="H34" s="1590"/>
      <c r="I34" s="1784">
        <v>366</v>
      </c>
      <c r="J34" s="1567"/>
      <c r="K34" s="1590"/>
      <c r="L34" s="1590"/>
      <c r="M34" s="1784">
        <v>493</v>
      </c>
      <c r="N34" s="1567"/>
      <c r="O34" s="1590"/>
      <c r="P34" s="1590"/>
      <c r="Q34" s="1784">
        <v>94</v>
      </c>
    </row>
    <row r="35" spans="1:33" s="297" customFormat="1" ht="15">
      <c r="A35" s="296">
        <v>21</v>
      </c>
      <c r="B35" s="1107"/>
      <c r="C35" s="1590"/>
      <c r="D35" s="1590"/>
      <c r="E35" s="1784">
        <v>1522</v>
      </c>
      <c r="F35" s="1567"/>
      <c r="G35" s="1590"/>
      <c r="H35" s="1590"/>
      <c r="I35" s="1784">
        <v>379</v>
      </c>
      <c r="J35" s="1567"/>
      <c r="K35" s="1590"/>
      <c r="L35" s="1590"/>
      <c r="M35" s="1784">
        <v>539</v>
      </c>
      <c r="N35" s="1567"/>
      <c r="O35" s="1590"/>
      <c r="P35" s="1590"/>
      <c r="Q35" s="1784">
        <v>105</v>
      </c>
    </row>
    <row r="36" spans="1:33" s="297" customFormat="1" ht="15">
      <c r="A36" s="296">
        <v>22</v>
      </c>
      <c r="B36" s="1107"/>
      <c r="C36" s="1590"/>
      <c r="D36" s="1590"/>
      <c r="E36" s="1784">
        <v>1281</v>
      </c>
      <c r="F36" s="1567"/>
      <c r="G36" s="1590"/>
      <c r="H36" s="1590"/>
      <c r="I36" s="1784">
        <v>350</v>
      </c>
      <c r="J36" s="1567"/>
      <c r="K36" s="1590"/>
      <c r="L36" s="1590"/>
      <c r="M36" s="1784">
        <v>447</v>
      </c>
      <c r="N36" s="1567"/>
      <c r="O36" s="1590"/>
      <c r="P36" s="1590"/>
      <c r="Q36" s="1784">
        <v>90</v>
      </c>
    </row>
    <row r="37" spans="1:33" s="297" customFormat="1" ht="15">
      <c r="A37" s="296">
        <v>23</v>
      </c>
      <c r="B37" s="1107"/>
      <c r="C37" s="1590"/>
      <c r="D37" s="1590"/>
      <c r="E37" s="1784">
        <v>1007</v>
      </c>
      <c r="F37" s="1567"/>
      <c r="G37" s="1590"/>
      <c r="H37" s="1590"/>
      <c r="I37" s="1784">
        <v>305</v>
      </c>
      <c r="J37" s="1567"/>
      <c r="K37" s="1590"/>
      <c r="L37" s="1590"/>
      <c r="M37" s="1784">
        <v>290</v>
      </c>
      <c r="N37" s="1567"/>
      <c r="O37" s="1590"/>
      <c r="P37" s="1590"/>
      <c r="Q37" s="1784">
        <v>75</v>
      </c>
    </row>
    <row r="38" spans="1:33" s="297" customFormat="1" ht="15">
      <c r="A38" s="296" t="s">
        <v>19</v>
      </c>
      <c r="B38" s="1171"/>
      <c r="C38" s="1591"/>
      <c r="D38" s="1591"/>
      <c r="E38" s="1592">
        <f>SUM(E14:E37)</f>
        <v>36486</v>
      </c>
      <c r="F38" s="1591"/>
      <c r="G38" s="1591"/>
      <c r="H38" s="1591"/>
      <c r="I38" s="1592">
        <f>SUM(I14:I37)</f>
        <v>10097</v>
      </c>
      <c r="J38" s="1591"/>
      <c r="K38" s="1591"/>
      <c r="L38" s="1591"/>
      <c r="M38" s="1592">
        <f>SUM(M14:M37)</f>
        <v>10606</v>
      </c>
      <c r="N38" s="1591"/>
      <c r="O38" s="1591"/>
      <c r="P38" s="1591"/>
      <c r="Q38" s="1592">
        <f>SUM(Q14:Q37)</f>
        <v>2335</v>
      </c>
    </row>
    <row r="39" spans="1:33" s="287" customFormat="1" ht="12.75" customHeight="1">
      <c r="A39" s="287" t="s">
        <v>20</v>
      </c>
      <c r="R39" s="999"/>
      <c r="S39" s="999"/>
      <c r="T39" s="999"/>
      <c r="U39" s="999"/>
      <c r="V39" s="999"/>
      <c r="W39" s="999"/>
      <c r="X39" s="999"/>
      <c r="Y39" s="999"/>
      <c r="Z39" s="999"/>
      <c r="AA39" s="999"/>
      <c r="AB39" s="999"/>
      <c r="AC39" s="999"/>
      <c r="AD39" s="999"/>
      <c r="AE39" s="999"/>
      <c r="AF39" s="999"/>
      <c r="AG39" s="999"/>
    </row>
    <row r="40" spans="1:33" s="287" customFormat="1" ht="12.75" customHeight="1">
      <c r="A40" s="287" t="s">
        <v>21</v>
      </c>
      <c r="R40" s="999"/>
      <c r="S40" s="999"/>
      <c r="T40" s="999"/>
      <c r="U40" s="999"/>
      <c r="V40" s="999"/>
      <c r="W40" s="999"/>
      <c r="X40" s="999"/>
      <c r="Y40" s="999"/>
      <c r="Z40" s="999"/>
      <c r="AA40" s="999"/>
      <c r="AB40" s="999"/>
      <c r="AC40" s="999"/>
      <c r="AD40" s="999"/>
      <c r="AE40" s="999"/>
      <c r="AF40" s="999"/>
      <c r="AG40" s="999"/>
    </row>
    <row r="41" spans="1:33">
      <c r="A41" s="287" t="s">
        <v>565</v>
      </c>
      <c r="K41" s="287"/>
      <c r="L41" s="287"/>
      <c r="M41" s="287"/>
      <c r="N41" s="287"/>
      <c r="O41" s="287"/>
      <c r="P41" s="287"/>
      <c r="Q41" s="287"/>
      <c r="R41" s="1000"/>
      <c r="S41" s="1000"/>
      <c r="T41" s="1000"/>
      <c r="U41" s="1000"/>
      <c r="V41" s="1000"/>
      <c r="W41" s="1000"/>
      <c r="X41" s="1000"/>
      <c r="Y41" s="1000"/>
      <c r="Z41" s="1000"/>
      <c r="AA41" s="1000"/>
      <c r="AB41" s="1000"/>
      <c r="AC41" s="1000"/>
      <c r="AD41" s="1000"/>
      <c r="AE41" s="1000"/>
      <c r="AF41" s="1000"/>
      <c r="AG41" s="1000"/>
    </row>
    <row r="42" spans="1:33">
      <c r="A42" s="287" t="s">
        <v>23</v>
      </c>
      <c r="R42" s="1000"/>
      <c r="S42" s="1000"/>
      <c r="T42" s="1000"/>
      <c r="U42" s="1000"/>
      <c r="V42" s="1000"/>
      <c r="W42" s="1000"/>
      <c r="X42" s="1000"/>
      <c r="Y42" s="1000"/>
      <c r="Z42" s="1000"/>
      <c r="AA42" s="1000"/>
      <c r="AB42" s="1000"/>
      <c r="AC42" s="1000"/>
      <c r="AD42" s="1000"/>
      <c r="AE42" s="1000"/>
      <c r="AF42" s="1000"/>
      <c r="AG42" s="1000"/>
    </row>
    <row r="43" spans="1:33">
      <c r="R43" s="1000"/>
      <c r="S43" s="1000"/>
      <c r="T43" s="1000"/>
      <c r="U43" s="1000"/>
      <c r="V43" s="1000"/>
      <c r="W43" s="1000"/>
      <c r="X43" s="1000"/>
      <c r="Y43" s="1000"/>
      <c r="Z43" s="1000"/>
      <c r="AA43" s="1000"/>
      <c r="AB43" s="1000"/>
      <c r="AC43" s="1000"/>
      <c r="AD43" s="1000"/>
      <c r="AE43" s="1000"/>
      <c r="AF43" s="1000"/>
      <c r="AG43" s="1000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theme="9" tint="-0.249977111117893"/>
  </sheetPr>
  <dimension ref="A1:AG43"/>
  <sheetViews>
    <sheetView zoomScale="85" zoomScaleNormal="85" workbookViewId="0">
      <selection activeCell="Q14" sqref="Q14:Q37"/>
    </sheetView>
  </sheetViews>
  <sheetFormatPr defaultColWidth="9.140625" defaultRowHeight="12.75"/>
  <cols>
    <col min="1" max="1" width="5.42578125" style="310" customWidth="1"/>
    <col min="2" max="3" width="11.28515625" style="310" customWidth="1"/>
    <col min="4" max="4" width="11.28515625" style="310" hidden="1" customWidth="1"/>
    <col min="5" max="7" width="11.28515625" style="310" customWidth="1"/>
    <col min="8" max="8" width="11.28515625" style="310" hidden="1" customWidth="1"/>
    <col min="9" max="11" width="11.28515625" style="310" customWidth="1"/>
    <col min="12" max="12" width="11.28515625" style="310" hidden="1" customWidth="1"/>
    <col min="13" max="15" width="11.28515625" style="310" customWidth="1"/>
    <col min="16" max="16" width="11.28515625" style="310" hidden="1" customWidth="1"/>
    <col min="17" max="17" width="11.28515625" style="310" customWidth="1"/>
    <col min="18" max="16384" width="9.140625" style="310"/>
  </cols>
  <sheetData>
    <row r="1" spans="1:33" s="299" customFormat="1" ht="18.75" customHeight="1">
      <c r="B1" s="2474" t="s">
        <v>405</v>
      </c>
      <c r="C1" s="2081"/>
      <c r="D1" s="2081"/>
      <c r="E1" s="2081"/>
      <c r="F1" s="2081"/>
      <c r="J1" s="800" t="s">
        <v>171</v>
      </c>
      <c r="N1" s="2468" t="s">
        <v>76</v>
      </c>
      <c r="O1" s="2468"/>
      <c r="P1" s="2468"/>
      <c r="Q1" s="2468"/>
      <c r="R1" s="928"/>
      <c r="S1" s="928"/>
      <c r="T1" s="928"/>
      <c r="U1" s="928"/>
      <c r="V1" s="928"/>
      <c r="W1" s="928"/>
      <c r="X1" s="928"/>
      <c r="Y1" s="928"/>
      <c r="Z1" s="928"/>
      <c r="AA1" s="928"/>
      <c r="AB1" s="928"/>
      <c r="AC1" s="928"/>
      <c r="AD1" s="928"/>
      <c r="AE1" s="928"/>
      <c r="AF1" s="928"/>
      <c r="AG1" s="928"/>
    </row>
    <row r="2" spans="1:33" s="299" customFormat="1" ht="10.5" customHeight="1">
      <c r="B2" s="2469" t="s">
        <v>1</v>
      </c>
      <c r="C2" s="2088"/>
      <c r="D2" s="2088"/>
      <c r="E2" s="2088"/>
      <c r="F2" s="2088"/>
      <c r="N2" s="2469" t="s">
        <v>2</v>
      </c>
      <c r="O2" s="2470"/>
      <c r="P2" s="2470"/>
      <c r="Q2" s="2470"/>
      <c r="R2" s="928"/>
      <c r="S2" s="928"/>
      <c r="T2" s="928"/>
      <c r="U2" s="928"/>
      <c r="V2" s="928"/>
      <c r="W2" s="928"/>
      <c r="X2" s="928"/>
      <c r="Y2" s="928"/>
      <c r="Z2" s="928"/>
      <c r="AA2" s="928"/>
      <c r="AB2" s="928"/>
      <c r="AC2" s="928"/>
      <c r="AD2" s="928"/>
      <c r="AE2" s="928"/>
      <c r="AF2" s="928"/>
      <c r="AG2" s="928"/>
    </row>
    <row r="3" spans="1:33" s="299" customFormat="1" ht="13.5" customHeight="1">
      <c r="N3" s="299" t="s">
        <v>3</v>
      </c>
      <c r="R3" s="928"/>
      <c r="S3" s="928"/>
      <c r="T3" s="928"/>
      <c r="U3" s="928"/>
      <c r="V3" s="928"/>
      <c r="W3" s="928"/>
      <c r="X3" s="928"/>
      <c r="Y3" s="928"/>
      <c r="Z3" s="928"/>
      <c r="AA3" s="928"/>
      <c r="AB3" s="928"/>
      <c r="AC3" s="928"/>
      <c r="AD3" s="928"/>
      <c r="AE3" s="928"/>
      <c r="AF3" s="928"/>
      <c r="AG3" s="928"/>
    </row>
    <row r="4" spans="1:33" s="299" customFormat="1" ht="15" customHeight="1">
      <c r="B4" s="2473" t="s">
        <v>4</v>
      </c>
      <c r="C4" s="2081"/>
      <c r="D4" s="301"/>
      <c r="E4" s="928"/>
      <c r="F4" s="928"/>
      <c r="G4" s="928"/>
      <c r="H4" s="928"/>
      <c r="I4" s="893" t="s">
        <v>5</v>
      </c>
      <c r="J4" s="300"/>
      <c r="K4" s="300"/>
      <c r="L4" s="300"/>
      <c r="O4" s="1202" t="s">
        <v>73</v>
      </c>
      <c r="R4" s="928"/>
      <c r="S4" s="928"/>
      <c r="T4" s="928"/>
      <c r="U4" s="928"/>
      <c r="V4" s="928"/>
      <c r="W4" s="928"/>
      <c r="X4" s="928"/>
      <c r="Y4" s="928"/>
      <c r="Z4" s="928"/>
      <c r="AA4" s="928"/>
      <c r="AB4" s="928"/>
      <c r="AC4" s="928"/>
      <c r="AD4" s="928"/>
      <c r="AE4" s="928"/>
      <c r="AF4" s="928"/>
      <c r="AG4" s="928"/>
    </row>
    <row r="5" spans="1:33" s="299" customFormat="1" ht="9.75" customHeight="1">
      <c r="B5" s="2478" t="s">
        <v>7</v>
      </c>
      <c r="C5" s="2079"/>
      <c r="D5" s="300"/>
      <c r="E5" s="300"/>
      <c r="R5" s="928"/>
      <c r="S5" s="928"/>
      <c r="T5" s="928"/>
      <c r="U5" s="928"/>
      <c r="V5" s="928"/>
      <c r="W5" s="928"/>
      <c r="X5" s="928"/>
      <c r="Y5" s="928"/>
      <c r="Z5" s="928"/>
      <c r="AA5" s="928"/>
      <c r="AB5" s="928"/>
      <c r="AC5" s="928"/>
      <c r="AD5" s="928"/>
      <c r="AE5" s="928"/>
      <c r="AF5" s="928"/>
      <c r="AG5" s="928"/>
    </row>
    <row r="6" spans="1:33" s="299" customFormat="1" ht="12" customHeight="1">
      <c r="A6" s="2471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28"/>
      <c r="S6" s="928"/>
      <c r="T6" s="928"/>
      <c r="U6" s="928"/>
      <c r="V6" s="928"/>
      <c r="W6" s="928"/>
      <c r="X6" s="928"/>
      <c r="Y6" s="928"/>
      <c r="Z6" s="928"/>
      <c r="AA6" s="928"/>
      <c r="AB6" s="928"/>
      <c r="AC6" s="928"/>
      <c r="AD6" s="928"/>
      <c r="AE6" s="928"/>
      <c r="AF6" s="928"/>
      <c r="AG6" s="928"/>
    </row>
    <row r="7" spans="1:33" s="299" customFormat="1" ht="15.75">
      <c r="A7" s="2472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28"/>
      <c r="S7" s="928"/>
      <c r="T7" s="928"/>
      <c r="U7" s="928"/>
      <c r="V7" s="928"/>
      <c r="W7" s="928"/>
      <c r="X7" s="928"/>
      <c r="Y7" s="928"/>
      <c r="Z7" s="928"/>
      <c r="AA7" s="928"/>
      <c r="AB7" s="928"/>
      <c r="AC7" s="928"/>
      <c r="AD7" s="928"/>
      <c r="AE7" s="928"/>
      <c r="AF7" s="928"/>
      <c r="AG7" s="928"/>
    </row>
    <row r="8" spans="1:33" s="299" customFormat="1" ht="9" customHeight="1">
      <c r="A8" s="1258" t="s">
        <v>330</v>
      </c>
      <c r="B8" s="1258" t="s">
        <v>331</v>
      </c>
      <c r="R8" s="928"/>
      <c r="S8" s="928"/>
      <c r="T8" s="928"/>
      <c r="U8" s="928"/>
      <c r="V8" s="928"/>
      <c r="W8" s="928"/>
      <c r="X8" s="928"/>
      <c r="Y8" s="928"/>
      <c r="Z8" s="928"/>
      <c r="AA8" s="928"/>
      <c r="AB8" s="928"/>
      <c r="AC8" s="928"/>
      <c r="AD8" s="928"/>
      <c r="AE8" s="928"/>
      <c r="AF8" s="928"/>
      <c r="AG8" s="928"/>
    </row>
    <row r="9" spans="1:33" s="299" customFormat="1">
      <c r="A9" s="2475" t="s">
        <v>9</v>
      </c>
      <c r="B9" s="2465" t="s">
        <v>10</v>
      </c>
      <c r="C9" s="2466"/>
      <c r="D9" s="2466"/>
      <c r="E9" s="2466"/>
      <c r="F9" s="2466"/>
      <c r="G9" s="2466"/>
      <c r="H9" s="2466"/>
      <c r="I9" s="2467"/>
      <c r="J9" s="2465" t="s">
        <v>11</v>
      </c>
      <c r="K9" s="2466"/>
      <c r="L9" s="2466"/>
      <c r="M9" s="2466"/>
      <c r="N9" s="2466"/>
      <c r="O9" s="2466"/>
      <c r="P9" s="2466"/>
      <c r="Q9" s="2467"/>
      <c r="R9" s="928"/>
      <c r="S9" s="928"/>
      <c r="T9" s="928"/>
      <c r="U9" s="928"/>
      <c r="V9" s="928"/>
      <c r="W9" s="928"/>
      <c r="X9" s="928"/>
      <c r="Y9" s="928"/>
      <c r="Z9" s="928"/>
      <c r="AA9" s="928"/>
      <c r="AB9" s="928"/>
      <c r="AC9" s="928"/>
      <c r="AD9" s="928"/>
      <c r="AE9" s="928"/>
      <c r="AF9" s="928"/>
      <c r="AG9" s="928"/>
    </row>
    <row r="10" spans="1:33" s="299" customFormat="1">
      <c r="A10" s="2476"/>
      <c r="B10" s="2462" t="s">
        <v>74</v>
      </c>
      <c r="C10" s="2463"/>
      <c r="D10" s="2463"/>
      <c r="E10" s="2464"/>
      <c r="F10" s="2462" t="s">
        <v>75</v>
      </c>
      <c r="G10" s="2095"/>
      <c r="H10" s="2095"/>
      <c r="I10" s="2096"/>
      <c r="J10" s="2462" t="s">
        <v>74</v>
      </c>
      <c r="K10" s="2463"/>
      <c r="L10" s="2463"/>
      <c r="M10" s="2464"/>
      <c r="N10" s="2462" t="s">
        <v>75</v>
      </c>
      <c r="O10" s="2463"/>
      <c r="P10" s="2463"/>
      <c r="Q10" s="2464"/>
      <c r="R10" s="928"/>
      <c r="S10" s="928"/>
      <c r="T10" s="928"/>
      <c r="U10" s="928"/>
      <c r="V10" s="928"/>
      <c r="W10" s="928"/>
      <c r="X10" s="928"/>
      <c r="Y10" s="928"/>
      <c r="Z10" s="928"/>
      <c r="AA10" s="928"/>
      <c r="AB10" s="928"/>
      <c r="AC10" s="928"/>
      <c r="AD10" s="928"/>
      <c r="AE10" s="928"/>
      <c r="AF10" s="928"/>
      <c r="AG10" s="928"/>
    </row>
    <row r="11" spans="1:33" s="299" customFormat="1">
      <c r="A11" s="2476"/>
      <c r="B11" s="2462" t="s">
        <v>14</v>
      </c>
      <c r="C11" s="2463"/>
      <c r="E11" s="303">
        <v>3600</v>
      </c>
      <c r="F11" s="2462" t="s">
        <v>14</v>
      </c>
      <c r="G11" s="2463"/>
      <c r="H11" s="302"/>
      <c r="I11" s="303">
        <v>3600</v>
      </c>
      <c r="J11" s="2462" t="s">
        <v>14</v>
      </c>
      <c r="K11" s="2463"/>
      <c r="L11" s="302"/>
      <c r="M11" s="303">
        <f>E11</f>
        <v>3600</v>
      </c>
      <c r="N11" s="2462" t="s">
        <v>14</v>
      </c>
      <c r="O11" s="2463"/>
      <c r="P11" s="302"/>
      <c r="Q11" s="303">
        <f>I11</f>
        <v>3600</v>
      </c>
      <c r="R11" s="928"/>
      <c r="S11" s="928"/>
      <c r="T11" s="928"/>
      <c r="U11" s="928"/>
      <c r="V11" s="928"/>
      <c r="W11" s="928"/>
      <c r="X11" s="928"/>
      <c r="Y11" s="928"/>
      <c r="Z11" s="928"/>
      <c r="AA11" s="928"/>
      <c r="AB11" s="928"/>
      <c r="AC11" s="928"/>
      <c r="AD11" s="928"/>
      <c r="AE11" s="928"/>
      <c r="AF11" s="928"/>
      <c r="AG11" s="928"/>
    </row>
    <row r="12" spans="1:33" s="305" customFormat="1" ht="35.25" customHeight="1">
      <c r="A12" s="2477"/>
      <c r="B12" s="304" t="s">
        <v>16</v>
      </c>
      <c r="C12" s="304" t="s">
        <v>17</v>
      </c>
      <c r="D12" s="304"/>
      <c r="E12" s="304" t="s">
        <v>18</v>
      </c>
      <c r="F12" s="304" t="s">
        <v>16</v>
      </c>
      <c r="G12" s="304" t="s">
        <v>17</v>
      </c>
      <c r="H12" s="304"/>
      <c r="I12" s="304" t="s">
        <v>18</v>
      </c>
      <c r="J12" s="304" t="s">
        <v>16</v>
      </c>
      <c r="K12" s="304" t="s">
        <v>17</v>
      </c>
      <c r="L12" s="304"/>
      <c r="M12" s="304" t="s">
        <v>18</v>
      </c>
      <c r="N12" s="304" t="s">
        <v>16</v>
      </c>
      <c r="O12" s="304" t="s">
        <v>17</v>
      </c>
      <c r="P12" s="304"/>
      <c r="Q12" s="304" t="s">
        <v>18</v>
      </c>
    </row>
    <row r="13" spans="1:33" s="307" customFormat="1" ht="11.25">
      <c r="A13" s="306">
        <v>1</v>
      </c>
      <c r="B13" s="306">
        <v>2</v>
      </c>
      <c r="C13" s="306">
        <v>3</v>
      </c>
      <c r="D13" s="306"/>
      <c r="E13" s="306">
        <v>4</v>
      </c>
      <c r="F13" s="306">
        <v>5</v>
      </c>
      <c r="G13" s="306">
        <v>6</v>
      </c>
      <c r="H13" s="306"/>
      <c r="I13" s="306">
        <v>7</v>
      </c>
      <c r="J13" s="306">
        <v>8</v>
      </c>
      <c r="K13" s="306">
        <v>9</v>
      </c>
      <c r="L13" s="306"/>
      <c r="M13" s="306">
        <v>10</v>
      </c>
      <c r="N13" s="306">
        <v>11</v>
      </c>
      <c r="O13" s="306">
        <v>12</v>
      </c>
      <c r="P13" s="306"/>
      <c r="Q13" s="306">
        <v>13</v>
      </c>
    </row>
    <row r="14" spans="1:33" s="305" customFormat="1" ht="15">
      <c r="A14" s="308">
        <v>0</v>
      </c>
      <c r="B14" s="1107"/>
      <c r="C14" s="1593"/>
      <c r="D14" s="1593"/>
      <c r="E14" s="1784">
        <v>1023</v>
      </c>
      <c r="F14" s="1567"/>
      <c r="G14" s="1593"/>
      <c r="H14" s="1593"/>
      <c r="I14" s="1784">
        <v>760</v>
      </c>
      <c r="J14" s="1567"/>
      <c r="K14" s="1593"/>
      <c r="L14" s="1593"/>
      <c r="M14" s="1784">
        <v>607</v>
      </c>
      <c r="N14" s="1567"/>
      <c r="O14" s="1593"/>
      <c r="P14" s="1593"/>
      <c r="Q14" s="1784">
        <v>285</v>
      </c>
    </row>
    <row r="15" spans="1:33" s="1408" customFormat="1" ht="15">
      <c r="A15" s="1407">
        <v>1</v>
      </c>
      <c r="B15" s="1107"/>
      <c r="C15" s="1593"/>
      <c r="D15" s="1593"/>
      <c r="E15" s="1784">
        <v>987</v>
      </c>
      <c r="F15" s="1567"/>
      <c r="G15" s="1593"/>
      <c r="H15" s="1593"/>
      <c r="I15" s="1784">
        <v>757</v>
      </c>
      <c r="J15" s="1567"/>
      <c r="K15" s="1593"/>
      <c r="L15" s="1593"/>
      <c r="M15" s="1784">
        <v>585</v>
      </c>
      <c r="N15" s="1567"/>
      <c r="O15" s="1593"/>
      <c r="P15" s="1593"/>
      <c r="Q15" s="1784">
        <v>285</v>
      </c>
    </row>
    <row r="16" spans="1:33" s="305" customFormat="1" ht="15">
      <c r="A16" s="308">
        <v>2</v>
      </c>
      <c r="B16" s="1107"/>
      <c r="C16" s="1593"/>
      <c r="D16" s="1593"/>
      <c r="E16" s="1784">
        <v>1007</v>
      </c>
      <c r="F16" s="1567"/>
      <c r="G16" s="1593"/>
      <c r="H16" s="1593"/>
      <c r="I16" s="1784">
        <v>769</v>
      </c>
      <c r="J16" s="1567"/>
      <c r="K16" s="1593"/>
      <c r="L16" s="1593"/>
      <c r="M16" s="1784">
        <v>602</v>
      </c>
      <c r="N16" s="1567"/>
      <c r="O16" s="1593"/>
      <c r="P16" s="1593"/>
      <c r="Q16" s="1784">
        <v>287</v>
      </c>
    </row>
    <row r="17" spans="1:17" s="305" customFormat="1" ht="15">
      <c r="A17" s="308">
        <v>3</v>
      </c>
      <c r="B17" s="1107"/>
      <c r="C17" s="1593"/>
      <c r="D17" s="1593"/>
      <c r="E17" s="1784">
        <v>985</v>
      </c>
      <c r="F17" s="1567"/>
      <c r="G17" s="1593"/>
      <c r="H17" s="1593"/>
      <c r="I17" s="1784">
        <v>761</v>
      </c>
      <c r="J17" s="1567"/>
      <c r="K17" s="1593"/>
      <c r="L17" s="1593"/>
      <c r="M17" s="1784">
        <v>583</v>
      </c>
      <c r="N17" s="1567"/>
      <c r="O17" s="1593"/>
      <c r="P17" s="1593"/>
      <c r="Q17" s="1784">
        <v>288</v>
      </c>
    </row>
    <row r="18" spans="1:17" s="305" customFormat="1" ht="15">
      <c r="A18" s="308">
        <v>4</v>
      </c>
      <c r="B18" s="1107"/>
      <c r="C18" s="1593"/>
      <c r="D18" s="1593"/>
      <c r="E18" s="1784">
        <v>1001</v>
      </c>
      <c r="F18" s="1567"/>
      <c r="G18" s="1593"/>
      <c r="H18" s="1593"/>
      <c r="I18" s="1784">
        <v>782</v>
      </c>
      <c r="J18" s="1567"/>
      <c r="K18" s="1593"/>
      <c r="L18" s="1593"/>
      <c r="M18" s="1784">
        <v>586</v>
      </c>
      <c r="N18" s="1567"/>
      <c r="O18" s="1593"/>
      <c r="P18" s="1593"/>
      <c r="Q18" s="1784">
        <v>287</v>
      </c>
    </row>
    <row r="19" spans="1:17" s="305" customFormat="1" ht="15">
      <c r="A19" s="308">
        <v>5</v>
      </c>
      <c r="B19" s="1107"/>
      <c r="C19" s="1593"/>
      <c r="D19" s="1593"/>
      <c r="E19" s="1784">
        <v>1016</v>
      </c>
      <c r="F19" s="1567"/>
      <c r="G19" s="1593"/>
      <c r="H19" s="1593"/>
      <c r="I19" s="1784">
        <v>781</v>
      </c>
      <c r="J19" s="1567"/>
      <c r="K19" s="1593"/>
      <c r="L19" s="1593"/>
      <c r="M19" s="1784">
        <v>590</v>
      </c>
      <c r="N19" s="1567"/>
      <c r="O19" s="1593"/>
      <c r="P19" s="1593"/>
      <c r="Q19" s="1784">
        <v>286</v>
      </c>
    </row>
    <row r="20" spans="1:17" s="305" customFormat="1" ht="15">
      <c r="A20" s="308">
        <v>6</v>
      </c>
      <c r="B20" s="1107"/>
      <c r="C20" s="1593"/>
      <c r="D20" s="1593"/>
      <c r="E20" s="1784">
        <v>1038</v>
      </c>
      <c r="F20" s="1567"/>
      <c r="G20" s="1593"/>
      <c r="H20" s="1593"/>
      <c r="I20" s="1784">
        <v>825</v>
      </c>
      <c r="J20" s="1567"/>
      <c r="K20" s="1593"/>
      <c r="L20" s="1593"/>
      <c r="M20" s="1784">
        <v>598</v>
      </c>
      <c r="N20" s="1567"/>
      <c r="O20" s="1593"/>
      <c r="P20" s="1593"/>
      <c r="Q20" s="1784">
        <v>278</v>
      </c>
    </row>
    <row r="21" spans="1:17" s="305" customFormat="1" ht="15">
      <c r="A21" s="308">
        <v>7</v>
      </c>
      <c r="B21" s="1107"/>
      <c r="C21" s="1593"/>
      <c r="D21" s="1593"/>
      <c r="E21" s="1784">
        <v>1205</v>
      </c>
      <c r="F21" s="1567"/>
      <c r="G21" s="1593"/>
      <c r="H21" s="1593"/>
      <c r="I21" s="1784">
        <v>864</v>
      </c>
      <c r="J21" s="1567"/>
      <c r="K21" s="1593"/>
      <c r="L21" s="1593"/>
      <c r="M21" s="1784">
        <v>670</v>
      </c>
      <c r="N21" s="1567"/>
      <c r="O21" s="1593"/>
      <c r="P21" s="1593"/>
      <c r="Q21" s="1784">
        <v>272</v>
      </c>
    </row>
    <row r="22" spans="1:17" s="305" customFormat="1" ht="15">
      <c r="A22" s="308">
        <v>8</v>
      </c>
      <c r="B22" s="1107"/>
      <c r="C22" s="1593"/>
      <c r="D22" s="1593"/>
      <c r="E22" s="1784">
        <v>1513</v>
      </c>
      <c r="F22" s="1567"/>
      <c r="G22" s="1593"/>
      <c r="H22" s="1593"/>
      <c r="I22" s="1784">
        <v>919</v>
      </c>
      <c r="J22" s="1567"/>
      <c r="K22" s="1593"/>
      <c r="L22" s="1593"/>
      <c r="M22" s="1784">
        <v>816</v>
      </c>
      <c r="N22" s="1567"/>
      <c r="O22" s="1593"/>
      <c r="P22" s="1593"/>
      <c r="Q22" s="1784">
        <v>299</v>
      </c>
    </row>
    <row r="23" spans="1:17" s="305" customFormat="1" ht="15">
      <c r="A23" s="308">
        <v>9</v>
      </c>
      <c r="B23" s="1107"/>
      <c r="C23" s="1593"/>
      <c r="D23" s="1593"/>
      <c r="E23" s="1784">
        <v>1523</v>
      </c>
      <c r="F23" s="1567"/>
      <c r="G23" s="1593"/>
      <c r="H23" s="1593"/>
      <c r="I23" s="1784">
        <v>910</v>
      </c>
      <c r="J23" s="1567"/>
      <c r="K23" s="1593"/>
      <c r="L23" s="1593"/>
      <c r="M23" s="1784">
        <v>842</v>
      </c>
      <c r="N23" s="1567"/>
      <c r="O23" s="1593"/>
      <c r="P23" s="1593"/>
      <c r="Q23" s="1784">
        <v>339</v>
      </c>
    </row>
    <row r="24" spans="1:17" s="305" customFormat="1" ht="15">
      <c r="A24" s="308">
        <v>10</v>
      </c>
      <c r="B24" s="1107"/>
      <c r="C24" s="1593"/>
      <c r="D24" s="1593"/>
      <c r="E24" s="1784">
        <v>1431</v>
      </c>
      <c r="F24" s="1567"/>
      <c r="G24" s="1593"/>
      <c r="H24" s="1593"/>
      <c r="I24" s="1784">
        <v>925</v>
      </c>
      <c r="J24" s="1567"/>
      <c r="K24" s="1593"/>
      <c r="L24" s="1593"/>
      <c r="M24" s="1784">
        <v>778</v>
      </c>
      <c r="N24" s="1567"/>
      <c r="O24" s="1593"/>
      <c r="P24" s="1593"/>
      <c r="Q24" s="1784">
        <v>320</v>
      </c>
    </row>
    <row r="25" spans="1:17" s="305" customFormat="1" ht="15">
      <c r="A25" s="308">
        <v>11</v>
      </c>
      <c r="B25" s="1107"/>
      <c r="C25" s="1593"/>
      <c r="D25" s="1593"/>
      <c r="E25" s="1784">
        <v>1601</v>
      </c>
      <c r="F25" s="1567"/>
      <c r="G25" s="1593"/>
      <c r="H25" s="1593"/>
      <c r="I25" s="1784">
        <v>910</v>
      </c>
      <c r="J25" s="1567"/>
      <c r="K25" s="1593"/>
      <c r="L25" s="1593"/>
      <c r="M25" s="1784">
        <v>887</v>
      </c>
      <c r="N25" s="1567"/>
      <c r="O25" s="1593"/>
      <c r="P25" s="1593"/>
      <c r="Q25" s="1784">
        <v>328</v>
      </c>
    </row>
    <row r="26" spans="1:17" s="305" customFormat="1" ht="15">
      <c r="A26" s="308">
        <v>12</v>
      </c>
      <c r="B26" s="1107"/>
      <c r="C26" s="1593"/>
      <c r="D26" s="1593"/>
      <c r="E26" s="1784">
        <v>1414</v>
      </c>
      <c r="F26" s="1567"/>
      <c r="G26" s="1593"/>
      <c r="H26" s="1593"/>
      <c r="I26" s="1784">
        <v>898</v>
      </c>
      <c r="J26" s="1567"/>
      <c r="K26" s="1593"/>
      <c r="L26" s="1593"/>
      <c r="M26" s="1784">
        <v>772</v>
      </c>
      <c r="N26" s="1567"/>
      <c r="O26" s="1593"/>
      <c r="P26" s="1593"/>
      <c r="Q26" s="1784">
        <v>298</v>
      </c>
    </row>
    <row r="27" spans="1:17" s="305" customFormat="1" ht="15">
      <c r="A27" s="308">
        <v>13</v>
      </c>
      <c r="B27" s="1107"/>
      <c r="C27" s="1593"/>
      <c r="D27" s="1593"/>
      <c r="E27" s="1784">
        <v>1481</v>
      </c>
      <c r="F27" s="1567"/>
      <c r="G27" s="1593"/>
      <c r="H27" s="1593"/>
      <c r="I27" s="1784">
        <v>877</v>
      </c>
      <c r="J27" s="1567"/>
      <c r="K27" s="1593"/>
      <c r="L27" s="1593"/>
      <c r="M27" s="1784">
        <v>827</v>
      </c>
      <c r="N27" s="1567"/>
      <c r="O27" s="1593"/>
      <c r="P27" s="1593"/>
      <c r="Q27" s="1784">
        <v>308</v>
      </c>
    </row>
    <row r="28" spans="1:17" s="305" customFormat="1" ht="15">
      <c r="A28" s="308">
        <v>14</v>
      </c>
      <c r="B28" s="1107"/>
      <c r="C28" s="1593"/>
      <c r="D28" s="1593"/>
      <c r="E28" s="1784">
        <v>1533</v>
      </c>
      <c r="F28" s="1567"/>
      <c r="G28" s="1593"/>
      <c r="H28" s="1593"/>
      <c r="I28" s="1784">
        <v>904</v>
      </c>
      <c r="J28" s="1567"/>
      <c r="K28" s="1593"/>
      <c r="L28" s="1593"/>
      <c r="M28" s="1784">
        <v>871</v>
      </c>
      <c r="N28" s="1567"/>
      <c r="O28" s="1593"/>
      <c r="P28" s="1593"/>
      <c r="Q28" s="1784">
        <v>323</v>
      </c>
    </row>
    <row r="29" spans="1:17" s="305" customFormat="1" ht="15">
      <c r="A29" s="308">
        <v>15</v>
      </c>
      <c r="B29" s="1107"/>
      <c r="C29" s="1593"/>
      <c r="D29" s="1593"/>
      <c r="E29" s="1784">
        <v>1497</v>
      </c>
      <c r="F29" s="1567"/>
      <c r="G29" s="1593"/>
      <c r="H29" s="1593"/>
      <c r="I29" s="1784">
        <v>862</v>
      </c>
      <c r="J29" s="1567"/>
      <c r="K29" s="1593"/>
      <c r="L29" s="1593"/>
      <c r="M29" s="1784">
        <v>826</v>
      </c>
      <c r="N29" s="1567"/>
      <c r="O29" s="1593"/>
      <c r="P29" s="1593"/>
      <c r="Q29" s="1784">
        <v>316</v>
      </c>
    </row>
    <row r="30" spans="1:17" s="305" customFormat="1" ht="15">
      <c r="A30" s="308">
        <v>16</v>
      </c>
      <c r="B30" s="1107"/>
      <c r="C30" s="1593"/>
      <c r="D30" s="1593"/>
      <c r="E30" s="1784">
        <v>1373</v>
      </c>
      <c r="F30" s="1567"/>
      <c r="G30" s="1593"/>
      <c r="H30" s="1593"/>
      <c r="I30" s="1784">
        <v>826</v>
      </c>
      <c r="J30" s="1567"/>
      <c r="K30" s="1593"/>
      <c r="L30" s="1593"/>
      <c r="M30" s="1784">
        <v>776</v>
      </c>
      <c r="N30" s="1567"/>
      <c r="O30" s="1593"/>
      <c r="P30" s="1593"/>
      <c r="Q30" s="1784">
        <v>324</v>
      </c>
    </row>
    <row r="31" spans="1:17" s="309" customFormat="1" ht="15">
      <c r="A31" s="308">
        <v>17</v>
      </c>
      <c r="B31" s="1107"/>
      <c r="C31" s="1593"/>
      <c r="D31" s="1593"/>
      <c r="E31" s="1784">
        <v>1216</v>
      </c>
      <c r="F31" s="1567"/>
      <c r="G31" s="1593"/>
      <c r="H31" s="1593"/>
      <c r="I31" s="1784">
        <v>816</v>
      </c>
      <c r="J31" s="1567"/>
      <c r="K31" s="1593"/>
      <c r="L31" s="1593"/>
      <c r="M31" s="1784">
        <v>681</v>
      </c>
      <c r="N31" s="1567"/>
      <c r="O31" s="1593"/>
      <c r="P31" s="1593"/>
      <c r="Q31" s="1784">
        <v>302</v>
      </c>
    </row>
    <row r="32" spans="1:17" s="309" customFormat="1" ht="15">
      <c r="A32" s="308">
        <v>18</v>
      </c>
      <c r="B32" s="1107"/>
      <c r="C32" s="1593"/>
      <c r="D32" s="1593"/>
      <c r="E32" s="1784">
        <v>1103</v>
      </c>
      <c r="F32" s="1567"/>
      <c r="G32" s="1593"/>
      <c r="H32" s="1593"/>
      <c r="I32" s="1784">
        <v>814</v>
      </c>
      <c r="J32" s="1567"/>
      <c r="K32" s="1593"/>
      <c r="L32" s="1593"/>
      <c r="M32" s="1784">
        <v>614</v>
      </c>
      <c r="N32" s="1567"/>
      <c r="O32" s="1593"/>
      <c r="P32" s="1593"/>
      <c r="Q32" s="1784">
        <v>299</v>
      </c>
    </row>
    <row r="33" spans="1:33" s="309" customFormat="1" ht="15">
      <c r="A33" s="308">
        <v>19</v>
      </c>
      <c r="B33" s="1107"/>
      <c r="C33" s="1593"/>
      <c r="D33" s="1593"/>
      <c r="E33" s="1784">
        <v>1074</v>
      </c>
      <c r="F33" s="1567"/>
      <c r="G33" s="1593"/>
      <c r="H33" s="1593"/>
      <c r="I33" s="1784">
        <v>789</v>
      </c>
      <c r="J33" s="1567"/>
      <c r="K33" s="1593"/>
      <c r="L33" s="1593"/>
      <c r="M33" s="1784">
        <v>613</v>
      </c>
      <c r="N33" s="1567"/>
      <c r="O33" s="1593"/>
      <c r="P33" s="1593"/>
      <c r="Q33" s="1784">
        <v>281</v>
      </c>
    </row>
    <row r="34" spans="1:33" s="309" customFormat="1" ht="15">
      <c r="A34" s="308">
        <v>20</v>
      </c>
      <c r="B34" s="1107"/>
      <c r="C34" s="1593"/>
      <c r="D34" s="1593"/>
      <c r="E34" s="1784">
        <v>1072</v>
      </c>
      <c r="F34" s="1567"/>
      <c r="G34" s="1593"/>
      <c r="H34" s="1593"/>
      <c r="I34" s="1784">
        <v>792</v>
      </c>
      <c r="J34" s="1567"/>
      <c r="K34" s="1593"/>
      <c r="L34" s="1593"/>
      <c r="M34" s="1784">
        <v>619</v>
      </c>
      <c r="N34" s="1567"/>
      <c r="O34" s="1593"/>
      <c r="P34" s="1593"/>
      <c r="Q34" s="1784">
        <v>287</v>
      </c>
    </row>
    <row r="35" spans="1:33" s="309" customFormat="1" ht="15">
      <c r="A35" s="308">
        <v>21</v>
      </c>
      <c r="B35" s="1107"/>
      <c r="C35" s="1593"/>
      <c r="D35" s="1593"/>
      <c r="E35" s="1784">
        <v>1028</v>
      </c>
      <c r="F35" s="1567"/>
      <c r="G35" s="1593"/>
      <c r="H35" s="1593"/>
      <c r="I35" s="1784">
        <v>775</v>
      </c>
      <c r="J35" s="1567"/>
      <c r="K35" s="1593"/>
      <c r="L35" s="1593"/>
      <c r="M35" s="1784">
        <v>596</v>
      </c>
      <c r="N35" s="1567"/>
      <c r="O35" s="1593"/>
      <c r="P35" s="1593"/>
      <c r="Q35" s="1784">
        <v>290</v>
      </c>
    </row>
    <row r="36" spans="1:33" s="309" customFormat="1" ht="15">
      <c r="A36" s="308">
        <v>22</v>
      </c>
      <c r="B36" s="1107"/>
      <c r="C36" s="1593"/>
      <c r="D36" s="1593"/>
      <c r="E36" s="1784">
        <v>1013</v>
      </c>
      <c r="F36" s="1567"/>
      <c r="G36" s="1593"/>
      <c r="H36" s="1593"/>
      <c r="I36" s="1784">
        <v>773</v>
      </c>
      <c r="J36" s="1567"/>
      <c r="K36" s="1593"/>
      <c r="L36" s="1593"/>
      <c r="M36" s="1784">
        <v>595</v>
      </c>
      <c r="N36" s="1567"/>
      <c r="O36" s="1593"/>
      <c r="P36" s="1593"/>
      <c r="Q36" s="1784">
        <v>287</v>
      </c>
    </row>
    <row r="37" spans="1:33" s="309" customFormat="1" ht="15">
      <c r="A37" s="308">
        <v>23</v>
      </c>
      <c r="B37" s="1107"/>
      <c r="C37" s="1593"/>
      <c r="D37" s="1593"/>
      <c r="E37" s="1784">
        <v>994</v>
      </c>
      <c r="F37" s="1567"/>
      <c r="G37" s="1593"/>
      <c r="H37" s="1593"/>
      <c r="I37" s="1784">
        <v>776</v>
      </c>
      <c r="J37" s="1567"/>
      <c r="K37" s="1593"/>
      <c r="L37" s="1593"/>
      <c r="M37" s="1784">
        <v>578</v>
      </c>
      <c r="N37" s="1567"/>
      <c r="O37" s="1593"/>
      <c r="P37" s="1593"/>
      <c r="Q37" s="1784">
        <v>289</v>
      </c>
    </row>
    <row r="38" spans="1:33" s="309" customFormat="1" ht="15">
      <c r="A38" s="308" t="s">
        <v>19</v>
      </c>
      <c r="B38" s="1170"/>
      <c r="C38" s="1594"/>
      <c r="D38" s="1594"/>
      <c r="E38" s="1595">
        <f>SUM(E14:E37)</f>
        <v>29128</v>
      </c>
      <c r="F38" s="1594"/>
      <c r="G38" s="1594"/>
      <c r="H38" s="1594"/>
      <c r="I38" s="1595">
        <f>SUM(I14:I37)</f>
        <v>19865</v>
      </c>
      <c r="J38" s="1594"/>
      <c r="K38" s="1594"/>
      <c r="L38" s="1594"/>
      <c r="M38" s="1595">
        <f>SUM(M14:M37)</f>
        <v>16512</v>
      </c>
      <c r="N38" s="1594"/>
      <c r="O38" s="1594"/>
      <c r="P38" s="1594"/>
      <c r="Q38" s="1595">
        <f>SUM(Q14:Q37)</f>
        <v>7158</v>
      </c>
    </row>
    <row r="39" spans="1:33" s="299" customFormat="1" ht="12.75" customHeight="1">
      <c r="A39" s="299" t="s">
        <v>20</v>
      </c>
      <c r="R39" s="928"/>
      <c r="S39" s="928"/>
      <c r="T39" s="928"/>
      <c r="U39" s="928"/>
      <c r="V39" s="928"/>
      <c r="W39" s="928"/>
      <c r="X39" s="928"/>
      <c r="Y39" s="928"/>
      <c r="Z39" s="928"/>
      <c r="AA39" s="928"/>
      <c r="AB39" s="928"/>
      <c r="AC39" s="928"/>
      <c r="AD39" s="928"/>
      <c r="AE39" s="928"/>
      <c r="AF39" s="928"/>
      <c r="AG39" s="928"/>
    </row>
    <row r="40" spans="1:33" s="299" customFormat="1" ht="12.75" customHeight="1">
      <c r="A40" s="299" t="s">
        <v>21</v>
      </c>
      <c r="R40" s="928"/>
      <c r="S40" s="928"/>
      <c r="T40" s="928"/>
      <c r="U40" s="928"/>
      <c r="V40" s="928"/>
      <c r="W40" s="928"/>
      <c r="X40" s="928"/>
      <c r="Y40" s="928"/>
      <c r="Z40" s="928"/>
      <c r="AA40" s="928"/>
      <c r="AB40" s="928"/>
      <c r="AC40" s="928"/>
      <c r="AD40" s="928"/>
      <c r="AE40" s="928"/>
      <c r="AF40" s="928"/>
      <c r="AG40" s="928"/>
    </row>
    <row r="41" spans="1:33">
      <c r="A41" s="299" t="s">
        <v>565</v>
      </c>
      <c r="K41" s="299"/>
      <c r="L41" s="299"/>
      <c r="M41" s="299"/>
      <c r="N41" s="299"/>
      <c r="O41" s="299"/>
      <c r="P41" s="299"/>
      <c r="Q41" s="299"/>
      <c r="R41" s="929"/>
      <c r="S41" s="929"/>
      <c r="T41" s="929"/>
      <c r="U41" s="929"/>
      <c r="V41" s="929"/>
      <c r="W41" s="929"/>
      <c r="X41" s="929"/>
      <c r="Y41" s="929"/>
      <c r="Z41" s="929"/>
      <c r="AA41" s="929"/>
      <c r="AB41" s="929"/>
      <c r="AC41" s="929"/>
      <c r="AD41" s="929"/>
      <c r="AE41" s="929"/>
      <c r="AF41" s="929"/>
      <c r="AG41" s="929"/>
    </row>
    <row r="42" spans="1:33">
      <c r="A42" s="299" t="s">
        <v>23</v>
      </c>
      <c r="R42" s="929"/>
      <c r="S42" s="929"/>
      <c r="T42" s="929"/>
      <c r="U42" s="929"/>
      <c r="V42" s="929"/>
      <c r="W42" s="929"/>
      <c r="X42" s="929"/>
      <c r="Y42" s="929"/>
      <c r="Z42" s="929"/>
      <c r="AA42" s="929"/>
      <c r="AB42" s="929"/>
      <c r="AC42" s="929"/>
      <c r="AD42" s="929"/>
      <c r="AE42" s="929"/>
      <c r="AF42" s="929"/>
      <c r="AG42" s="929"/>
    </row>
    <row r="43" spans="1:33">
      <c r="R43" s="929"/>
      <c r="S43" s="929"/>
      <c r="T43" s="929"/>
      <c r="U43" s="929"/>
      <c r="V43" s="929"/>
      <c r="W43" s="929"/>
      <c r="X43" s="929"/>
      <c r="Y43" s="929"/>
      <c r="Z43" s="929"/>
      <c r="AA43" s="929"/>
      <c r="AB43" s="929"/>
      <c r="AC43" s="929"/>
      <c r="AD43" s="929"/>
      <c r="AE43" s="929"/>
      <c r="AF43" s="929"/>
      <c r="AG43" s="929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theme="9" tint="-0.249977111117893"/>
  </sheetPr>
  <dimension ref="A1:AG43"/>
  <sheetViews>
    <sheetView zoomScale="85" zoomScaleNormal="85" workbookViewId="0">
      <selection activeCell="M14" sqref="M14:M37"/>
    </sheetView>
  </sheetViews>
  <sheetFormatPr defaultColWidth="9.140625" defaultRowHeight="12.75"/>
  <cols>
    <col min="1" max="1" width="5.42578125" style="322" customWidth="1"/>
    <col min="2" max="3" width="11.28515625" style="322" customWidth="1"/>
    <col min="4" max="4" width="11.28515625" style="322" hidden="1" customWidth="1"/>
    <col min="5" max="7" width="11.28515625" style="322" customWidth="1"/>
    <col min="8" max="8" width="11.28515625" style="322" hidden="1" customWidth="1"/>
    <col min="9" max="11" width="11.28515625" style="322" customWidth="1"/>
    <col min="12" max="12" width="11.28515625" style="322" hidden="1" customWidth="1"/>
    <col min="13" max="15" width="11.28515625" style="322" customWidth="1"/>
    <col min="16" max="16" width="11.28515625" style="322" hidden="1" customWidth="1"/>
    <col min="17" max="17" width="11.28515625" style="322" customWidth="1"/>
    <col min="18" max="16384" width="9.140625" style="322"/>
  </cols>
  <sheetData>
    <row r="1" spans="1:33" s="311" customFormat="1" ht="18.75" customHeight="1">
      <c r="B1" s="2484" t="s">
        <v>405</v>
      </c>
      <c r="C1" s="2081"/>
      <c r="D1" s="2081"/>
      <c r="E1" s="2081"/>
      <c r="F1" s="2081"/>
      <c r="J1" s="800" t="s">
        <v>171</v>
      </c>
      <c r="N1" s="2479" t="s">
        <v>76</v>
      </c>
      <c r="O1" s="2479"/>
      <c r="P1" s="2479"/>
      <c r="Q1" s="2479"/>
      <c r="R1" s="997"/>
      <c r="S1" s="997"/>
      <c r="T1" s="997"/>
      <c r="U1" s="997"/>
      <c r="V1" s="997"/>
      <c r="W1" s="997"/>
      <c r="X1" s="997"/>
      <c r="Y1" s="997"/>
      <c r="Z1" s="997"/>
      <c r="AA1" s="997"/>
      <c r="AB1" s="997"/>
      <c r="AC1" s="997"/>
      <c r="AD1" s="997"/>
      <c r="AE1" s="997"/>
      <c r="AF1" s="997"/>
      <c r="AG1" s="997"/>
    </row>
    <row r="2" spans="1:33" s="311" customFormat="1" ht="10.5" customHeight="1">
      <c r="B2" s="2480" t="s">
        <v>1</v>
      </c>
      <c r="C2" s="2088"/>
      <c r="D2" s="2088"/>
      <c r="E2" s="2088"/>
      <c r="F2" s="2088"/>
      <c r="N2" s="2480" t="s">
        <v>2</v>
      </c>
      <c r="O2" s="2481"/>
      <c r="P2" s="2481"/>
      <c r="Q2" s="2481"/>
      <c r="R2" s="997"/>
      <c r="S2" s="997"/>
      <c r="T2" s="997"/>
      <c r="U2" s="997"/>
      <c r="V2" s="997"/>
      <c r="W2" s="997"/>
      <c r="X2" s="997"/>
      <c r="Y2" s="997"/>
      <c r="Z2" s="997"/>
      <c r="AA2" s="997"/>
      <c r="AB2" s="997"/>
      <c r="AC2" s="997"/>
      <c r="AD2" s="997"/>
      <c r="AE2" s="997"/>
      <c r="AF2" s="997"/>
      <c r="AG2" s="997"/>
    </row>
    <row r="3" spans="1:33" s="311" customFormat="1" ht="13.5" customHeight="1">
      <c r="N3" s="311" t="s">
        <v>3</v>
      </c>
      <c r="R3" s="997"/>
      <c r="S3" s="997"/>
      <c r="T3" s="997"/>
      <c r="U3" s="997"/>
      <c r="V3" s="997"/>
      <c r="W3" s="997"/>
      <c r="X3" s="997"/>
      <c r="Y3" s="997"/>
      <c r="Z3" s="997"/>
      <c r="AA3" s="997"/>
      <c r="AB3" s="997"/>
      <c r="AC3" s="997"/>
      <c r="AD3" s="997"/>
      <c r="AE3" s="997"/>
      <c r="AF3" s="997"/>
      <c r="AG3" s="997"/>
    </row>
    <row r="4" spans="1:33" s="311" customFormat="1" ht="15" customHeight="1">
      <c r="B4" s="2483" t="s">
        <v>4</v>
      </c>
      <c r="C4" s="2081"/>
      <c r="D4" s="313"/>
      <c r="E4" s="997"/>
      <c r="F4" s="997"/>
      <c r="G4" s="997"/>
      <c r="H4" s="997"/>
      <c r="I4" s="894" t="s">
        <v>5</v>
      </c>
      <c r="J4" s="312"/>
      <c r="K4" s="312"/>
      <c r="L4" s="312"/>
      <c r="O4" s="1201" t="s">
        <v>611</v>
      </c>
      <c r="R4" s="997"/>
      <c r="S4" s="997"/>
      <c r="T4" s="997"/>
      <c r="U4" s="997"/>
      <c r="V4" s="997"/>
      <c r="W4" s="997"/>
      <c r="X4" s="997"/>
      <c r="Y4" s="997"/>
      <c r="Z4" s="997"/>
      <c r="AA4" s="997"/>
      <c r="AB4" s="997"/>
      <c r="AC4" s="997"/>
      <c r="AD4" s="997"/>
      <c r="AE4" s="997"/>
      <c r="AF4" s="997"/>
      <c r="AG4" s="997"/>
    </row>
    <row r="5" spans="1:33" s="311" customFormat="1" ht="9.75" customHeight="1">
      <c r="B5" s="2482" t="s">
        <v>7</v>
      </c>
      <c r="C5" s="2079"/>
      <c r="D5" s="312"/>
      <c r="E5" s="312"/>
      <c r="R5" s="997"/>
      <c r="S5" s="997"/>
      <c r="T5" s="997"/>
      <c r="U5" s="997"/>
      <c r="V5" s="997"/>
      <c r="W5" s="997"/>
      <c r="X5" s="997"/>
      <c r="Y5" s="997"/>
      <c r="Z5" s="997"/>
      <c r="AA5" s="997"/>
      <c r="AB5" s="997"/>
      <c r="AC5" s="997"/>
      <c r="AD5" s="997"/>
      <c r="AE5" s="997"/>
      <c r="AF5" s="997"/>
      <c r="AG5" s="997"/>
    </row>
    <row r="6" spans="1:33" s="311" customFormat="1" ht="12" customHeight="1">
      <c r="A6" s="249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97"/>
      <c r="S6" s="997"/>
      <c r="T6" s="997"/>
      <c r="U6" s="997"/>
      <c r="V6" s="997"/>
      <c r="W6" s="997"/>
      <c r="X6" s="997"/>
      <c r="Y6" s="997"/>
      <c r="Z6" s="997"/>
      <c r="AA6" s="997"/>
      <c r="AB6" s="997"/>
      <c r="AC6" s="997"/>
      <c r="AD6" s="997"/>
      <c r="AE6" s="997"/>
      <c r="AF6" s="997"/>
      <c r="AG6" s="997"/>
    </row>
    <row r="7" spans="1:33" s="311" customFormat="1" ht="15.75">
      <c r="A7" s="249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97"/>
      <c r="S7" s="997"/>
      <c r="T7" s="997"/>
      <c r="U7" s="997"/>
      <c r="V7" s="997"/>
      <c r="W7" s="997"/>
      <c r="X7" s="997"/>
      <c r="Y7" s="997"/>
      <c r="Z7" s="997"/>
      <c r="AA7" s="997"/>
      <c r="AB7" s="997"/>
      <c r="AC7" s="997"/>
      <c r="AD7" s="997"/>
      <c r="AE7" s="997"/>
      <c r="AF7" s="997"/>
      <c r="AG7" s="997"/>
    </row>
    <row r="8" spans="1:33" s="311" customFormat="1" ht="9" customHeight="1">
      <c r="A8" s="1258" t="s">
        <v>332</v>
      </c>
      <c r="B8" s="1263"/>
      <c r="R8" s="997"/>
      <c r="S8" s="997"/>
      <c r="T8" s="997"/>
      <c r="U8" s="997"/>
      <c r="V8" s="997"/>
      <c r="W8" s="997"/>
      <c r="X8" s="997"/>
      <c r="Y8" s="997"/>
      <c r="Z8" s="997"/>
      <c r="AA8" s="997"/>
      <c r="AB8" s="997"/>
      <c r="AC8" s="997"/>
      <c r="AD8" s="997"/>
      <c r="AE8" s="997"/>
      <c r="AF8" s="997"/>
      <c r="AG8" s="997"/>
    </row>
    <row r="9" spans="1:33" s="311" customFormat="1">
      <c r="A9" s="2487" t="s">
        <v>9</v>
      </c>
      <c r="B9" s="2492" t="s">
        <v>10</v>
      </c>
      <c r="C9" s="2493"/>
      <c r="D9" s="2493"/>
      <c r="E9" s="2493"/>
      <c r="F9" s="2493"/>
      <c r="G9" s="2493"/>
      <c r="H9" s="2493"/>
      <c r="I9" s="2494"/>
      <c r="J9" s="2492" t="s">
        <v>11</v>
      </c>
      <c r="K9" s="2493"/>
      <c r="L9" s="2493"/>
      <c r="M9" s="2493"/>
      <c r="N9" s="2493"/>
      <c r="O9" s="2493"/>
      <c r="P9" s="2493"/>
      <c r="Q9" s="2494"/>
      <c r="R9" s="997"/>
      <c r="S9" s="997"/>
      <c r="T9" s="997"/>
      <c r="U9" s="997"/>
      <c r="V9" s="997"/>
      <c r="W9" s="997"/>
      <c r="X9" s="997"/>
      <c r="Y9" s="997"/>
      <c r="Z9" s="997"/>
      <c r="AA9" s="997"/>
      <c r="AB9" s="997"/>
      <c r="AC9" s="997"/>
      <c r="AD9" s="997"/>
      <c r="AE9" s="997"/>
      <c r="AF9" s="997"/>
      <c r="AG9" s="997"/>
    </row>
    <row r="10" spans="1:33" s="311" customFormat="1">
      <c r="A10" s="2488"/>
      <c r="B10" s="2485" t="s">
        <v>612</v>
      </c>
      <c r="C10" s="2486"/>
      <c r="D10" s="2486"/>
      <c r="E10" s="2495"/>
      <c r="F10" s="2485"/>
      <c r="G10" s="2095"/>
      <c r="H10" s="2095"/>
      <c r="I10" s="2096"/>
      <c r="J10" s="2485" t="s">
        <v>612</v>
      </c>
      <c r="K10" s="2486"/>
      <c r="L10" s="2486"/>
      <c r="M10" s="2495"/>
      <c r="N10" s="2485"/>
      <c r="O10" s="2486"/>
      <c r="P10" s="2486"/>
      <c r="Q10" s="2495"/>
      <c r="R10" s="997"/>
      <c r="S10" s="997"/>
      <c r="T10" s="997"/>
      <c r="U10" s="997"/>
      <c r="V10" s="997"/>
      <c r="W10" s="997"/>
      <c r="X10" s="997"/>
      <c r="Y10" s="997"/>
      <c r="Z10" s="997"/>
      <c r="AA10" s="997"/>
      <c r="AB10" s="997"/>
      <c r="AC10" s="997"/>
      <c r="AD10" s="997"/>
      <c r="AE10" s="997"/>
      <c r="AF10" s="997"/>
      <c r="AG10" s="997"/>
    </row>
    <row r="11" spans="1:33" s="311" customFormat="1">
      <c r="A11" s="2488"/>
      <c r="B11" s="2485" t="s">
        <v>14</v>
      </c>
      <c r="C11" s="2486"/>
      <c r="E11" s="315">
        <v>3600</v>
      </c>
      <c r="F11" s="2485" t="s">
        <v>14</v>
      </c>
      <c r="G11" s="2486"/>
      <c r="H11" s="314"/>
      <c r="I11" s="315">
        <v>0</v>
      </c>
      <c r="J11" s="2485" t="s">
        <v>14</v>
      </c>
      <c r="K11" s="2486"/>
      <c r="L11" s="314"/>
      <c r="M11" s="315">
        <f>E11</f>
        <v>3600</v>
      </c>
      <c r="N11" s="2485" t="s">
        <v>14</v>
      </c>
      <c r="O11" s="2486"/>
      <c r="P11" s="314"/>
      <c r="Q11" s="315">
        <f>I11</f>
        <v>0</v>
      </c>
      <c r="R11" s="997"/>
      <c r="S11" s="997"/>
      <c r="T11" s="997"/>
      <c r="U11" s="997"/>
      <c r="V11" s="997"/>
      <c r="W11" s="997"/>
      <c r="X11" s="997"/>
      <c r="Y11" s="997"/>
      <c r="Z11" s="997"/>
      <c r="AA11" s="997"/>
      <c r="AB11" s="997"/>
      <c r="AC11" s="997"/>
      <c r="AD11" s="997"/>
      <c r="AE11" s="997"/>
      <c r="AF11" s="997"/>
      <c r="AG11" s="997"/>
    </row>
    <row r="12" spans="1:33" s="317" customFormat="1" ht="35.25" customHeight="1">
      <c r="A12" s="2489"/>
      <c r="B12" s="316" t="s">
        <v>16</v>
      </c>
      <c r="C12" s="316" t="s">
        <v>17</v>
      </c>
      <c r="D12" s="316"/>
      <c r="E12" s="316" t="s">
        <v>18</v>
      </c>
      <c r="F12" s="316" t="s">
        <v>16</v>
      </c>
      <c r="G12" s="316" t="s">
        <v>17</v>
      </c>
      <c r="H12" s="316"/>
      <c r="I12" s="316" t="s">
        <v>18</v>
      </c>
      <c r="J12" s="316" t="s">
        <v>16</v>
      </c>
      <c r="K12" s="316" t="s">
        <v>17</v>
      </c>
      <c r="L12" s="316"/>
      <c r="M12" s="316" t="s">
        <v>18</v>
      </c>
      <c r="N12" s="316" t="s">
        <v>16</v>
      </c>
      <c r="O12" s="316" t="s">
        <v>17</v>
      </c>
      <c r="P12" s="316"/>
      <c r="Q12" s="316" t="s">
        <v>18</v>
      </c>
    </row>
    <row r="13" spans="1:33" s="319" customFormat="1" ht="11.25">
      <c r="A13" s="318">
        <v>1</v>
      </c>
      <c r="B13" s="318">
        <v>2</v>
      </c>
      <c r="C13" s="318">
        <v>3</v>
      </c>
      <c r="D13" s="318"/>
      <c r="E13" s="318">
        <v>4</v>
      </c>
      <c r="F13" s="318">
        <v>5</v>
      </c>
      <c r="G13" s="318">
        <v>6</v>
      </c>
      <c r="H13" s="318"/>
      <c r="I13" s="318">
        <v>7</v>
      </c>
      <c r="J13" s="318">
        <v>8</v>
      </c>
      <c r="K13" s="318">
        <v>9</v>
      </c>
      <c r="L13" s="318"/>
      <c r="M13" s="318">
        <v>10</v>
      </c>
      <c r="N13" s="318">
        <v>11</v>
      </c>
      <c r="O13" s="318">
        <v>12</v>
      </c>
      <c r="P13" s="318"/>
      <c r="Q13" s="318">
        <v>13</v>
      </c>
    </row>
    <row r="14" spans="1:33" s="317" customFormat="1" ht="15">
      <c r="A14" s="320">
        <v>0</v>
      </c>
      <c r="B14" s="1108"/>
      <c r="C14" s="1763"/>
      <c r="D14" s="1763"/>
      <c r="E14" s="1784">
        <v>340</v>
      </c>
      <c r="F14" s="1763"/>
      <c r="G14" s="1763"/>
      <c r="H14" s="1763"/>
      <c r="I14" s="1763"/>
      <c r="J14" s="1567"/>
      <c r="K14" s="1763"/>
      <c r="L14" s="1763"/>
      <c r="M14" s="1784">
        <v>65</v>
      </c>
      <c r="N14" s="1763"/>
      <c r="O14" s="1109"/>
      <c r="P14" s="1109"/>
      <c r="Q14" s="1109"/>
    </row>
    <row r="15" spans="1:33" s="1406" customFormat="1" ht="15">
      <c r="A15" s="1404">
        <v>1</v>
      </c>
      <c r="B15" s="1108"/>
      <c r="C15" s="1763"/>
      <c r="D15" s="1763"/>
      <c r="E15" s="1784">
        <v>301</v>
      </c>
      <c r="F15" s="1763"/>
      <c r="G15" s="1763"/>
      <c r="H15" s="1763"/>
      <c r="I15" s="1763"/>
      <c r="J15" s="1567"/>
      <c r="K15" s="1763"/>
      <c r="L15" s="1763"/>
      <c r="M15" s="1784">
        <v>55</v>
      </c>
      <c r="N15" s="1763"/>
      <c r="O15" s="1770"/>
      <c r="P15" s="1405"/>
      <c r="Q15" s="1405"/>
    </row>
    <row r="16" spans="1:33" s="317" customFormat="1" ht="15">
      <c r="A16" s="320">
        <v>2</v>
      </c>
      <c r="B16" s="1108"/>
      <c r="C16" s="1763"/>
      <c r="D16" s="1763"/>
      <c r="E16" s="1784">
        <v>295</v>
      </c>
      <c r="F16" s="1763"/>
      <c r="G16" s="1763"/>
      <c r="H16" s="1763"/>
      <c r="I16" s="1763"/>
      <c r="J16" s="1567"/>
      <c r="K16" s="1763"/>
      <c r="L16" s="1763"/>
      <c r="M16" s="1784">
        <v>61</v>
      </c>
      <c r="N16" s="1763"/>
      <c r="O16" s="1770"/>
      <c r="P16" s="1109"/>
      <c r="Q16" s="1109"/>
    </row>
    <row r="17" spans="1:17" s="317" customFormat="1" ht="15">
      <c r="A17" s="320">
        <v>3</v>
      </c>
      <c r="B17" s="1108"/>
      <c r="C17" s="1763"/>
      <c r="D17" s="1763"/>
      <c r="E17" s="1784">
        <v>281</v>
      </c>
      <c r="F17" s="1763"/>
      <c r="G17" s="1763"/>
      <c r="H17" s="1763"/>
      <c r="I17" s="1763"/>
      <c r="J17" s="1567"/>
      <c r="K17" s="1763"/>
      <c r="L17" s="1763"/>
      <c r="M17" s="1784">
        <v>53</v>
      </c>
      <c r="N17" s="1763"/>
      <c r="O17" s="1770"/>
      <c r="P17" s="1109"/>
      <c r="Q17" s="1109"/>
    </row>
    <row r="18" spans="1:17" s="317" customFormat="1" ht="15">
      <c r="A18" s="320">
        <v>4</v>
      </c>
      <c r="B18" s="1108"/>
      <c r="C18" s="1763"/>
      <c r="D18" s="1763"/>
      <c r="E18" s="1784">
        <v>279</v>
      </c>
      <c r="F18" s="1763"/>
      <c r="G18" s="1763"/>
      <c r="H18" s="1763"/>
      <c r="I18" s="1763"/>
      <c r="J18" s="1567"/>
      <c r="K18" s="1763"/>
      <c r="L18" s="1763"/>
      <c r="M18" s="1784">
        <v>51</v>
      </c>
      <c r="N18" s="1763"/>
      <c r="O18" s="1770"/>
      <c r="P18" s="1109"/>
      <c r="Q18" s="1109"/>
    </row>
    <row r="19" spans="1:17" s="317" customFormat="1" ht="15">
      <c r="A19" s="320">
        <v>5</v>
      </c>
      <c r="B19" s="1108"/>
      <c r="C19" s="1763"/>
      <c r="D19" s="1763"/>
      <c r="E19" s="1784">
        <v>298</v>
      </c>
      <c r="F19" s="1763"/>
      <c r="G19" s="1763"/>
      <c r="H19" s="1763"/>
      <c r="I19" s="1763"/>
      <c r="J19" s="1567"/>
      <c r="K19" s="1763"/>
      <c r="L19" s="1763"/>
      <c r="M19" s="1784">
        <v>53</v>
      </c>
      <c r="N19" s="1763"/>
      <c r="O19" s="1770"/>
      <c r="P19" s="1109"/>
      <c r="Q19" s="1109"/>
    </row>
    <row r="20" spans="1:17" s="317" customFormat="1" ht="15">
      <c r="A20" s="320">
        <v>6</v>
      </c>
      <c r="B20" s="1108"/>
      <c r="C20" s="1763"/>
      <c r="D20" s="1763"/>
      <c r="E20" s="1784">
        <v>386</v>
      </c>
      <c r="F20" s="1763"/>
      <c r="G20" s="1763"/>
      <c r="H20" s="1763"/>
      <c r="I20" s="1763"/>
      <c r="J20" s="1567"/>
      <c r="K20" s="1763"/>
      <c r="L20" s="1763"/>
      <c r="M20" s="1784">
        <v>56</v>
      </c>
      <c r="N20" s="1763"/>
      <c r="O20" s="1770"/>
      <c r="P20" s="1109"/>
      <c r="Q20" s="1109"/>
    </row>
    <row r="21" spans="1:17" s="317" customFormat="1" ht="15">
      <c r="A21" s="320">
        <v>7</v>
      </c>
      <c r="B21" s="1108"/>
      <c r="C21" s="1763"/>
      <c r="D21" s="1763"/>
      <c r="E21" s="1784">
        <v>479</v>
      </c>
      <c r="F21" s="1763"/>
      <c r="G21" s="1763"/>
      <c r="H21" s="1763"/>
      <c r="I21" s="1763"/>
      <c r="J21" s="1567"/>
      <c r="K21" s="1763"/>
      <c r="L21" s="1763"/>
      <c r="M21" s="1784">
        <v>64</v>
      </c>
      <c r="N21" s="1763"/>
      <c r="O21" s="1770"/>
      <c r="P21" s="1109"/>
      <c r="Q21" s="1109"/>
    </row>
    <row r="22" spans="1:17" s="317" customFormat="1" ht="15">
      <c r="A22" s="320">
        <v>8</v>
      </c>
      <c r="B22" s="1108"/>
      <c r="C22" s="1763"/>
      <c r="D22" s="1763"/>
      <c r="E22" s="1784">
        <v>486</v>
      </c>
      <c r="F22" s="1763"/>
      <c r="G22" s="1763"/>
      <c r="H22" s="1763"/>
      <c r="I22" s="1763"/>
      <c r="J22" s="1567"/>
      <c r="K22" s="1763"/>
      <c r="L22" s="1763"/>
      <c r="M22" s="1784">
        <v>70</v>
      </c>
      <c r="N22" s="1763"/>
      <c r="O22" s="1770"/>
      <c r="P22" s="1109"/>
      <c r="Q22" s="1109"/>
    </row>
    <row r="23" spans="1:17" s="317" customFormat="1" ht="15">
      <c r="A23" s="320">
        <v>9</v>
      </c>
      <c r="B23" s="1108"/>
      <c r="C23" s="1763"/>
      <c r="D23" s="1763"/>
      <c r="E23" s="1784">
        <v>493</v>
      </c>
      <c r="F23" s="1763"/>
      <c r="G23" s="1763"/>
      <c r="H23" s="1763"/>
      <c r="I23" s="1763"/>
      <c r="J23" s="1567"/>
      <c r="K23" s="1763"/>
      <c r="L23" s="1763"/>
      <c r="M23" s="1784">
        <v>63</v>
      </c>
      <c r="N23" s="1763"/>
      <c r="O23" s="1770"/>
      <c r="P23" s="1109"/>
      <c r="Q23" s="1109"/>
    </row>
    <row r="24" spans="1:17" s="317" customFormat="1" ht="15">
      <c r="A24" s="320">
        <v>10</v>
      </c>
      <c r="B24" s="1108"/>
      <c r="C24" s="1763"/>
      <c r="D24" s="1763"/>
      <c r="E24" s="1784">
        <v>470</v>
      </c>
      <c r="F24" s="1763"/>
      <c r="G24" s="1763"/>
      <c r="H24" s="1763"/>
      <c r="I24" s="1763"/>
      <c r="J24" s="1567"/>
      <c r="K24" s="1763"/>
      <c r="L24" s="1763"/>
      <c r="M24" s="1784">
        <v>74</v>
      </c>
      <c r="N24" s="1763"/>
      <c r="O24" s="1770"/>
      <c r="P24" s="1109"/>
      <c r="Q24" s="1109"/>
    </row>
    <row r="25" spans="1:17" s="317" customFormat="1" ht="15">
      <c r="A25" s="320">
        <v>11</v>
      </c>
      <c r="B25" s="1108"/>
      <c r="C25" s="1763"/>
      <c r="D25" s="1763"/>
      <c r="E25" s="1784">
        <v>478</v>
      </c>
      <c r="F25" s="1763"/>
      <c r="G25" s="1763"/>
      <c r="H25" s="1763"/>
      <c r="I25" s="1763"/>
      <c r="J25" s="1567"/>
      <c r="K25" s="1763"/>
      <c r="L25" s="1763"/>
      <c r="M25" s="1784">
        <v>70</v>
      </c>
      <c r="N25" s="1763"/>
      <c r="O25" s="1770"/>
      <c r="P25" s="1109"/>
      <c r="Q25" s="1109"/>
    </row>
    <row r="26" spans="1:17" s="317" customFormat="1" ht="15">
      <c r="A26" s="320">
        <v>12</v>
      </c>
      <c r="B26" s="1108"/>
      <c r="C26" s="1763"/>
      <c r="D26" s="1763"/>
      <c r="E26" s="1784">
        <v>513</v>
      </c>
      <c r="F26" s="1763"/>
      <c r="G26" s="1763"/>
      <c r="H26" s="1763"/>
      <c r="I26" s="1763"/>
      <c r="J26" s="1567"/>
      <c r="K26" s="1763"/>
      <c r="L26" s="1763"/>
      <c r="M26" s="1784">
        <v>84</v>
      </c>
      <c r="N26" s="1763"/>
      <c r="O26" s="1770"/>
      <c r="P26" s="1109"/>
      <c r="Q26" s="1109"/>
    </row>
    <row r="27" spans="1:17" s="317" customFormat="1" ht="15">
      <c r="A27" s="320">
        <v>13</v>
      </c>
      <c r="B27" s="1108"/>
      <c r="C27" s="1763"/>
      <c r="D27" s="1763"/>
      <c r="E27" s="1784">
        <v>528</v>
      </c>
      <c r="F27" s="1763"/>
      <c r="G27" s="1763"/>
      <c r="H27" s="1763"/>
      <c r="I27" s="1763"/>
      <c r="J27" s="1567"/>
      <c r="K27" s="1763"/>
      <c r="L27" s="1763"/>
      <c r="M27" s="1784">
        <v>78</v>
      </c>
      <c r="N27" s="1763"/>
      <c r="O27" s="1770"/>
      <c r="P27" s="1109"/>
      <c r="Q27" s="1109"/>
    </row>
    <row r="28" spans="1:17" s="317" customFormat="1" ht="15">
      <c r="A28" s="320">
        <v>14</v>
      </c>
      <c r="B28" s="1108"/>
      <c r="C28" s="1763"/>
      <c r="D28" s="1763"/>
      <c r="E28" s="1784">
        <v>537</v>
      </c>
      <c r="F28" s="1763"/>
      <c r="G28" s="1763"/>
      <c r="H28" s="1763"/>
      <c r="I28" s="1763"/>
      <c r="J28" s="1567"/>
      <c r="K28" s="1763"/>
      <c r="L28" s="1763"/>
      <c r="M28" s="1784">
        <v>75</v>
      </c>
      <c r="N28" s="1763"/>
      <c r="O28" s="1770"/>
      <c r="P28" s="1109"/>
      <c r="Q28" s="1109"/>
    </row>
    <row r="29" spans="1:17" s="317" customFormat="1" ht="15">
      <c r="A29" s="320">
        <v>15</v>
      </c>
      <c r="B29" s="1108"/>
      <c r="C29" s="1763"/>
      <c r="D29" s="1763"/>
      <c r="E29" s="1784">
        <v>559</v>
      </c>
      <c r="F29" s="1763"/>
      <c r="G29" s="1763"/>
      <c r="H29" s="1763"/>
      <c r="I29" s="1763"/>
      <c r="J29" s="1567"/>
      <c r="K29" s="1763"/>
      <c r="L29" s="1763"/>
      <c r="M29" s="1784">
        <v>69</v>
      </c>
      <c r="N29" s="1763"/>
      <c r="O29" s="1770"/>
      <c r="P29" s="1109"/>
      <c r="Q29" s="1109"/>
    </row>
    <row r="30" spans="1:17" s="317" customFormat="1" ht="15">
      <c r="A30" s="320">
        <v>16</v>
      </c>
      <c r="B30" s="1108"/>
      <c r="C30" s="1763"/>
      <c r="D30" s="1763"/>
      <c r="E30" s="1784">
        <v>615</v>
      </c>
      <c r="F30" s="1763"/>
      <c r="G30" s="1763"/>
      <c r="H30" s="1763"/>
      <c r="I30" s="1763"/>
      <c r="J30" s="1567"/>
      <c r="K30" s="1763"/>
      <c r="L30" s="1763"/>
      <c r="M30" s="1784">
        <v>70</v>
      </c>
      <c r="N30" s="1763"/>
      <c r="O30" s="1770"/>
      <c r="P30" s="1109"/>
      <c r="Q30" s="1109"/>
    </row>
    <row r="31" spans="1:17" s="321" customFormat="1" ht="15">
      <c r="A31" s="320">
        <v>17</v>
      </c>
      <c r="B31" s="1108"/>
      <c r="C31" s="1763"/>
      <c r="D31" s="1763"/>
      <c r="E31" s="1784">
        <v>590</v>
      </c>
      <c r="F31" s="1763"/>
      <c r="G31" s="1763"/>
      <c r="H31" s="1763"/>
      <c r="I31" s="1763"/>
      <c r="J31" s="1567"/>
      <c r="K31" s="1763"/>
      <c r="L31" s="1763"/>
      <c r="M31" s="1784">
        <v>68</v>
      </c>
      <c r="N31" s="1763"/>
      <c r="O31" s="1770"/>
      <c r="P31" s="1109"/>
      <c r="Q31" s="1109"/>
    </row>
    <row r="32" spans="1:17" s="321" customFormat="1" ht="15">
      <c r="A32" s="320">
        <v>18</v>
      </c>
      <c r="B32" s="1108"/>
      <c r="C32" s="1763"/>
      <c r="D32" s="1763"/>
      <c r="E32" s="1784">
        <v>609</v>
      </c>
      <c r="F32" s="1763"/>
      <c r="G32" s="1763"/>
      <c r="H32" s="1763"/>
      <c r="I32" s="1763"/>
      <c r="J32" s="1567"/>
      <c r="K32" s="1763"/>
      <c r="L32" s="1763"/>
      <c r="M32" s="1784">
        <v>70</v>
      </c>
      <c r="N32" s="1763"/>
      <c r="O32" s="1770"/>
      <c r="P32" s="1109"/>
      <c r="Q32" s="1109"/>
    </row>
    <row r="33" spans="1:33" s="321" customFormat="1" ht="15">
      <c r="A33" s="320">
        <v>19</v>
      </c>
      <c r="B33" s="1108"/>
      <c r="C33" s="1763"/>
      <c r="D33" s="1763"/>
      <c r="E33" s="1784">
        <v>590</v>
      </c>
      <c r="F33" s="1763"/>
      <c r="G33" s="1763"/>
      <c r="H33" s="1763"/>
      <c r="I33" s="1763"/>
      <c r="J33" s="1567"/>
      <c r="K33" s="1763"/>
      <c r="L33" s="1763"/>
      <c r="M33" s="1784">
        <v>68</v>
      </c>
      <c r="N33" s="1763"/>
      <c r="O33" s="1770"/>
      <c r="P33" s="1109"/>
      <c r="Q33" s="1109"/>
    </row>
    <row r="34" spans="1:33" s="321" customFormat="1" ht="15">
      <c r="A34" s="320">
        <v>20</v>
      </c>
      <c r="B34" s="1108"/>
      <c r="C34" s="1763"/>
      <c r="D34" s="1763"/>
      <c r="E34" s="1784">
        <v>596</v>
      </c>
      <c r="F34" s="1763"/>
      <c r="G34" s="1763"/>
      <c r="H34" s="1763"/>
      <c r="I34" s="1763"/>
      <c r="J34" s="1567"/>
      <c r="K34" s="1763"/>
      <c r="L34" s="1763"/>
      <c r="M34" s="1784">
        <v>67</v>
      </c>
      <c r="N34" s="1763"/>
      <c r="O34" s="1770"/>
      <c r="P34" s="1109"/>
      <c r="Q34" s="1109"/>
    </row>
    <row r="35" spans="1:33" s="321" customFormat="1" ht="15">
      <c r="A35" s="320">
        <v>21</v>
      </c>
      <c r="B35" s="1108"/>
      <c r="C35" s="1763"/>
      <c r="D35" s="1763"/>
      <c r="E35" s="1784">
        <v>559</v>
      </c>
      <c r="F35" s="1763"/>
      <c r="G35" s="1763"/>
      <c r="H35" s="1763"/>
      <c r="I35" s="1763"/>
      <c r="J35" s="1567"/>
      <c r="K35" s="1763"/>
      <c r="L35" s="1763"/>
      <c r="M35" s="1784">
        <v>80</v>
      </c>
      <c r="N35" s="1763"/>
      <c r="O35" s="1770"/>
      <c r="P35" s="1109"/>
      <c r="Q35" s="1109"/>
    </row>
    <row r="36" spans="1:33" s="321" customFormat="1" ht="15">
      <c r="A36" s="320">
        <v>22</v>
      </c>
      <c r="B36" s="1108"/>
      <c r="C36" s="1763"/>
      <c r="D36" s="1763"/>
      <c r="E36" s="1784">
        <v>480</v>
      </c>
      <c r="F36" s="1763"/>
      <c r="G36" s="1763"/>
      <c r="H36" s="1763"/>
      <c r="I36" s="1763"/>
      <c r="J36" s="1567"/>
      <c r="K36" s="1763"/>
      <c r="L36" s="1763"/>
      <c r="M36" s="1784">
        <v>70</v>
      </c>
      <c r="N36" s="1763"/>
      <c r="O36" s="1770"/>
      <c r="P36" s="1109"/>
      <c r="Q36" s="1109"/>
    </row>
    <row r="37" spans="1:33" s="321" customFormat="1" ht="15">
      <c r="A37" s="320">
        <v>23</v>
      </c>
      <c r="B37" s="1108"/>
      <c r="C37" s="1763"/>
      <c r="D37" s="1763"/>
      <c r="E37" s="1784">
        <v>396</v>
      </c>
      <c r="F37" s="1763"/>
      <c r="G37" s="1763"/>
      <c r="H37" s="1763"/>
      <c r="I37" s="1763"/>
      <c r="J37" s="1567"/>
      <c r="K37" s="1763"/>
      <c r="L37" s="1763"/>
      <c r="M37" s="1784">
        <v>63</v>
      </c>
      <c r="N37" s="1763"/>
      <c r="O37" s="1770"/>
      <c r="P37" s="1109"/>
      <c r="Q37" s="1109"/>
    </row>
    <row r="38" spans="1:33" s="321" customFormat="1" ht="15">
      <c r="A38" s="320" t="s">
        <v>19</v>
      </c>
      <c r="B38" s="1168"/>
      <c r="C38" s="1764"/>
      <c r="D38" s="1764"/>
      <c r="E38" s="1765">
        <f>SUM(E14:E37)</f>
        <v>11158</v>
      </c>
      <c r="F38" s="1764"/>
      <c r="G38" s="1764"/>
      <c r="H38" s="1764"/>
      <c r="I38" s="1765">
        <f>SUM(I14:I37)</f>
        <v>0</v>
      </c>
      <c r="J38" s="1764"/>
      <c r="K38" s="1764"/>
      <c r="L38" s="1764"/>
      <c r="M38" s="1765">
        <f>SUM(M14:M37)</f>
        <v>1597</v>
      </c>
      <c r="N38" s="1764"/>
      <c r="O38" s="1771"/>
      <c r="P38" s="1168"/>
      <c r="Q38" s="1169">
        <f>SUM(Q14:Q37)</f>
        <v>0</v>
      </c>
    </row>
    <row r="39" spans="1:33" s="311" customFormat="1" ht="12.75" customHeight="1">
      <c r="A39" s="311" t="s">
        <v>20</v>
      </c>
      <c r="R39" s="997"/>
      <c r="S39" s="997"/>
      <c r="T39" s="997"/>
      <c r="U39" s="997"/>
      <c r="V39" s="997"/>
      <c r="W39" s="997"/>
      <c r="X39" s="997"/>
      <c r="Y39" s="997"/>
      <c r="Z39" s="997"/>
      <c r="AA39" s="997"/>
      <c r="AB39" s="997"/>
      <c r="AC39" s="997"/>
      <c r="AD39" s="997"/>
      <c r="AE39" s="997"/>
      <c r="AF39" s="997"/>
      <c r="AG39" s="997"/>
    </row>
    <row r="40" spans="1:33" s="311" customFormat="1" ht="12.75" customHeight="1">
      <c r="A40" s="311" t="s">
        <v>21</v>
      </c>
      <c r="R40" s="997"/>
      <c r="S40" s="997"/>
      <c r="T40" s="997"/>
      <c r="U40" s="997"/>
      <c r="V40" s="997"/>
      <c r="W40" s="997"/>
      <c r="X40" s="997"/>
      <c r="Y40" s="997"/>
      <c r="Z40" s="997"/>
      <c r="AA40" s="997"/>
      <c r="AB40" s="997"/>
      <c r="AC40" s="997"/>
      <c r="AD40" s="997"/>
      <c r="AE40" s="997"/>
      <c r="AF40" s="997"/>
      <c r="AG40" s="997"/>
    </row>
    <row r="41" spans="1:33">
      <c r="A41" s="311" t="s">
        <v>565</v>
      </c>
      <c r="K41" s="311"/>
      <c r="L41" s="311"/>
      <c r="M41" s="311"/>
      <c r="N41" s="311"/>
      <c r="O41" s="311"/>
      <c r="P41" s="311"/>
      <c r="Q41" s="311"/>
      <c r="R41" s="998"/>
      <c r="S41" s="998"/>
      <c r="T41" s="998"/>
      <c r="U41" s="998"/>
      <c r="V41" s="998"/>
      <c r="W41" s="998"/>
      <c r="X41" s="998"/>
      <c r="Y41" s="998"/>
      <c r="Z41" s="998"/>
      <c r="AA41" s="998"/>
      <c r="AB41" s="998"/>
      <c r="AC41" s="998"/>
      <c r="AD41" s="998"/>
      <c r="AE41" s="998"/>
      <c r="AF41" s="998"/>
      <c r="AG41" s="998"/>
    </row>
    <row r="42" spans="1:33">
      <c r="A42" s="311" t="s">
        <v>23</v>
      </c>
      <c r="R42" s="998"/>
      <c r="S42" s="998"/>
      <c r="T42" s="998"/>
      <c r="U42" s="998"/>
      <c r="V42" s="998"/>
      <c r="W42" s="998"/>
      <c r="X42" s="998"/>
      <c r="Y42" s="998"/>
      <c r="Z42" s="998"/>
      <c r="AA42" s="998"/>
      <c r="AB42" s="998"/>
      <c r="AC42" s="998"/>
      <c r="AD42" s="998"/>
      <c r="AE42" s="998"/>
      <c r="AF42" s="998"/>
      <c r="AG42" s="998"/>
    </row>
    <row r="43" spans="1:33">
      <c r="R43" s="998"/>
      <c r="S43" s="998"/>
      <c r="T43" s="998"/>
      <c r="U43" s="998"/>
      <c r="V43" s="998"/>
      <c r="W43" s="998"/>
      <c r="X43" s="998"/>
      <c r="Y43" s="998"/>
      <c r="Z43" s="998"/>
      <c r="AA43" s="998"/>
      <c r="AB43" s="998"/>
      <c r="AC43" s="998"/>
      <c r="AD43" s="998"/>
      <c r="AE43" s="998"/>
      <c r="AF43" s="998"/>
      <c r="AG43" s="998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theme="9" tint="-0.249977111117893"/>
  </sheetPr>
  <dimension ref="A1:AG43"/>
  <sheetViews>
    <sheetView zoomScale="85" zoomScaleNormal="85" workbookViewId="0">
      <selection activeCell="M14" sqref="M14:M37"/>
    </sheetView>
  </sheetViews>
  <sheetFormatPr defaultColWidth="9.140625" defaultRowHeight="12.75"/>
  <cols>
    <col min="1" max="1" width="5.42578125" style="334" customWidth="1"/>
    <col min="2" max="3" width="11.28515625" style="334" customWidth="1"/>
    <col min="4" max="4" width="11.28515625" style="334" hidden="1" customWidth="1"/>
    <col min="5" max="7" width="11.28515625" style="334" customWidth="1"/>
    <col min="8" max="8" width="11.28515625" style="334" hidden="1" customWidth="1"/>
    <col min="9" max="11" width="11.28515625" style="334" customWidth="1"/>
    <col min="12" max="12" width="11.28515625" style="334" hidden="1" customWidth="1"/>
    <col min="13" max="15" width="11.28515625" style="334" customWidth="1"/>
    <col min="16" max="16" width="11.28515625" style="334" hidden="1" customWidth="1"/>
    <col min="17" max="17" width="11.28515625" style="334" customWidth="1"/>
    <col min="18" max="18" width="9.140625" style="334"/>
    <col min="19" max="19" width="14.85546875" style="334" customWidth="1"/>
    <col min="20" max="16384" width="9.140625" style="334"/>
  </cols>
  <sheetData>
    <row r="1" spans="1:33" s="323" customFormat="1" ht="18.75" customHeight="1">
      <c r="B1" s="2501" t="s">
        <v>405</v>
      </c>
      <c r="C1" s="2081"/>
      <c r="D1" s="2081"/>
      <c r="E1" s="2081"/>
      <c r="F1" s="2081"/>
      <c r="J1" s="800" t="s">
        <v>171</v>
      </c>
      <c r="N1" s="2496" t="s">
        <v>76</v>
      </c>
      <c r="O1" s="2496"/>
      <c r="P1" s="2496"/>
      <c r="Q1" s="2496"/>
      <c r="R1" s="995"/>
      <c r="S1" s="995"/>
      <c r="T1" s="995"/>
      <c r="U1" s="995"/>
      <c r="V1" s="995"/>
      <c r="W1" s="995"/>
      <c r="X1" s="995"/>
      <c r="Y1" s="995"/>
      <c r="Z1" s="995"/>
      <c r="AA1" s="995"/>
      <c r="AB1" s="995"/>
      <c r="AC1" s="995"/>
      <c r="AD1" s="995"/>
      <c r="AE1" s="995"/>
      <c r="AF1" s="995"/>
      <c r="AG1" s="995"/>
    </row>
    <row r="2" spans="1:33" s="323" customFormat="1" ht="10.5" customHeight="1">
      <c r="B2" s="2497" t="s">
        <v>1</v>
      </c>
      <c r="C2" s="2088"/>
      <c r="D2" s="2088"/>
      <c r="E2" s="2088"/>
      <c r="F2" s="2088"/>
      <c r="N2" s="2497" t="s">
        <v>2</v>
      </c>
      <c r="O2" s="2498"/>
      <c r="P2" s="2498"/>
      <c r="Q2" s="2498"/>
      <c r="R2" s="995"/>
      <c r="S2" s="995"/>
      <c r="T2" s="995"/>
      <c r="U2" s="995"/>
      <c r="V2" s="995"/>
      <c r="W2" s="995"/>
      <c r="X2" s="995"/>
      <c r="Y2" s="995"/>
      <c r="Z2" s="995"/>
      <c r="AA2" s="995"/>
      <c r="AB2" s="995"/>
      <c r="AC2" s="995"/>
      <c r="AD2" s="995"/>
      <c r="AE2" s="995"/>
      <c r="AF2" s="995"/>
      <c r="AG2" s="995"/>
    </row>
    <row r="3" spans="1:33" s="323" customFormat="1" ht="13.5" customHeight="1">
      <c r="N3" s="323" t="s">
        <v>3</v>
      </c>
      <c r="R3" s="995"/>
      <c r="S3" s="995"/>
      <c r="T3" s="995"/>
      <c r="U3" s="995"/>
      <c r="V3" s="995"/>
      <c r="W3" s="995"/>
      <c r="X3" s="995"/>
      <c r="Y3" s="995"/>
      <c r="Z3" s="995"/>
      <c r="AA3" s="995"/>
      <c r="AB3" s="995"/>
      <c r="AC3" s="995"/>
      <c r="AD3" s="995"/>
      <c r="AE3" s="995"/>
      <c r="AF3" s="995"/>
      <c r="AG3" s="995"/>
    </row>
    <row r="4" spans="1:33" s="323" customFormat="1" ht="15" customHeight="1">
      <c r="B4" s="2500" t="s">
        <v>4</v>
      </c>
      <c r="C4" s="2081"/>
      <c r="D4" s="325"/>
      <c r="E4" s="995"/>
      <c r="F4" s="995"/>
      <c r="G4" s="995"/>
      <c r="H4" s="995"/>
      <c r="I4" s="895" t="s">
        <v>5</v>
      </c>
      <c r="J4" s="324"/>
      <c r="K4" s="324"/>
      <c r="L4" s="324"/>
      <c r="O4" s="1200" t="s">
        <v>257</v>
      </c>
      <c r="R4" s="995"/>
      <c r="S4" s="995"/>
      <c r="T4" s="995"/>
      <c r="U4" s="995"/>
      <c r="V4" s="995"/>
      <c r="W4" s="995"/>
      <c r="X4" s="995"/>
      <c r="Y4" s="995"/>
      <c r="Z4" s="995"/>
      <c r="AA4" s="995"/>
      <c r="AB4" s="995"/>
      <c r="AC4" s="995"/>
      <c r="AD4" s="995"/>
      <c r="AE4" s="995"/>
      <c r="AF4" s="995"/>
      <c r="AG4" s="995"/>
    </row>
    <row r="5" spans="1:33" s="323" customFormat="1" ht="9.75" customHeight="1">
      <c r="B5" s="2499" t="s">
        <v>7</v>
      </c>
      <c r="C5" s="2079"/>
      <c r="D5" s="324"/>
      <c r="E5" s="324"/>
      <c r="R5" s="995"/>
      <c r="S5" s="995"/>
      <c r="T5" s="995"/>
      <c r="U5" s="995"/>
      <c r="V5" s="995"/>
      <c r="W5" s="995"/>
      <c r="X5" s="995"/>
      <c r="Y5" s="995"/>
      <c r="Z5" s="995"/>
      <c r="AA5" s="995"/>
      <c r="AB5" s="995"/>
      <c r="AC5" s="995"/>
      <c r="AD5" s="995"/>
      <c r="AE5" s="995"/>
      <c r="AF5" s="995"/>
      <c r="AG5" s="995"/>
    </row>
    <row r="6" spans="1:33" s="323" customFormat="1" ht="12" customHeight="1">
      <c r="A6" s="2507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95"/>
      <c r="S6" s="995"/>
      <c r="T6" s="995"/>
      <c r="U6" s="995"/>
      <c r="V6" s="995"/>
      <c r="W6" s="995"/>
      <c r="X6" s="995"/>
      <c r="Y6" s="995"/>
      <c r="Z6" s="995"/>
      <c r="AA6" s="995"/>
      <c r="AB6" s="995"/>
      <c r="AC6" s="995"/>
      <c r="AD6" s="995"/>
      <c r="AE6" s="995"/>
      <c r="AF6" s="995"/>
      <c r="AG6" s="995"/>
    </row>
    <row r="7" spans="1:33" s="323" customFormat="1" ht="15.75">
      <c r="A7" s="2508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95"/>
      <c r="S7" s="995"/>
      <c r="T7" s="995"/>
      <c r="U7" s="995"/>
      <c r="V7" s="995"/>
      <c r="W7" s="995"/>
      <c r="X7" s="995"/>
      <c r="Y7" s="995"/>
      <c r="Z7" s="995"/>
      <c r="AA7" s="995"/>
      <c r="AB7" s="995"/>
      <c r="AC7" s="995"/>
      <c r="AD7" s="995"/>
      <c r="AE7" s="995"/>
      <c r="AF7" s="995"/>
      <c r="AG7" s="995"/>
    </row>
    <row r="8" spans="1:33" s="323" customFormat="1" ht="9" customHeight="1">
      <c r="A8" s="1258" t="s">
        <v>333</v>
      </c>
      <c r="B8" s="1258" t="s">
        <v>334</v>
      </c>
      <c r="R8" s="995"/>
      <c r="S8" s="995"/>
      <c r="T8" s="995"/>
      <c r="U8" s="995"/>
      <c r="V8" s="995"/>
      <c r="W8" s="995"/>
      <c r="X8" s="995"/>
      <c r="Y8" s="995"/>
      <c r="Z8" s="995"/>
      <c r="AA8" s="995"/>
      <c r="AB8" s="995"/>
      <c r="AC8" s="995"/>
      <c r="AD8" s="995"/>
      <c r="AE8" s="995"/>
      <c r="AF8" s="995"/>
      <c r="AG8" s="995"/>
    </row>
    <row r="9" spans="1:33" s="323" customFormat="1">
      <c r="A9" s="2504" t="s">
        <v>9</v>
      </c>
      <c r="B9" s="2509" t="s">
        <v>10</v>
      </c>
      <c r="C9" s="2510"/>
      <c r="D9" s="2510"/>
      <c r="E9" s="2510"/>
      <c r="F9" s="2510"/>
      <c r="G9" s="2510"/>
      <c r="H9" s="2510"/>
      <c r="I9" s="2511"/>
      <c r="J9" s="2509" t="s">
        <v>11</v>
      </c>
      <c r="K9" s="2510"/>
      <c r="L9" s="2510"/>
      <c r="M9" s="2510"/>
      <c r="N9" s="2510"/>
      <c r="O9" s="2510"/>
      <c r="P9" s="2510"/>
      <c r="Q9" s="2511"/>
      <c r="R9" s="995"/>
      <c r="S9" s="995"/>
      <c r="T9" s="995"/>
      <c r="U9" s="995"/>
      <c r="V9" s="995"/>
      <c r="W9" s="995"/>
      <c r="X9" s="995"/>
      <c r="Y9" s="995"/>
      <c r="Z9" s="995"/>
      <c r="AA9" s="995"/>
      <c r="AB9" s="995"/>
      <c r="AC9" s="995"/>
      <c r="AD9" s="995"/>
      <c r="AE9" s="995"/>
      <c r="AF9" s="995"/>
      <c r="AG9" s="995"/>
    </row>
    <row r="10" spans="1:33" s="323" customFormat="1">
      <c r="A10" s="2505"/>
      <c r="B10" s="2502" t="s">
        <v>255</v>
      </c>
      <c r="C10" s="2503"/>
      <c r="D10" s="2503"/>
      <c r="E10" s="2512"/>
      <c r="F10" s="2502" t="s">
        <v>256</v>
      </c>
      <c r="G10" s="2095"/>
      <c r="H10" s="2095"/>
      <c r="I10" s="2096"/>
      <c r="J10" s="2502" t="s">
        <v>255</v>
      </c>
      <c r="K10" s="2503"/>
      <c r="L10" s="2503"/>
      <c r="M10" s="2512"/>
      <c r="N10" s="2502" t="s">
        <v>256</v>
      </c>
      <c r="O10" s="2503"/>
      <c r="P10" s="2503"/>
      <c r="Q10" s="2512"/>
      <c r="R10" s="995"/>
      <c r="S10" s="995"/>
      <c r="T10" s="995"/>
      <c r="U10" s="995"/>
      <c r="V10" s="995"/>
      <c r="W10" s="995"/>
      <c r="X10" s="995"/>
      <c r="Y10" s="995"/>
      <c r="Z10" s="995"/>
      <c r="AA10" s="995"/>
      <c r="AB10" s="995"/>
      <c r="AC10" s="995"/>
      <c r="AD10" s="995"/>
      <c r="AE10" s="995"/>
      <c r="AF10" s="995"/>
      <c r="AG10" s="995"/>
    </row>
    <row r="11" spans="1:33" s="323" customFormat="1">
      <c r="A11" s="2505"/>
      <c r="B11" s="2502" t="s">
        <v>14</v>
      </c>
      <c r="C11" s="2503"/>
      <c r="E11" s="327">
        <v>3600</v>
      </c>
      <c r="F11" s="2502" t="s">
        <v>14</v>
      </c>
      <c r="G11" s="2503"/>
      <c r="H11" s="326"/>
      <c r="I11" s="327">
        <v>3600</v>
      </c>
      <c r="J11" s="2502" t="s">
        <v>14</v>
      </c>
      <c r="K11" s="2503"/>
      <c r="L11" s="326"/>
      <c r="M11" s="327">
        <f>E11</f>
        <v>3600</v>
      </c>
      <c r="N11" s="2502" t="s">
        <v>14</v>
      </c>
      <c r="O11" s="2503"/>
      <c r="P11" s="326"/>
      <c r="Q11" s="327">
        <f>I11</f>
        <v>3600</v>
      </c>
      <c r="R11" s="995"/>
      <c r="S11" s="995"/>
      <c r="T11" s="995"/>
      <c r="U11" s="995"/>
      <c r="V11" s="995"/>
      <c r="W11" s="995"/>
      <c r="X11" s="995"/>
      <c r="Y11" s="995"/>
      <c r="Z11" s="995"/>
      <c r="AA11" s="995"/>
      <c r="AB11" s="995"/>
      <c r="AC11" s="995"/>
      <c r="AD11" s="995"/>
      <c r="AE11" s="995"/>
      <c r="AF11" s="995"/>
      <c r="AG11" s="995"/>
    </row>
    <row r="12" spans="1:33" s="329" customFormat="1" ht="35.25" customHeight="1">
      <c r="A12" s="2506"/>
      <c r="B12" s="328" t="s">
        <v>16</v>
      </c>
      <c r="C12" s="328" t="s">
        <v>17</v>
      </c>
      <c r="D12" s="328"/>
      <c r="E12" s="328" t="s">
        <v>18</v>
      </c>
      <c r="F12" s="328" t="s">
        <v>16</v>
      </c>
      <c r="G12" s="328" t="s">
        <v>17</v>
      </c>
      <c r="H12" s="328"/>
      <c r="I12" s="328" t="s">
        <v>18</v>
      </c>
      <c r="J12" s="328" t="s">
        <v>16</v>
      </c>
      <c r="K12" s="328" t="s">
        <v>17</v>
      </c>
      <c r="L12" s="328"/>
      <c r="M12" s="328" t="s">
        <v>18</v>
      </c>
      <c r="N12" s="328" t="s">
        <v>16</v>
      </c>
      <c r="O12" s="328" t="s">
        <v>17</v>
      </c>
      <c r="P12" s="328"/>
      <c r="Q12" s="328" t="s">
        <v>18</v>
      </c>
    </row>
    <row r="13" spans="1:33" s="331" customFormat="1" ht="11.25">
      <c r="A13" s="330">
        <v>1</v>
      </c>
      <c r="B13" s="330">
        <v>2</v>
      </c>
      <c r="C13" s="330">
        <v>3</v>
      </c>
      <c r="D13" s="330"/>
      <c r="E13" s="330">
        <v>4</v>
      </c>
      <c r="F13" s="330">
        <v>5</v>
      </c>
      <c r="G13" s="330">
        <v>6</v>
      </c>
      <c r="H13" s="330"/>
      <c r="I13" s="330">
        <v>7</v>
      </c>
      <c r="J13" s="330">
        <v>8</v>
      </c>
      <c r="K13" s="330">
        <v>9</v>
      </c>
      <c r="L13" s="330"/>
      <c r="M13" s="330">
        <v>10</v>
      </c>
      <c r="N13" s="330">
        <v>11</v>
      </c>
      <c r="O13" s="330">
        <v>12</v>
      </c>
      <c r="P13" s="330"/>
      <c r="Q13" s="330">
        <v>13</v>
      </c>
    </row>
    <row r="14" spans="1:33" s="329" customFormat="1" ht="15">
      <c r="A14" s="332">
        <v>0</v>
      </c>
      <c r="B14" s="1107"/>
      <c r="C14" s="1596"/>
      <c r="D14" s="1596"/>
      <c r="E14" s="1784">
        <v>755</v>
      </c>
      <c r="F14" s="1567"/>
      <c r="G14" s="1596"/>
      <c r="H14" s="1596"/>
      <c r="I14" s="1784">
        <v>746</v>
      </c>
      <c r="J14" s="1567"/>
      <c r="K14" s="1596"/>
      <c r="L14" s="1596"/>
      <c r="M14" s="1784">
        <v>151</v>
      </c>
      <c r="N14" s="1567"/>
      <c r="O14" s="1596"/>
      <c r="P14" s="1596"/>
      <c r="Q14" s="1784">
        <v>188</v>
      </c>
    </row>
    <row r="15" spans="1:33" s="1403" customFormat="1" ht="15">
      <c r="A15" s="1402">
        <v>1</v>
      </c>
      <c r="B15" s="1107"/>
      <c r="C15" s="1596"/>
      <c r="D15" s="1596"/>
      <c r="E15" s="1784">
        <v>687</v>
      </c>
      <c r="F15" s="1567"/>
      <c r="G15" s="1596"/>
      <c r="H15" s="1596"/>
      <c r="I15" s="1784">
        <v>695</v>
      </c>
      <c r="J15" s="1567"/>
      <c r="K15" s="1596"/>
      <c r="L15" s="1596"/>
      <c r="M15" s="1784">
        <v>153</v>
      </c>
      <c r="N15" s="1567"/>
      <c r="O15" s="1596"/>
      <c r="P15" s="1596"/>
      <c r="Q15" s="1784">
        <v>188</v>
      </c>
    </row>
    <row r="16" spans="1:33" s="329" customFormat="1" ht="15">
      <c r="A16" s="332">
        <v>2</v>
      </c>
      <c r="B16" s="1107"/>
      <c r="C16" s="1596"/>
      <c r="D16" s="1596"/>
      <c r="E16" s="1784">
        <v>655</v>
      </c>
      <c r="F16" s="1567"/>
      <c r="G16" s="1596"/>
      <c r="H16" s="1596"/>
      <c r="I16" s="1784">
        <v>668</v>
      </c>
      <c r="J16" s="1567"/>
      <c r="K16" s="1596"/>
      <c r="L16" s="1596"/>
      <c r="M16" s="1784">
        <v>155</v>
      </c>
      <c r="N16" s="1567"/>
      <c r="O16" s="1596"/>
      <c r="P16" s="1596"/>
      <c r="Q16" s="1784">
        <v>182</v>
      </c>
    </row>
    <row r="17" spans="1:19" s="329" customFormat="1" ht="15">
      <c r="A17" s="332">
        <v>3</v>
      </c>
      <c r="B17" s="1107"/>
      <c r="C17" s="1596"/>
      <c r="D17" s="1596"/>
      <c r="E17" s="1784">
        <v>638</v>
      </c>
      <c r="F17" s="1567"/>
      <c r="G17" s="1596"/>
      <c r="H17" s="1596"/>
      <c r="I17" s="1784">
        <v>657</v>
      </c>
      <c r="J17" s="1567"/>
      <c r="K17" s="1596"/>
      <c r="L17" s="1596"/>
      <c r="M17" s="1784">
        <v>153</v>
      </c>
      <c r="N17" s="1567"/>
      <c r="O17" s="1596"/>
      <c r="P17" s="1596"/>
      <c r="Q17" s="1784">
        <v>181</v>
      </c>
    </row>
    <row r="18" spans="1:19" s="329" customFormat="1" ht="15">
      <c r="A18" s="332">
        <v>4</v>
      </c>
      <c r="B18" s="1107"/>
      <c r="C18" s="1596"/>
      <c r="D18" s="1596"/>
      <c r="E18" s="1784">
        <v>665</v>
      </c>
      <c r="F18" s="1567"/>
      <c r="G18" s="1596"/>
      <c r="H18" s="1596"/>
      <c r="I18" s="1784">
        <v>672</v>
      </c>
      <c r="J18" s="1567"/>
      <c r="K18" s="1596"/>
      <c r="L18" s="1596"/>
      <c r="M18" s="1784">
        <v>149</v>
      </c>
      <c r="N18" s="1567"/>
      <c r="O18" s="1596"/>
      <c r="P18" s="1596"/>
      <c r="Q18" s="1784">
        <v>180</v>
      </c>
    </row>
    <row r="19" spans="1:19" s="329" customFormat="1" ht="15">
      <c r="A19" s="332">
        <v>5</v>
      </c>
      <c r="B19" s="1107"/>
      <c r="C19" s="1596"/>
      <c r="D19" s="1596"/>
      <c r="E19" s="1784">
        <v>750</v>
      </c>
      <c r="F19" s="1567"/>
      <c r="G19" s="1596"/>
      <c r="H19" s="1596"/>
      <c r="I19" s="1784">
        <v>727</v>
      </c>
      <c r="J19" s="1567"/>
      <c r="K19" s="1596"/>
      <c r="L19" s="1596"/>
      <c r="M19" s="1784">
        <v>154</v>
      </c>
      <c r="N19" s="1567"/>
      <c r="O19" s="1596"/>
      <c r="P19" s="1596"/>
      <c r="Q19" s="1784">
        <v>181</v>
      </c>
    </row>
    <row r="20" spans="1:19" s="329" customFormat="1" ht="15">
      <c r="A20" s="332">
        <v>6</v>
      </c>
      <c r="B20" s="1107"/>
      <c r="C20" s="1596"/>
      <c r="D20" s="1596"/>
      <c r="E20" s="1784">
        <v>899</v>
      </c>
      <c r="F20" s="1567"/>
      <c r="G20" s="1596"/>
      <c r="H20" s="1596"/>
      <c r="I20" s="1784">
        <v>921</v>
      </c>
      <c r="J20" s="1567"/>
      <c r="K20" s="1596"/>
      <c r="L20" s="1596"/>
      <c r="M20" s="1784">
        <v>155</v>
      </c>
      <c r="N20" s="1567"/>
      <c r="O20" s="1596"/>
      <c r="P20" s="1596"/>
      <c r="Q20" s="1784">
        <v>179</v>
      </c>
    </row>
    <row r="21" spans="1:19" s="329" customFormat="1" ht="15">
      <c r="A21" s="332">
        <v>7</v>
      </c>
      <c r="B21" s="1107"/>
      <c r="C21" s="1596"/>
      <c r="D21" s="1596"/>
      <c r="E21" s="1784">
        <v>1048</v>
      </c>
      <c r="F21" s="1567"/>
      <c r="G21" s="1596"/>
      <c r="H21" s="1596"/>
      <c r="I21" s="1784">
        <v>1139</v>
      </c>
      <c r="J21" s="1567"/>
      <c r="K21" s="1596"/>
      <c r="L21" s="1596"/>
      <c r="M21" s="1784">
        <v>152</v>
      </c>
      <c r="N21" s="1567"/>
      <c r="O21" s="1596"/>
      <c r="P21" s="1596"/>
      <c r="Q21" s="1784">
        <v>192</v>
      </c>
    </row>
    <row r="22" spans="1:19" s="329" customFormat="1" ht="15">
      <c r="A22" s="332">
        <v>8</v>
      </c>
      <c r="B22" s="1107"/>
      <c r="C22" s="1596"/>
      <c r="D22" s="1596"/>
      <c r="E22" s="1784">
        <v>1268</v>
      </c>
      <c r="F22" s="1567"/>
      <c r="G22" s="1596"/>
      <c r="H22" s="1596"/>
      <c r="I22" s="1784">
        <v>1296</v>
      </c>
      <c r="J22" s="1567"/>
      <c r="K22" s="1596"/>
      <c r="L22" s="1596"/>
      <c r="M22" s="1784">
        <v>150</v>
      </c>
      <c r="N22" s="1567"/>
      <c r="O22" s="1596"/>
      <c r="P22" s="1596"/>
      <c r="Q22" s="1784">
        <v>200</v>
      </c>
    </row>
    <row r="23" spans="1:19" s="329" customFormat="1" ht="15">
      <c r="A23" s="332">
        <v>9</v>
      </c>
      <c r="B23" s="1107"/>
      <c r="C23" s="1596"/>
      <c r="D23" s="1596"/>
      <c r="E23" s="1784">
        <v>1323</v>
      </c>
      <c r="F23" s="1567"/>
      <c r="G23" s="1596"/>
      <c r="H23" s="1596"/>
      <c r="I23" s="1784">
        <v>1360</v>
      </c>
      <c r="J23" s="1567"/>
      <c r="K23" s="1596"/>
      <c r="L23" s="1596"/>
      <c r="M23" s="1784">
        <v>158</v>
      </c>
      <c r="N23" s="1567"/>
      <c r="O23" s="1596"/>
      <c r="P23" s="1596"/>
      <c r="Q23" s="1784">
        <v>204</v>
      </c>
      <c r="S23" s="810"/>
    </row>
    <row r="24" spans="1:19" s="329" customFormat="1" ht="15">
      <c r="A24" s="332">
        <v>10</v>
      </c>
      <c r="B24" s="1107"/>
      <c r="C24" s="1596"/>
      <c r="D24" s="1596"/>
      <c r="E24" s="1784">
        <v>1328</v>
      </c>
      <c r="F24" s="1567"/>
      <c r="G24" s="1596"/>
      <c r="H24" s="1596"/>
      <c r="I24" s="1784">
        <v>1435</v>
      </c>
      <c r="J24" s="1567"/>
      <c r="K24" s="1596"/>
      <c r="L24" s="1596"/>
      <c r="M24" s="1784">
        <v>148</v>
      </c>
      <c r="N24" s="1567"/>
      <c r="O24" s="1596"/>
      <c r="P24" s="1596"/>
      <c r="Q24" s="1784">
        <v>203</v>
      </c>
      <c r="S24" s="810"/>
    </row>
    <row r="25" spans="1:19" s="329" customFormat="1" ht="15">
      <c r="A25" s="332">
        <v>11</v>
      </c>
      <c r="B25" s="1107"/>
      <c r="C25" s="1596"/>
      <c r="D25" s="1596"/>
      <c r="E25" s="1784">
        <v>1362</v>
      </c>
      <c r="F25" s="1567"/>
      <c r="G25" s="1596"/>
      <c r="H25" s="1596"/>
      <c r="I25" s="1784">
        <v>1432</v>
      </c>
      <c r="J25" s="1567"/>
      <c r="K25" s="1596"/>
      <c r="L25" s="1596"/>
      <c r="M25" s="1784">
        <v>146</v>
      </c>
      <c r="N25" s="1567"/>
      <c r="O25" s="1596"/>
      <c r="P25" s="1596"/>
      <c r="Q25" s="1784">
        <v>212</v>
      </c>
      <c r="S25" s="810"/>
    </row>
    <row r="26" spans="1:19" s="329" customFormat="1" ht="15">
      <c r="A26" s="332">
        <v>12</v>
      </c>
      <c r="B26" s="1107"/>
      <c r="C26" s="1596"/>
      <c r="D26" s="1596"/>
      <c r="E26" s="1784">
        <v>1330</v>
      </c>
      <c r="F26" s="1567"/>
      <c r="G26" s="1596"/>
      <c r="H26" s="1596"/>
      <c r="I26" s="1784">
        <v>1452</v>
      </c>
      <c r="J26" s="1567"/>
      <c r="K26" s="1596"/>
      <c r="L26" s="1596"/>
      <c r="M26" s="1784">
        <v>155</v>
      </c>
      <c r="N26" s="1567"/>
      <c r="O26" s="1596"/>
      <c r="P26" s="1596"/>
      <c r="Q26" s="1784">
        <v>214</v>
      </c>
      <c r="S26" s="810"/>
    </row>
    <row r="27" spans="1:19" s="329" customFormat="1" ht="15">
      <c r="A27" s="332">
        <v>13</v>
      </c>
      <c r="B27" s="1107"/>
      <c r="C27" s="1596"/>
      <c r="D27" s="1596"/>
      <c r="E27" s="1784">
        <v>1303</v>
      </c>
      <c r="F27" s="1567"/>
      <c r="G27" s="1596"/>
      <c r="H27" s="1596"/>
      <c r="I27" s="1784">
        <v>1427</v>
      </c>
      <c r="J27" s="1567"/>
      <c r="K27" s="1596"/>
      <c r="L27" s="1596"/>
      <c r="M27" s="1784">
        <v>156</v>
      </c>
      <c r="N27" s="1567"/>
      <c r="O27" s="1596"/>
      <c r="P27" s="1596"/>
      <c r="Q27" s="1784">
        <v>216</v>
      </c>
      <c r="S27" s="810"/>
    </row>
    <row r="28" spans="1:19" s="329" customFormat="1" ht="15">
      <c r="A28" s="332">
        <v>14</v>
      </c>
      <c r="B28" s="1107"/>
      <c r="C28" s="1596"/>
      <c r="D28" s="1596"/>
      <c r="E28" s="1784">
        <v>1302</v>
      </c>
      <c r="F28" s="1567"/>
      <c r="G28" s="1596"/>
      <c r="H28" s="1596"/>
      <c r="I28" s="1784">
        <v>1422</v>
      </c>
      <c r="J28" s="1567"/>
      <c r="K28" s="1596"/>
      <c r="L28" s="1596"/>
      <c r="M28" s="1784">
        <v>159</v>
      </c>
      <c r="N28" s="1567"/>
      <c r="O28" s="1596"/>
      <c r="P28" s="1596"/>
      <c r="Q28" s="1784">
        <v>220</v>
      </c>
      <c r="S28" s="810"/>
    </row>
    <row r="29" spans="1:19" s="329" customFormat="1" ht="15">
      <c r="A29" s="332">
        <v>15</v>
      </c>
      <c r="B29" s="1107"/>
      <c r="C29" s="1596"/>
      <c r="D29" s="1596"/>
      <c r="E29" s="1784">
        <v>1340</v>
      </c>
      <c r="F29" s="1567"/>
      <c r="G29" s="1596"/>
      <c r="H29" s="1596"/>
      <c r="I29" s="1784">
        <v>1447</v>
      </c>
      <c r="J29" s="1567"/>
      <c r="K29" s="1596"/>
      <c r="L29" s="1596"/>
      <c r="M29" s="1784">
        <v>146</v>
      </c>
      <c r="N29" s="1567"/>
      <c r="O29" s="1596"/>
      <c r="P29" s="1596"/>
      <c r="Q29" s="1784">
        <v>213</v>
      </c>
      <c r="S29" s="810"/>
    </row>
    <row r="30" spans="1:19" s="329" customFormat="1" ht="15">
      <c r="A30" s="332">
        <v>16</v>
      </c>
      <c r="B30" s="1107"/>
      <c r="C30" s="1596"/>
      <c r="D30" s="1596"/>
      <c r="E30" s="1784">
        <v>1352</v>
      </c>
      <c r="F30" s="1567"/>
      <c r="G30" s="1596"/>
      <c r="H30" s="1596"/>
      <c r="I30" s="1784">
        <v>1451</v>
      </c>
      <c r="J30" s="1567"/>
      <c r="K30" s="1596"/>
      <c r="L30" s="1596"/>
      <c r="M30" s="1784">
        <v>146</v>
      </c>
      <c r="N30" s="1567"/>
      <c r="O30" s="1596"/>
      <c r="P30" s="1596"/>
      <c r="Q30" s="1784">
        <v>219</v>
      </c>
      <c r="S30" s="810"/>
    </row>
    <row r="31" spans="1:19" s="333" customFormat="1" ht="15">
      <c r="A31" s="332">
        <v>17</v>
      </c>
      <c r="B31" s="1107"/>
      <c r="C31" s="1596"/>
      <c r="D31" s="1596"/>
      <c r="E31" s="1784">
        <v>1348</v>
      </c>
      <c r="F31" s="1567"/>
      <c r="G31" s="1596"/>
      <c r="H31" s="1596"/>
      <c r="I31" s="1784">
        <v>1404</v>
      </c>
      <c r="J31" s="1567"/>
      <c r="K31" s="1596"/>
      <c r="L31" s="1596"/>
      <c r="M31" s="1784">
        <v>143</v>
      </c>
      <c r="N31" s="1567"/>
      <c r="O31" s="1596"/>
      <c r="P31" s="1596"/>
      <c r="Q31" s="1784">
        <v>219</v>
      </c>
      <c r="S31" s="810"/>
    </row>
    <row r="32" spans="1:19" s="333" customFormat="1" ht="15">
      <c r="A32" s="332">
        <v>18</v>
      </c>
      <c r="B32" s="1107"/>
      <c r="C32" s="1596"/>
      <c r="D32" s="1596"/>
      <c r="E32" s="1784">
        <v>1369</v>
      </c>
      <c r="F32" s="1567"/>
      <c r="G32" s="1596"/>
      <c r="H32" s="1596"/>
      <c r="I32" s="1784">
        <v>1385</v>
      </c>
      <c r="J32" s="1567"/>
      <c r="K32" s="1596"/>
      <c r="L32" s="1596"/>
      <c r="M32" s="1784">
        <v>150</v>
      </c>
      <c r="N32" s="1567"/>
      <c r="O32" s="1596"/>
      <c r="P32" s="1596"/>
      <c r="Q32" s="1784">
        <v>220</v>
      </c>
      <c r="S32" s="810"/>
    </row>
    <row r="33" spans="1:33" s="333" customFormat="1" ht="15">
      <c r="A33" s="332">
        <v>19</v>
      </c>
      <c r="B33" s="1107"/>
      <c r="C33" s="1596"/>
      <c r="D33" s="1596"/>
      <c r="E33" s="1784">
        <v>1299</v>
      </c>
      <c r="F33" s="1567"/>
      <c r="G33" s="1596"/>
      <c r="H33" s="1596"/>
      <c r="I33" s="1784">
        <v>1369</v>
      </c>
      <c r="J33" s="1567"/>
      <c r="K33" s="1596"/>
      <c r="L33" s="1596"/>
      <c r="M33" s="1784">
        <v>155</v>
      </c>
      <c r="N33" s="1567"/>
      <c r="O33" s="1596"/>
      <c r="P33" s="1596"/>
      <c r="Q33" s="1784">
        <v>217</v>
      </c>
      <c r="S33" s="810"/>
    </row>
    <row r="34" spans="1:33" s="333" customFormat="1" ht="15">
      <c r="A34" s="332">
        <v>20</v>
      </c>
      <c r="B34" s="1107"/>
      <c r="C34" s="1596"/>
      <c r="D34" s="1596"/>
      <c r="E34" s="1784">
        <v>1215</v>
      </c>
      <c r="F34" s="1567"/>
      <c r="G34" s="1596"/>
      <c r="H34" s="1596"/>
      <c r="I34" s="1784">
        <v>1296</v>
      </c>
      <c r="J34" s="1567"/>
      <c r="K34" s="1596"/>
      <c r="L34" s="1596"/>
      <c r="M34" s="1784">
        <v>153</v>
      </c>
      <c r="N34" s="1567"/>
      <c r="O34" s="1596"/>
      <c r="P34" s="1596"/>
      <c r="Q34" s="1784">
        <v>207</v>
      </c>
      <c r="S34" s="810"/>
    </row>
    <row r="35" spans="1:33" s="333" customFormat="1" ht="15">
      <c r="A35" s="332">
        <v>21</v>
      </c>
      <c r="B35" s="1107"/>
      <c r="C35" s="1596"/>
      <c r="D35" s="1596"/>
      <c r="E35" s="1784">
        <v>1119</v>
      </c>
      <c r="F35" s="1567"/>
      <c r="G35" s="1596"/>
      <c r="H35" s="1596"/>
      <c r="I35" s="1784">
        <v>1200</v>
      </c>
      <c r="J35" s="1567"/>
      <c r="K35" s="1596"/>
      <c r="L35" s="1596"/>
      <c r="M35" s="1784">
        <v>151</v>
      </c>
      <c r="N35" s="1567"/>
      <c r="O35" s="1596"/>
      <c r="P35" s="1596"/>
      <c r="Q35" s="1784">
        <v>203</v>
      </c>
      <c r="S35" s="810"/>
    </row>
    <row r="36" spans="1:33" s="333" customFormat="1" ht="15">
      <c r="A36" s="332">
        <v>22</v>
      </c>
      <c r="B36" s="1107"/>
      <c r="C36" s="1596"/>
      <c r="D36" s="1596"/>
      <c r="E36" s="1784">
        <v>1005</v>
      </c>
      <c r="F36" s="1567"/>
      <c r="G36" s="1596"/>
      <c r="H36" s="1596"/>
      <c r="I36" s="1784">
        <v>1049</v>
      </c>
      <c r="J36" s="1567"/>
      <c r="K36" s="1596"/>
      <c r="L36" s="1596"/>
      <c r="M36" s="1784">
        <v>152</v>
      </c>
      <c r="N36" s="1567"/>
      <c r="O36" s="1596"/>
      <c r="P36" s="1596"/>
      <c r="Q36" s="1784">
        <v>203</v>
      </c>
      <c r="S36" s="810"/>
    </row>
    <row r="37" spans="1:33" s="333" customFormat="1" ht="15">
      <c r="A37" s="332">
        <v>23</v>
      </c>
      <c r="B37" s="1107"/>
      <c r="C37" s="1596"/>
      <c r="D37" s="1596"/>
      <c r="E37" s="1784">
        <v>886</v>
      </c>
      <c r="F37" s="1567"/>
      <c r="G37" s="1596"/>
      <c r="H37" s="1596"/>
      <c r="I37" s="1784">
        <v>870</v>
      </c>
      <c r="J37" s="1567"/>
      <c r="K37" s="1596"/>
      <c r="L37" s="1596"/>
      <c r="M37" s="1784">
        <v>154</v>
      </c>
      <c r="N37" s="1567"/>
      <c r="O37" s="1596"/>
      <c r="P37" s="1596"/>
      <c r="Q37" s="1784">
        <v>196</v>
      </c>
      <c r="S37" s="810"/>
    </row>
    <row r="38" spans="1:33" s="333" customFormat="1" ht="15">
      <c r="A38" s="332" t="s">
        <v>19</v>
      </c>
      <c r="B38" s="1167"/>
      <c r="C38" s="1597"/>
      <c r="D38" s="1597"/>
      <c r="E38" s="1598">
        <f>SUM(E14:E37)</f>
        <v>26246</v>
      </c>
      <c r="F38" s="1597"/>
      <c r="G38" s="1597"/>
      <c r="H38" s="1597"/>
      <c r="I38" s="1598">
        <f>SUM(I14:I37)</f>
        <v>27520</v>
      </c>
      <c r="J38" s="1597"/>
      <c r="K38" s="1597"/>
      <c r="L38" s="1597"/>
      <c r="M38" s="1598">
        <f>SUM(M14:M37)</f>
        <v>3644</v>
      </c>
      <c r="N38" s="1597"/>
      <c r="O38" s="1597"/>
      <c r="P38" s="1597"/>
      <c r="Q38" s="1598">
        <f>SUM(Q14:Q37)</f>
        <v>4837</v>
      </c>
    </row>
    <row r="39" spans="1:33" s="323" customFormat="1" ht="12.75" customHeight="1">
      <c r="A39" s="323" t="s">
        <v>20</v>
      </c>
      <c r="R39" s="995"/>
      <c r="S39" s="995"/>
      <c r="T39" s="995"/>
      <c r="U39" s="995"/>
      <c r="V39" s="995"/>
      <c r="W39" s="995"/>
      <c r="X39" s="995"/>
      <c r="Y39" s="995"/>
      <c r="Z39" s="995"/>
      <c r="AA39" s="995"/>
      <c r="AB39" s="995"/>
      <c r="AC39" s="995"/>
      <c r="AD39" s="995"/>
      <c r="AE39" s="995"/>
      <c r="AF39" s="995"/>
      <c r="AG39" s="995"/>
    </row>
    <row r="40" spans="1:33" s="323" customFormat="1" ht="12.75" customHeight="1">
      <c r="A40" s="323" t="s">
        <v>21</v>
      </c>
      <c r="R40" s="995"/>
      <c r="S40" s="995"/>
      <c r="T40" s="995"/>
      <c r="U40" s="995"/>
      <c r="V40" s="995"/>
      <c r="W40" s="995"/>
      <c r="X40" s="995"/>
      <c r="Y40" s="995"/>
      <c r="Z40" s="995"/>
      <c r="AA40" s="995"/>
      <c r="AB40" s="995"/>
      <c r="AC40" s="995"/>
      <c r="AD40" s="995"/>
      <c r="AE40" s="995"/>
      <c r="AF40" s="995"/>
      <c r="AG40" s="995"/>
    </row>
    <row r="41" spans="1:33">
      <c r="A41" s="323" t="s">
        <v>565</v>
      </c>
      <c r="K41" s="323"/>
      <c r="L41" s="323"/>
      <c r="M41" s="323"/>
      <c r="N41" s="323"/>
      <c r="O41" s="323"/>
      <c r="P41" s="323"/>
      <c r="Q41" s="323"/>
      <c r="R41" s="996"/>
      <c r="S41" s="996"/>
      <c r="T41" s="996"/>
      <c r="U41" s="996"/>
      <c r="V41" s="996"/>
      <c r="W41" s="996"/>
      <c r="X41" s="996"/>
      <c r="Y41" s="996"/>
      <c r="Z41" s="996"/>
      <c r="AA41" s="996"/>
      <c r="AB41" s="996"/>
      <c r="AC41" s="996"/>
      <c r="AD41" s="996"/>
      <c r="AE41" s="996"/>
      <c r="AF41" s="996"/>
      <c r="AG41" s="996"/>
    </row>
    <row r="42" spans="1:33">
      <c r="A42" s="323" t="s">
        <v>23</v>
      </c>
      <c r="R42" s="996"/>
      <c r="S42" s="996"/>
      <c r="T42" s="996"/>
      <c r="U42" s="996"/>
      <c r="V42" s="996"/>
      <c r="W42" s="996"/>
      <c r="X42" s="996"/>
      <c r="Y42" s="996"/>
      <c r="Z42" s="996"/>
      <c r="AA42" s="996"/>
      <c r="AB42" s="996"/>
      <c r="AC42" s="996"/>
      <c r="AD42" s="996"/>
      <c r="AE42" s="996"/>
      <c r="AF42" s="996"/>
      <c r="AG42" s="996"/>
    </row>
    <row r="43" spans="1:33">
      <c r="R43" s="996"/>
      <c r="S43" s="996"/>
      <c r="T43" s="996"/>
      <c r="U43" s="996"/>
      <c r="V43" s="996"/>
      <c r="W43" s="996"/>
      <c r="X43" s="996"/>
      <c r="Y43" s="996"/>
      <c r="Z43" s="996"/>
      <c r="AA43" s="996"/>
      <c r="AB43" s="996"/>
      <c r="AC43" s="996"/>
      <c r="AD43" s="996"/>
      <c r="AE43" s="996"/>
      <c r="AF43" s="996"/>
      <c r="AG43" s="996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theme="9" tint="-0.249977111117893"/>
  </sheetPr>
  <dimension ref="A1:AG43"/>
  <sheetViews>
    <sheetView zoomScale="85" zoomScaleNormal="85" workbookViewId="0">
      <selection activeCell="Q14" sqref="Q14:Q37"/>
    </sheetView>
  </sheetViews>
  <sheetFormatPr defaultColWidth="9.140625" defaultRowHeight="12.75"/>
  <cols>
    <col min="1" max="1" width="5.42578125" style="346" customWidth="1"/>
    <col min="2" max="3" width="11.28515625" style="346" customWidth="1"/>
    <col min="4" max="4" width="11.28515625" style="346" hidden="1" customWidth="1"/>
    <col min="5" max="7" width="11.28515625" style="346" customWidth="1"/>
    <col min="8" max="8" width="11.28515625" style="346" hidden="1" customWidth="1"/>
    <col min="9" max="11" width="11.28515625" style="346" customWidth="1"/>
    <col min="12" max="12" width="11.28515625" style="346" hidden="1" customWidth="1"/>
    <col min="13" max="15" width="11.28515625" style="346" customWidth="1"/>
    <col min="16" max="16" width="11.28515625" style="346" hidden="1" customWidth="1"/>
    <col min="17" max="17" width="11.28515625" style="346" customWidth="1"/>
    <col min="18" max="16384" width="9.140625" style="346"/>
  </cols>
  <sheetData>
    <row r="1" spans="1:33" s="335" customFormat="1" ht="18.75" customHeight="1">
      <c r="B1" s="2518" t="s">
        <v>405</v>
      </c>
      <c r="C1" s="2081"/>
      <c r="D1" s="2081"/>
      <c r="E1" s="2081"/>
      <c r="F1" s="2081"/>
      <c r="J1" s="800" t="s">
        <v>171</v>
      </c>
      <c r="N1" s="2513" t="s">
        <v>407</v>
      </c>
      <c r="O1" s="2513"/>
      <c r="P1" s="2513"/>
      <c r="Q1" s="2513"/>
      <c r="R1" s="993"/>
      <c r="S1" s="993"/>
      <c r="T1" s="993"/>
      <c r="U1" s="993"/>
      <c r="V1" s="993"/>
      <c r="W1" s="993"/>
      <c r="X1" s="993"/>
      <c r="Y1" s="993"/>
      <c r="Z1" s="993"/>
      <c r="AA1" s="993"/>
      <c r="AB1" s="993"/>
      <c r="AC1" s="993"/>
      <c r="AD1" s="993"/>
      <c r="AE1" s="993"/>
      <c r="AF1" s="993"/>
      <c r="AG1" s="993"/>
    </row>
    <row r="2" spans="1:33" s="335" customFormat="1" ht="10.5" customHeight="1">
      <c r="B2" s="2514" t="s">
        <v>1</v>
      </c>
      <c r="C2" s="2088"/>
      <c r="D2" s="2088"/>
      <c r="E2" s="2088"/>
      <c r="F2" s="2088"/>
      <c r="N2" s="2514" t="s">
        <v>2</v>
      </c>
      <c r="O2" s="2515"/>
      <c r="P2" s="2515"/>
      <c r="Q2" s="2515"/>
      <c r="R2" s="993"/>
      <c r="S2" s="993"/>
      <c r="T2" s="993"/>
      <c r="U2" s="993"/>
      <c r="V2" s="993"/>
      <c r="W2" s="993"/>
      <c r="X2" s="993"/>
      <c r="Y2" s="993"/>
      <c r="Z2" s="993"/>
      <c r="AA2" s="993"/>
      <c r="AB2" s="993"/>
      <c r="AC2" s="993"/>
      <c r="AD2" s="993"/>
      <c r="AE2" s="993"/>
      <c r="AF2" s="993"/>
      <c r="AG2" s="993"/>
    </row>
    <row r="3" spans="1:33" s="335" customFormat="1" ht="13.5" customHeight="1">
      <c r="N3" s="335" t="s">
        <v>3</v>
      </c>
      <c r="R3" s="993"/>
      <c r="S3" s="993"/>
      <c r="T3" s="993"/>
      <c r="U3" s="993"/>
      <c r="V3" s="993"/>
      <c r="W3" s="993"/>
      <c r="X3" s="993"/>
      <c r="Y3" s="993"/>
      <c r="Z3" s="993"/>
      <c r="AA3" s="993"/>
      <c r="AB3" s="993"/>
      <c r="AC3" s="993"/>
      <c r="AD3" s="993"/>
      <c r="AE3" s="993"/>
      <c r="AF3" s="993"/>
      <c r="AG3" s="993"/>
    </row>
    <row r="4" spans="1:33" s="335" customFormat="1" ht="15" customHeight="1">
      <c r="B4" s="2517" t="s">
        <v>4</v>
      </c>
      <c r="C4" s="2081"/>
      <c r="D4" s="337"/>
      <c r="E4" s="993"/>
      <c r="F4" s="993"/>
      <c r="G4" s="993"/>
      <c r="H4" s="993"/>
      <c r="I4" s="896" t="s">
        <v>5</v>
      </c>
      <c r="J4" s="336"/>
      <c r="K4" s="336"/>
      <c r="L4" s="336"/>
      <c r="O4" s="1199" t="s">
        <v>206</v>
      </c>
      <c r="R4" s="993"/>
      <c r="S4" s="993"/>
      <c r="T4" s="993"/>
      <c r="U4" s="993"/>
      <c r="V4" s="993"/>
      <c r="W4" s="993"/>
      <c r="X4" s="993"/>
      <c r="Y4" s="993"/>
      <c r="Z4" s="993"/>
      <c r="AA4" s="993"/>
      <c r="AB4" s="993"/>
      <c r="AC4" s="993"/>
      <c r="AD4" s="993"/>
      <c r="AE4" s="993"/>
      <c r="AF4" s="993"/>
      <c r="AG4" s="993"/>
    </row>
    <row r="5" spans="1:33" s="335" customFormat="1" ht="9.75" customHeight="1">
      <c r="B5" s="2516" t="s">
        <v>7</v>
      </c>
      <c r="C5" s="2079"/>
      <c r="D5" s="336"/>
      <c r="E5" s="336"/>
      <c r="R5" s="993"/>
      <c r="S5" s="993"/>
      <c r="T5" s="993"/>
      <c r="U5" s="993"/>
      <c r="V5" s="993"/>
      <c r="W5" s="993"/>
      <c r="X5" s="993"/>
      <c r="Y5" s="993"/>
      <c r="Z5" s="993"/>
      <c r="AA5" s="993"/>
      <c r="AB5" s="993"/>
      <c r="AC5" s="993"/>
      <c r="AD5" s="993"/>
      <c r="AE5" s="993"/>
      <c r="AF5" s="993"/>
      <c r="AG5" s="993"/>
    </row>
    <row r="6" spans="1:33" s="335" customFormat="1" ht="12" customHeight="1">
      <c r="A6" s="2526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93"/>
      <c r="S6" s="993"/>
      <c r="T6" s="993"/>
      <c r="U6" s="993"/>
      <c r="V6" s="993"/>
      <c r="W6" s="993"/>
      <c r="X6" s="993"/>
      <c r="Y6" s="993"/>
      <c r="Z6" s="993"/>
      <c r="AA6" s="993"/>
      <c r="AB6" s="993"/>
      <c r="AC6" s="993"/>
      <c r="AD6" s="993"/>
      <c r="AE6" s="993"/>
      <c r="AF6" s="993"/>
      <c r="AG6" s="993"/>
    </row>
    <row r="7" spans="1:33" s="335" customFormat="1" ht="15.75">
      <c r="A7" s="2527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93"/>
      <c r="S7" s="993"/>
      <c r="T7" s="993"/>
      <c r="U7" s="993"/>
      <c r="V7" s="993"/>
      <c r="W7" s="993"/>
      <c r="X7" s="993"/>
      <c r="Y7" s="993"/>
      <c r="Z7" s="993"/>
      <c r="AA7" s="993"/>
      <c r="AB7" s="993"/>
      <c r="AC7" s="993"/>
      <c r="AD7" s="993"/>
      <c r="AE7" s="993"/>
      <c r="AF7" s="993"/>
      <c r="AG7" s="993"/>
    </row>
    <row r="8" spans="1:33" s="335" customFormat="1" ht="9" customHeight="1">
      <c r="A8" s="1258" t="s">
        <v>335</v>
      </c>
      <c r="B8" s="1258" t="s">
        <v>336</v>
      </c>
      <c r="R8" s="993"/>
      <c r="S8" s="993"/>
      <c r="T8" s="993"/>
      <c r="U8" s="993"/>
      <c r="V8" s="993"/>
      <c r="W8" s="993"/>
      <c r="X8" s="993"/>
      <c r="Y8" s="993"/>
      <c r="Z8" s="993"/>
      <c r="AA8" s="993"/>
      <c r="AB8" s="993"/>
      <c r="AC8" s="993"/>
      <c r="AD8" s="993"/>
      <c r="AE8" s="993"/>
      <c r="AF8" s="993"/>
      <c r="AG8" s="993"/>
    </row>
    <row r="9" spans="1:33" s="335" customFormat="1">
      <c r="A9" s="2523" t="s">
        <v>9</v>
      </c>
      <c r="B9" s="2528" t="s">
        <v>10</v>
      </c>
      <c r="C9" s="2529"/>
      <c r="D9" s="2529"/>
      <c r="E9" s="2529"/>
      <c r="F9" s="2529"/>
      <c r="G9" s="2529"/>
      <c r="H9" s="2529"/>
      <c r="I9" s="2530"/>
      <c r="J9" s="2528" t="s">
        <v>11</v>
      </c>
      <c r="K9" s="2529"/>
      <c r="L9" s="2529"/>
      <c r="M9" s="2529"/>
      <c r="N9" s="2529"/>
      <c r="O9" s="2529"/>
      <c r="P9" s="2529"/>
      <c r="Q9" s="2530"/>
      <c r="R9" s="993"/>
      <c r="S9" s="993"/>
      <c r="T9" s="993"/>
      <c r="U9" s="993"/>
      <c r="V9" s="993"/>
      <c r="W9" s="993"/>
      <c r="X9" s="993"/>
      <c r="Y9" s="993"/>
      <c r="Z9" s="993"/>
      <c r="AA9" s="993"/>
      <c r="AB9" s="993"/>
      <c r="AC9" s="993"/>
      <c r="AD9" s="993"/>
      <c r="AE9" s="993"/>
      <c r="AF9" s="993"/>
      <c r="AG9" s="993"/>
    </row>
    <row r="10" spans="1:33" s="335" customFormat="1">
      <c r="A10" s="2524"/>
      <c r="B10" s="2519" t="s">
        <v>531</v>
      </c>
      <c r="C10" s="2531"/>
      <c r="D10" s="2531"/>
      <c r="E10" s="2532"/>
      <c r="F10" s="2519" t="s">
        <v>564</v>
      </c>
      <c r="G10" s="2531"/>
      <c r="H10" s="2531"/>
      <c r="I10" s="2532"/>
      <c r="J10" s="2519" t="s">
        <v>531</v>
      </c>
      <c r="K10" s="2531"/>
      <c r="L10" s="2531"/>
      <c r="M10" s="2532"/>
      <c r="N10" s="2521" t="s">
        <v>564</v>
      </c>
      <c r="O10" s="2522"/>
      <c r="P10" s="2522"/>
      <c r="Q10" s="2533"/>
      <c r="R10" s="993"/>
      <c r="S10" s="993"/>
      <c r="T10" s="993"/>
      <c r="U10" s="993"/>
      <c r="V10" s="993"/>
      <c r="W10" s="993"/>
      <c r="X10" s="993"/>
      <c r="Y10" s="993"/>
      <c r="Z10" s="993"/>
      <c r="AA10" s="993"/>
      <c r="AB10" s="993"/>
      <c r="AC10" s="993"/>
      <c r="AD10" s="993"/>
      <c r="AE10" s="993"/>
      <c r="AF10" s="993"/>
      <c r="AG10" s="993"/>
    </row>
    <row r="11" spans="1:33" s="335" customFormat="1">
      <c r="A11" s="2524"/>
      <c r="B11" s="2519" t="s">
        <v>14</v>
      </c>
      <c r="C11" s="2520"/>
      <c r="D11" s="1766"/>
      <c r="E11" s="1767">
        <v>3600</v>
      </c>
      <c r="F11" s="2519" t="s">
        <v>14</v>
      </c>
      <c r="G11" s="2520"/>
      <c r="H11" s="1768"/>
      <c r="I11" s="1767">
        <v>3600</v>
      </c>
      <c r="J11" s="2519" t="s">
        <v>14</v>
      </c>
      <c r="K11" s="2520"/>
      <c r="L11" s="1768"/>
      <c r="M11" s="1767">
        <f>E11</f>
        <v>3600</v>
      </c>
      <c r="N11" s="2521" t="s">
        <v>14</v>
      </c>
      <c r="O11" s="2522"/>
      <c r="P11" s="338"/>
      <c r="Q11" s="339">
        <f>I11</f>
        <v>3600</v>
      </c>
      <c r="R11" s="993"/>
      <c r="S11" s="993"/>
      <c r="T11" s="993"/>
      <c r="U11" s="993"/>
      <c r="V11" s="993"/>
      <c r="W11" s="993"/>
      <c r="X11" s="993"/>
      <c r="Y11" s="993"/>
      <c r="Z11" s="993"/>
      <c r="AA11" s="993"/>
      <c r="AB11" s="993"/>
      <c r="AC11" s="993"/>
      <c r="AD11" s="993"/>
      <c r="AE11" s="993"/>
      <c r="AF11" s="993"/>
      <c r="AG11" s="993"/>
    </row>
    <row r="12" spans="1:33" s="341" customFormat="1" ht="35.25" customHeight="1">
      <c r="A12" s="2525"/>
      <c r="B12" s="340" t="s">
        <v>16</v>
      </c>
      <c r="C12" s="340" t="s">
        <v>17</v>
      </c>
      <c r="D12" s="340"/>
      <c r="E12" s="340" t="s">
        <v>18</v>
      </c>
      <c r="F12" s="340" t="s">
        <v>16</v>
      </c>
      <c r="G12" s="340" t="s">
        <v>17</v>
      </c>
      <c r="H12" s="340"/>
      <c r="I12" s="340" t="s">
        <v>18</v>
      </c>
      <c r="J12" s="340" t="s">
        <v>16</v>
      </c>
      <c r="K12" s="340" t="s">
        <v>17</v>
      </c>
      <c r="L12" s="340"/>
      <c r="M12" s="340" t="s">
        <v>18</v>
      </c>
      <c r="N12" s="340" t="s">
        <v>16</v>
      </c>
      <c r="O12" s="340" t="s">
        <v>17</v>
      </c>
      <c r="P12" s="340"/>
      <c r="Q12" s="340" t="s">
        <v>18</v>
      </c>
    </row>
    <row r="13" spans="1:33" s="343" customFormat="1" ht="11.25">
      <c r="A13" s="342">
        <v>1</v>
      </c>
      <c r="B13" s="342">
        <v>2</v>
      </c>
      <c r="C13" s="342">
        <v>3</v>
      </c>
      <c r="D13" s="342"/>
      <c r="E13" s="342">
        <v>4</v>
      </c>
      <c r="F13" s="342">
        <v>5</v>
      </c>
      <c r="G13" s="342">
        <v>6</v>
      </c>
      <c r="H13" s="342"/>
      <c r="I13" s="342">
        <v>7</v>
      </c>
      <c r="J13" s="342">
        <v>8</v>
      </c>
      <c r="K13" s="342">
        <v>9</v>
      </c>
      <c r="L13" s="342"/>
      <c r="M13" s="342">
        <v>10</v>
      </c>
      <c r="N13" s="342">
        <v>11</v>
      </c>
      <c r="O13" s="342">
        <v>12</v>
      </c>
      <c r="P13" s="342"/>
      <c r="Q13" s="342">
        <v>13</v>
      </c>
    </row>
    <row r="14" spans="1:33" s="341" customFormat="1" ht="15">
      <c r="A14" s="344">
        <v>0</v>
      </c>
      <c r="B14" s="1107"/>
      <c r="C14" s="1599"/>
      <c r="D14" s="1599"/>
      <c r="E14" s="1784">
        <v>262</v>
      </c>
      <c r="F14" s="1567"/>
      <c r="G14" s="1599"/>
      <c r="H14" s="1599"/>
      <c r="I14" s="1784">
        <v>41</v>
      </c>
      <c r="J14" s="1567"/>
      <c r="K14" s="1599"/>
      <c r="L14" s="1599"/>
      <c r="M14" s="1784">
        <v>41</v>
      </c>
      <c r="N14" s="1567"/>
      <c r="O14" s="1599"/>
      <c r="P14" s="1599"/>
      <c r="Q14" s="1784">
        <v>16</v>
      </c>
    </row>
    <row r="15" spans="1:33" s="1401" customFormat="1" ht="15">
      <c r="A15" s="1400">
        <v>1</v>
      </c>
      <c r="B15" s="1107"/>
      <c r="C15" s="1599"/>
      <c r="D15" s="1599"/>
      <c r="E15" s="1784">
        <v>240</v>
      </c>
      <c r="F15" s="1567"/>
      <c r="G15" s="1599"/>
      <c r="H15" s="1599"/>
      <c r="I15" s="1784">
        <v>43</v>
      </c>
      <c r="J15" s="1567"/>
      <c r="K15" s="1599"/>
      <c r="L15" s="1599"/>
      <c r="M15" s="1784">
        <v>39</v>
      </c>
      <c r="N15" s="1567"/>
      <c r="O15" s="1599"/>
      <c r="P15" s="1599"/>
      <c r="Q15" s="1784">
        <v>16</v>
      </c>
    </row>
    <row r="16" spans="1:33" s="341" customFormat="1" ht="15">
      <c r="A16" s="344">
        <v>2</v>
      </c>
      <c r="B16" s="1107"/>
      <c r="C16" s="1599"/>
      <c r="D16" s="1599"/>
      <c r="E16" s="1784">
        <v>219</v>
      </c>
      <c r="F16" s="1567"/>
      <c r="G16" s="1599"/>
      <c r="H16" s="1599"/>
      <c r="I16" s="1784">
        <v>42</v>
      </c>
      <c r="J16" s="1567"/>
      <c r="K16" s="1599"/>
      <c r="L16" s="1599"/>
      <c r="M16" s="1784">
        <v>37</v>
      </c>
      <c r="N16" s="1567"/>
      <c r="O16" s="1599"/>
      <c r="P16" s="1599"/>
      <c r="Q16" s="1784">
        <v>16</v>
      </c>
    </row>
    <row r="17" spans="1:17" s="341" customFormat="1" ht="15">
      <c r="A17" s="344">
        <v>3</v>
      </c>
      <c r="B17" s="1107"/>
      <c r="C17" s="1599"/>
      <c r="D17" s="1599"/>
      <c r="E17" s="1784">
        <v>202</v>
      </c>
      <c r="F17" s="1567"/>
      <c r="G17" s="1599"/>
      <c r="H17" s="1599"/>
      <c r="I17" s="1784">
        <v>38</v>
      </c>
      <c r="J17" s="1567"/>
      <c r="K17" s="1599"/>
      <c r="L17" s="1599"/>
      <c r="M17" s="1784">
        <v>38</v>
      </c>
      <c r="N17" s="1567"/>
      <c r="O17" s="1599"/>
      <c r="P17" s="1599"/>
      <c r="Q17" s="1784">
        <v>16</v>
      </c>
    </row>
    <row r="18" spans="1:17" s="341" customFormat="1" ht="15">
      <c r="A18" s="344">
        <v>4</v>
      </c>
      <c r="B18" s="1107"/>
      <c r="C18" s="1599"/>
      <c r="D18" s="1599"/>
      <c r="E18" s="1784">
        <v>210</v>
      </c>
      <c r="F18" s="1567"/>
      <c r="G18" s="1599"/>
      <c r="H18" s="1599"/>
      <c r="I18" s="1784">
        <v>40</v>
      </c>
      <c r="J18" s="1567"/>
      <c r="K18" s="1599"/>
      <c r="L18" s="1599"/>
      <c r="M18" s="1784">
        <v>39</v>
      </c>
      <c r="N18" s="1567"/>
      <c r="O18" s="1599"/>
      <c r="P18" s="1599"/>
      <c r="Q18" s="1784">
        <v>16</v>
      </c>
    </row>
    <row r="19" spans="1:17" s="341" customFormat="1" ht="15">
      <c r="A19" s="344">
        <v>5</v>
      </c>
      <c r="B19" s="1107"/>
      <c r="C19" s="1599"/>
      <c r="D19" s="1599"/>
      <c r="E19" s="1784">
        <v>276</v>
      </c>
      <c r="F19" s="1567"/>
      <c r="G19" s="1599"/>
      <c r="H19" s="1599"/>
      <c r="I19" s="1784">
        <v>41</v>
      </c>
      <c r="J19" s="1567"/>
      <c r="K19" s="1599"/>
      <c r="L19" s="1599"/>
      <c r="M19" s="1784">
        <v>40</v>
      </c>
      <c r="N19" s="1567"/>
      <c r="O19" s="1599"/>
      <c r="P19" s="1599"/>
      <c r="Q19" s="1784">
        <v>16</v>
      </c>
    </row>
    <row r="20" spans="1:17" s="341" customFormat="1" ht="15">
      <c r="A20" s="344">
        <v>6</v>
      </c>
      <c r="B20" s="1107"/>
      <c r="C20" s="1599"/>
      <c r="D20" s="1599"/>
      <c r="E20" s="1784">
        <v>359</v>
      </c>
      <c r="F20" s="1567"/>
      <c r="G20" s="1599"/>
      <c r="H20" s="1599"/>
      <c r="I20" s="1784">
        <v>48</v>
      </c>
      <c r="J20" s="1567"/>
      <c r="K20" s="1599"/>
      <c r="L20" s="1599"/>
      <c r="M20" s="1784">
        <v>47</v>
      </c>
      <c r="N20" s="1567"/>
      <c r="O20" s="1599"/>
      <c r="P20" s="1599"/>
      <c r="Q20" s="1784">
        <v>15</v>
      </c>
    </row>
    <row r="21" spans="1:17" s="341" customFormat="1" ht="15">
      <c r="A21" s="344">
        <v>7</v>
      </c>
      <c r="B21" s="1107"/>
      <c r="C21" s="1599"/>
      <c r="D21" s="1599"/>
      <c r="E21" s="1784">
        <v>436</v>
      </c>
      <c r="F21" s="1567"/>
      <c r="G21" s="1599"/>
      <c r="H21" s="1599"/>
      <c r="I21" s="1784">
        <v>50</v>
      </c>
      <c r="J21" s="1567"/>
      <c r="K21" s="1599"/>
      <c r="L21" s="1599"/>
      <c r="M21" s="1784">
        <v>64</v>
      </c>
      <c r="N21" s="1567"/>
      <c r="O21" s="1599"/>
      <c r="P21" s="1599"/>
      <c r="Q21" s="1784">
        <v>15</v>
      </c>
    </row>
    <row r="22" spans="1:17" s="341" customFormat="1" ht="15">
      <c r="A22" s="344">
        <v>8</v>
      </c>
      <c r="B22" s="1107"/>
      <c r="C22" s="1599"/>
      <c r="D22" s="1599"/>
      <c r="E22" s="1784">
        <v>505</v>
      </c>
      <c r="F22" s="1567"/>
      <c r="G22" s="1599"/>
      <c r="H22" s="1599"/>
      <c r="I22" s="1784">
        <v>74</v>
      </c>
      <c r="J22" s="1567"/>
      <c r="K22" s="1599"/>
      <c r="L22" s="1599"/>
      <c r="M22" s="1784">
        <v>58</v>
      </c>
      <c r="N22" s="1567"/>
      <c r="O22" s="1599"/>
      <c r="P22" s="1599"/>
      <c r="Q22" s="1784">
        <v>10</v>
      </c>
    </row>
    <row r="23" spans="1:17" s="341" customFormat="1" ht="15">
      <c r="A23" s="344">
        <v>9</v>
      </c>
      <c r="B23" s="1107"/>
      <c r="C23" s="1599"/>
      <c r="D23" s="1599"/>
      <c r="E23" s="1784">
        <v>534</v>
      </c>
      <c r="F23" s="1567"/>
      <c r="G23" s="1599"/>
      <c r="H23" s="1599"/>
      <c r="I23" s="1784">
        <v>110</v>
      </c>
      <c r="J23" s="1567"/>
      <c r="K23" s="1599"/>
      <c r="L23" s="1599"/>
      <c r="M23" s="1784">
        <v>65</v>
      </c>
      <c r="N23" s="1567"/>
      <c r="O23" s="1599"/>
      <c r="P23" s="1599"/>
      <c r="Q23" s="1784">
        <v>6</v>
      </c>
    </row>
    <row r="24" spans="1:17" s="341" customFormat="1" ht="15">
      <c r="A24" s="344">
        <v>10</v>
      </c>
      <c r="B24" s="1107"/>
      <c r="C24" s="1599"/>
      <c r="D24" s="1599"/>
      <c r="E24" s="1784">
        <v>536</v>
      </c>
      <c r="F24" s="1567"/>
      <c r="G24" s="1599"/>
      <c r="H24" s="1599"/>
      <c r="I24" s="1784">
        <v>131</v>
      </c>
      <c r="J24" s="1567"/>
      <c r="K24" s="1599"/>
      <c r="L24" s="1599"/>
      <c r="M24" s="1784">
        <v>66</v>
      </c>
      <c r="N24" s="1567"/>
      <c r="O24" s="1599"/>
      <c r="P24" s="1599"/>
      <c r="Q24" s="1784">
        <v>8</v>
      </c>
    </row>
    <row r="25" spans="1:17" s="341" customFormat="1" ht="15">
      <c r="A25" s="344">
        <v>11</v>
      </c>
      <c r="B25" s="1107"/>
      <c r="C25" s="1599"/>
      <c r="D25" s="1599"/>
      <c r="E25" s="1784">
        <v>516</v>
      </c>
      <c r="F25" s="1567"/>
      <c r="G25" s="1599"/>
      <c r="H25" s="1599"/>
      <c r="I25" s="1784">
        <v>138</v>
      </c>
      <c r="J25" s="1567"/>
      <c r="K25" s="1599"/>
      <c r="L25" s="1599"/>
      <c r="M25" s="1784">
        <v>56</v>
      </c>
      <c r="N25" s="1567"/>
      <c r="O25" s="1599"/>
      <c r="P25" s="1599"/>
      <c r="Q25" s="1784">
        <v>14</v>
      </c>
    </row>
    <row r="26" spans="1:17" s="341" customFormat="1" ht="15">
      <c r="A26" s="344">
        <v>12</v>
      </c>
      <c r="B26" s="1107"/>
      <c r="C26" s="1599"/>
      <c r="D26" s="1599"/>
      <c r="E26" s="1784">
        <v>535</v>
      </c>
      <c r="F26" s="1567"/>
      <c r="G26" s="1599"/>
      <c r="H26" s="1599"/>
      <c r="I26" s="1784">
        <v>131</v>
      </c>
      <c r="J26" s="1567"/>
      <c r="K26" s="1599"/>
      <c r="L26" s="1599"/>
      <c r="M26" s="1784">
        <v>72</v>
      </c>
      <c r="N26" s="1567"/>
      <c r="O26" s="1599"/>
      <c r="P26" s="1599"/>
      <c r="Q26" s="1784">
        <v>11</v>
      </c>
    </row>
    <row r="27" spans="1:17" s="341" customFormat="1" ht="15">
      <c r="A27" s="344">
        <v>13</v>
      </c>
      <c r="B27" s="1107"/>
      <c r="C27" s="1599"/>
      <c r="D27" s="1599"/>
      <c r="E27" s="1784">
        <v>526</v>
      </c>
      <c r="F27" s="1567"/>
      <c r="G27" s="1599"/>
      <c r="H27" s="1599"/>
      <c r="I27" s="1784">
        <v>128</v>
      </c>
      <c r="J27" s="1567"/>
      <c r="K27" s="1599"/>
      <c r="L27" s="1599"/>
      <c r="M27" s="1784">
        <v>73</v>
      </c>
      <c r="N27" s="1567"/>
      <c r="O27" s="1599"/>
      <c r="P27" s="1599"/>
      <c r="Q27" s="1784">
        <v>12</v>
      </c>
    </row>
    <row r="28" spans="1:17" s="341" customFormat="1" ht="15">
      <c r="A28" s="344">
        <v>14</v>
      </c>
      <c r="B28" s="1107"/>
      <c r="C28" s="1599"/>
      <c r="D28" s="1599"/>
      <c r="E28" s="1784">
        <v>518</v>
      </c>
      <c r="F28" s="1567"/>
      <c r="G28" s="1599"/>
      <c r="H28" s="1599"/>
      <c r="I28" s="1784">
        <v>131</v>
      </c>
      <c r="J28" s="1567"/>
      <c r="K28" s="1599"/>
      <c r="L28" s="1599"/>
      <c r="M28" s="1784">
        <v>71</v>
      </c>
      <c r="N28" s="1567"/>
      <c r="O28" s="1599"/>
      <c r="P28" s="1599"/>
      <c r="Q28" s="1784">
        <v>17</v>
      </c>
    </row>
    <row r="29" spans="1:17" s="341" customFormat="1" ht="15">
      <c r="A29" s="344">
        <v>15</v>
      </c>
      <c r="B29" s="1107"/>
      <c r="C29" s="1599"/>
      <c r="D29" s="1599"/>
      <c r="E29" s="1784">
        <v>472</v>
      </c>
      <c r="F29" s="1567"/>
      <c r="G29" s="1599"/>
      <c r="H29" s="1599"/>
      <c r="I29" s="1784">
        <v>134</v>
      </c>
      <c r="J29" s="1567"/>
      <c r="K29" s="1599"/>
      <c r="L29" s="1599"/>
      <c r="M29" s="1784">
        <v>60</v>
      </c>
      <c r="N29" s="1567"/>
      <c r="O29" s="1599"/>
      <c r="P29" s="1599"/>
      <c r="Q29" s="1784">
        <v>17</v>
      </c>
    </row>
    <row r="30" spans="1:17" s="341" customFormat="1" ht="15">
      <c r="A30" s="344">
        <v>16</v>
      </c>
      <c r="B30" s="1107"/>
      <c r="C30" s="1599"/>
      <c r="D30" s="1599"/>
      <c r="E30" s="1784">
        <v>427</v>
      </c>
      <c r="F30" s="1567"/>
      <c r="G30" s="1599"/>
      <c r="H30" s="1599"/>
      <c r="I30" s="1784">
        <v>135</v>
      </c>
      <c r="J30" s="1567"/>
      <c r="K30" s="1599"/>
      <c r="L30" s="1599"/>
      <c r="M30" s="1784">
        <v>44</v>
      </c>
      <c r="N30" s="1567"/>
      <c r="O30" s="1599"/>
      <c r="P30" s="1599"/>
      <c r="Q30" s="1784">
        <v>16</v>
      </c>
    </row>
    <row r="31" spans="1:17" s="345" customFormat="1" ht="15">
      <c r="A31" s="344">
        <v>17</v>
      </c>
      <c r="B31" s="1107"/>
      <c r="C31" s="1599"/>
      <c r="D31" s="1599"/>
      <c r="E31" s="1784">
        <v>422</v>
      </c>
      <c r="F31" s="1567"/>
      <c r="G31" s="1599"/>
      <c r="H31" s="1599"/>
      <c r="I31" s="1784">
        <v>112</v>
      </c>
      <c r="J31" s="1567"/>
      <c r="K31" s="1599"/>
      <c r="L31" s="1599"/>
      <c r="M31" s="1784">
        <v>53</v>
      </c>
      <c r="N31" s="1567"/>
      <c r="O31" s="1599"/>
      <c r="P31" s="1599"/>
      <c r="Q31" s="1784">
        <v>15</v>
      </c>
    </row>
    <row r="32" spans="1:17" s="345" customFormat="1" ht="15">
      <c r="A32" s="344">
        <v>18</v>
      </c>
      <c r="B32" s="1107"/>
      <c r="C32" s="1599"/>
      <c r="D32" s="1599"/>
      <c r="E32" s="1784">
        <v>400</v>
      </c>
      <c r="F32" s="1567"/>
      <c r="G32" s="1599"/>
      <c r="H32" s="1599"/>
      <c r="I32" s="1784">
        <v>103</v>
      </c>
      <c r="J32" s="1567"/>
      <c r="K32" s="1599"/>
      <c r="L32" s="1599"/>
      <c r="M32" s="1784">
        <v>58</v>
      </c>
      <c r="N32" s="1567"/>
      <c r="O32" s="1599"/>
      <c r="P32" s="1599"/>
      <c r="Q32" s="1784">
        <v>15</v>
      </c>
    </row>
    <row r="33" spans="1:33" s="345" customFormat="1" ht="15">
      <c r="A33" s="344">
        <v>19</v>
      </c>
      <c r="B33" s="1107"/>
      <c r="C33" s="1599"/>
      <c r="D33" s="1599"/>
      <c r="E33" s="1784">
        <v>400</v>
      </c>
      <c r="F33" s="1567"/>
      <c r="G33" s="1599"/>
      <c r="H33" s="1599"/>
      <c r="I33" s="1784">
        <v>97</v>
      </c>
      <c r="J33" s="1567"/>
      <c r="K33" s="1599"/>
      <c r="L33" s="1599"/>
      <c r="M33" s="1784">
        <v>54</v>
      </c>
      <c r="N33" s="1567"/>
      <c r="O33" s="1599"/>
      <c r="P33" s="1599"/>
      <c r="Q33" s="1784">
        <v>16</v>
      </c>
    </row>
    <row r="34" spans="1:33" s="345" customFormat="1" ht="15">
      <c r="A34" s="344">
        <v>20</v>
      </c>
      <c r="B34" s="1107"/>
      <c r="C34" s="1599"/>
      <c r="D34" s="1599"/>
      <c r="E34" s="1784">
        <v>395</v>
      </c>
      <c r="F34" s="1567"/>
      <c r="G34" s="1599"/>
      <c r="H34" s="1599"/>
      <c r="I34" s="1784">
        <v>93</v>
      </c>
      <c r="J34" s="1567"/>
      <c r="K34" s="1599"/>
      <c r="L34" s="1599"/>
      <c r="M34" s="1784">
        <v>53</v>
      </c>
      <c r="N34" s="1567"/>
      <c r="O34" s="1599"/>
      <c r="P34" s="1599"/>
      <c r="Q34" s="1784">
        <v>16</v>
      </c>
    </row>
    <row r="35" spans="1:33" s="345" customFormat="1" ht="15">
      <c r="A35" s="344">
        <v>21</v>
      </c>
      <c r="B35" s="1107"/>
      <c r="C35" s="1599"/>
      <c r="D35" s="1599"/>
      <c r="E35" s="1784">
        <v>379</v>
      </c>
      <c r="F35" s="1567"/>
      <c r="G35" s="1599"/>
      <c r="H35" s="1599"/>
      <c r="I35" s="1784">
        <v>75</v>
      </c>
      <c r="J35" s="1567"/>
      <c r="K35" s="1599"/>
      <c r="L35" s="1599"/>
      <c r="M35" s="1784">
        <v>48</v>
      </c>
      <c r="N35" s="1567"/>
      <c r="O35" s="1599"/>
      <c r="P35" s="1599"/>
      <c r="Q35" s="1784">
        <v>17</v>
      </c>
    </row>
    <row r="36" spans="1:33" s="345" customFormat="1" ht="15">
      <c r="A36" s="344">
        <v>22</v>
      </c>
      <c r="B36" s="1107"/>
      <c r="C36" s="1599"/>
      <c r="D36" s="1599"/>
      <c r="E36" s="1784">
        <v>337</v>
      </c>
      <c r="F36" s="1567"/>
      <c r="G36" s="1599"/>
      <c r="H36" s="1599"/>
      <c r="I36" s="1784">
        <v>72</v>
      </c>
      <c r="J36" s="1567"/>
      <c r="K36" s="1599"/>
      <c r="L36" s="1599"/>
      <c r="M36" s="1784">
        <v>42</v>
      </c>
      <c r="N36" s="1567"/>
      <c r="O36" s="1599"/>
      <c r="P36" s="1599"/>
      <c r="Q36" s="1784">
        <v>18</v>
      </c>
    </row>
    <row r="37" spans="1:33" s="345" customFormat="1" ht="15">
      <c r="A37" s="344">
        <v>23</v>
      </c>
      <c r="B37" s="1107"/>
      <c r="C37" s="1599"/>
      <c r="D37" s="1599"/>
      <c r="E37" s="1784">
        <v>293</v>
      </c>
      <c r="F37" s="1567"/>
      <c r="G37" s="1599"/>
      <c r="H37" s="1599"/>
      <c r="I37" s="1784">
        <v>66</v>
      </c>
      <c r="J37" s="1567"/>
      <c r="K37" s="1599"/>
      <c r="L37" s="1599"/>
      <c r="M37" s="1784">
        <v>37</v>
      </c>
      <c r="N37" s="1567"/>
      <c r="O37" s="1599"/>
      <c r="P37" s="1599"/>
      <c r="Q37" s="1784">
        <v>17</v>
      </c>
    </row>
    <row r="38" spans="1:33" s="345" customFormat="1" ht="15">
      <c r="A38" s="344" t="s">
        <v>19</v>
      </c>
      <c r="B38" s="1166"/>
      <c r="C38" s="1600"/>
      <c r="D38" s="1600"/>
      <c r="E38" s="1601">
        <f>SUM(E14:E37)</f>
        <v>9399</v>
      </c>
      <c r="F38" s="1600"/>
      <c r="G38" s="1600"/>
      <c r="H38" s="1600"/>
      <c r="I38" s="1601">
        <f>SUM(I14:I37)</f>
        <v>2073</v>
      </c>
      <c r="J38" s="1600"/>
      <c r="K38" s="1600"/>
      <c r="L38" s="1600"/>
      <c r="M38" s="1601">
        <f>SUM(M14:M37)</f>
        <v>1255</v>
      </c>
      <c r="N38" s="1769"/>
      <c r="O38" s="1600"/>
      <c r="P38" s="1600"/>
      <c r="Q38" s="1601">
        <f>SUM(Q14:Q37)</f>
        <v>351</v>
      </c>
    </row>
    <row r="39" spans="1:33" s="335" customFormat="1" ht="12.75" customHeight="1">
      <c r="A39" s="335" t="s">
        <v>20</v>
      </c>
      <c r="R39" s="993"/>
      <c r="S39" s="993"/>
      <c r="T39" s="993"/>
      <c r="U39" s="993"/>
      <c r="V39" s="993"/>
      <c r="W39" s="993"/>
      <c r="X39" s="993"/>
      <c r="Y39" s="993"/>
      <c r="Z39" s="993"/>
      <c r="AA39" s="993"/>
      <c r="AB39" s="993"/>
      <c r="AC39" s="993"/>
      <c r="AD39" s="993"/>
      <c r="AE39" s="993"/>
      <c r="AF39" s="993"/>
      <c r="AG39" s="993"/>
    </row>
    <row r="40" spans="1:33" s="335" customFormat="1" ht="12.75" customHeight="1">
      <c r="A40" s="335" t="s">
        <v>21</v>
      </c>
      <c r="R40" s="993"/>
      <c r="S40" s="993"/>
      <c r="T40" s="993"/>
      <c r="U40" s="993"/>
      <c r="V40" s="993"/>
      <c r="W40" s="993"/>
      <c r="X40" s="993"/>
      <c r="Y40" s="993"/>
      <c r="Z40" s="993"/>
      <c r="AA40" s="993"/>
      <c r="AB40" s="993"/>
      <c r="AC40" s="993"/>
      <c r="AD40" s="993"/>
      <c r="AE40" s="993"/>
      <c r="AF40" s="993"/>
      <c r="AG40" s="993"/>
    </row>
    <row r="41" spans="1:33">
      <c r="A41" s="335" t="s">
        <v>565</v>
      </c>
      <c r="K41" s="335"/>
      <c r="L41" s="335"/>
      <c r="M41" s="335"/>
      <c r="N41" s="335"/>
      <c r="O41" s="335"/>
      <c r="P41" s="335"/>
      <c r="Q41" s="335"/>
      <c r="R41" s="994"/>
      <c r="S41" s="994"/>
      <c r="T41" s="994"/>
      <c r="U41" s="994"/>
      <c r="V41" s="994"/>
      <c r="W41" s="994"/>
      <c r="X41" s="994"/>
      <c r="Y41" s="994"/>
      <c r="Z41" s="994"/>
      <c r="AA41" s="994"/>
      <c r="AB41" s="994"/>
      <c r="AC41" s="994"/>
      <c r="AD41" s="994"/>
      <c r="AE41" s="994"/>
      <c r="AF41" s="994"/>
      <c r="AG41" s="994"/>
    </row>
    <row r="42" spans="1:33">
      <c r="A42" s="335" t="s">
        <v>23</v>
      </c>
      <c r="R42" s="994"/>
      <c r="S42" s="994"/>
      <c r="T42" s="994"/>
      <c r="U42" s="994"/>
      <c r="V42" s="994"/>
      <c r="W42" s="994"/>
      <c r="X42" s="994"/>
      <c r="Y42" s="994"/>
      <c r="Z42" s="994"/>
      <c r="AA42" s="994"/>
      <c r="AB42" s="994"/>
      <c r="AC42" s="994"/>
      <c r="AD42" s="994"/>
      <c r="AE42" s="994"/>
      <c r="AF42" s="994"/>
      <c r="AG42" s="994"/>
    </row>
    <row r="43" spans="1:33">
      <c r="R43" s="994"/>
      <c r="S43" s="994"/>
      <c r="T43" s="994"/>
      <c r="U43" s="994"/>
      <c r="V43" s="994"/>
      <c r="W43" s="994"/>
      <c r="X43" s="994"/>
      <c r="Y43" s="994"/>
      <c r="Z43" s="994"/>
      <c r="AA43" s="994"/>
      <c r="AB43" s="994"/>
      <c r="AC43" s="994"/>
      <c r="AD43" s="994"/>
      <c r="AE43" s="994"/>
      <c r="AF43" s="994"/>
      <c r="AG43" s="994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theme="9" tint="-0.249977111117893"/>
  </sheetPr>
  <dimension ref="A1:AG43"/>
  <sheetViews>
    <sheetView zoomScale="85" zoomScaleNormal="85" workbookViewId="0">
      <selection activeCell="K17" sqref="K17"/>
    </sheetView>
  </sheetViews>
  <sheetFormatPr defaultColWidth="9.140625" defaultRowHeight="12.75"/>
  <cols>
    <col min="1" max="1" width="5.42578125" style="358" customWidth="1"/>
    <col min="2" max="3" width="11.28515625" style="358" customWidth="1"/>
    <col min="4" max="4" width="11.28515625" style="358" hidden="1" customWidth="1"/>
    <col min="5" max="7" width="11.28515625" style="358" customWidth="1"/>
    <col min="8" max="8" width="11.28515625" style="358" hidden="1" customWidth="1"/>
    <col min="9" max="11" width="11.28515625" style="358" customWidth="1"/>
    <col min="12" max="12" width="11.28515625" style="358" hidden="1" customWidth="1"/>
    <col min="13" max="15" width="11.28515625" style="358" customWidth="1"/>
    <col min="16" max="16" width="11.28515625" style="358" hidden="1" customWidth="1"/>
    <col min="17" max="17" width="11.28515625" style="358" customWidth="1"/>
    <col min="18" max="16384" width="9.140625" style="358"/>
  </cols>
  <sheetData>
    <row r="1" spans="1:33" s="347" customFormat="1" ht="18.75" customHeight="1">
      <c r="B1" s="2539" t="s">
        <v>405</v>
      </c>
      <c r="C1" s="2081"/>
      <c r="D1" s="2081"/>
      <c r="E1" s="2081"/>
      <c r="F1" s="2081"/>
      <c r="J1" s="800" t="s">
        <v>171</v>
      </c>
      <c r="N1" s="2534" t="s">
        <v>78</v>
      </c>
      <c r="O1" s="2534"/>
      <c r="P1" s="2534"/>
      <c r="Q1" s="2534"/>
      <c r="R1" s="991"/>
      <c r="S1" s="991"/>
      <c r="T1" s="991"/>
      <c r="U1" s="991"/>
      <c r="V1" s="991"/>
      <c r="W1" s="991"/>
      <c r="X1" s="991"/>
      <c r="Y1" s="991"/>
      <c r="Z1" s="991"/>
      <c r="AA1" s="991"/>
      <c r="AB1" s="991"/>
      <c r="AC1" s="991"/>
      <c r="AD1" s="991"/>
      <c r="AE1" s="991"/>
      <c r="AF1" s="991"/>
      <c r="AG1" s="991"/>
    </row>
    <row r="2" spans="1:33" s="347" customFormat="1" ht="10.5" customHeight="1">
      <c r="B2" s="2535" t="s">
        <v>1</v>
      </c>
      <c r="C2" s="2088"/>
      <c r="D2" s="2088"/>
      <c r="E2" s="2088"/>
      <c r="F2" s="2088"/>
      <c r="N2" s="2535" t="s">
        <v>2</v>
      </c>
      <c r="O2" s="2536"/>
      <c r="P2" s="2536"/>
      <c r="Q2" s="2536"/>
      <c r="R2" s="991"/>
      <c r="S2" s="991"/>
      <c r="T2" s="991"/>
      <c r="U2" s="991"/>
      <c r="V2" s="991"/>
      <c r="W2" s="991"/>
      <c r="X2" s="991"/>
      <c r="Y2" s="991"/>
      <c r="Z2" s="991"/>
      <c r="AA2" s="991"/>
      <c r="AB2" s="991"/>
      <c r="AC2" s="991"/>
      <c r="AD2" s="991"/>
      <c r="AE2" s="991"/>
      <c r="AF2" s="991"/>
      <c r="AG2" s="991"/>
    </row>
    <row r="3" spans="1:33" s="347" customFormat="1" ht="13.5" customHeight="1">
      <c r="N3" s="347" t="s">
        <v>3</v>
      </c>
      <c r="O3" s="347" t="s">
        <v>570</v>
      </c>
      <c r="R3" s="991"/>
      <c r="S3" s="991"/>
      <c r="T3" s="991"/>
      <c r="U3" s="991"/>
      <c r="V3" s="991"/>
      <c r="W3" s="991"/>
      <c r="X3" s="991"/>
      <c r="Y3" s="991"/>
      <c r="Z3" s="991"/>
      <c r="AA3" s="991"/>
      <c r="AB3" s="991"/>
      <c r="AC3" s="991"/>
      <c r="AD3" s="991"/>
      <c r="AE3" s="991"/>
      <c r="AF3" s="991"/>
      <c r="AG3" s="991"/>
    </row>
    <row r="4" spans="1:33" s="347" customFormat="1" ht="15" customHeight="1">
      <c r="B4" s="2538" t="s">
        <v>4</v>
      </c>
      <c r="C4" s="2081"/>
      <c r="D4" s="349"/>
      <c r="E4" s="991"/>
      <c r="F4" s="991"/>
      <c r="G4" s="991"/>
      <c r="H4" s="991"/>
      <c r="I4" s="897" t="s">
        <v>5</v>
      </c>
      <c r="J4" s="348"/>
      <c r="K4" s="348"/>
      <c r="L4" s="348"/>
      <c r="O4" s="1198" t="s">
        <v>79</v>
      </c>
      <c r="R4" s="991"/>
      <c r="S4" s="991"/>
      <c r="T4" s="991"/>
      <c r="U4" s="991"/>
      <c r="V4" s="991"/>
      <c r="W4" s="991"/>
      <c r="X4" s="991"/>
      <c r="Y4" s="991"/>
      <c r="Z4" s="991"/>
      <c r="AA4" s="991"/>
      <c r="AB4" s="991"/>
      <c r="AC4" s="991"/>
      <c r="AD4" s="991"/>
      <c r="AE4" s="991"/>
      <c r="AF4" s="991"/>
      <c r="AG4" s="991"/>
    </row>
    <row r="5" spans="1:33" s="347" customFormat="1" ht="9.75" customHeight="1">
      <c r="B5" s="2537" t="s">
        <v>7</v>
      </c>
      <c r="C5" s="2079"/>
      <c r="D5" s="348"/>
      <c r="E5" s="348"/>
      <c r="R5" s="991"/>
      <c r="S5" s="991"/>
      <c r="T5" s="991"/>
      <c r="U5" s="991"/>
      <c r="V5" s="991"/>
      <c r="W5" s="991"/>
      <c r="X5" s="991"/>
      <c r="Y5" s="991"/>
      <c r="Z5" s="991"/>
      <c r="AA5" s="991"/>
      <c r="AB5" s="991"/>
      <c r="AC5" s="991"/>
      <c r="AD5" s="991"/>
      <c r="AE5" s="991"/>
      <c r="AF5" s="991"/>
      <c r="AG5" s="991"/>
    </row>
    <row r="6" spans="1:33" s="347" customFormat="1" ht="12" customHeight="1">
      <c r="A6" s="254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91"/>
      <c r="S6" s="991"/>
      <c r="T6" s="991"/>
      <c r="U6" s="991"/>
      <c r="V6" s="991"/>
      <c r="W6" s="991"/>
      <c r="X6" s="991"/>
      <c r="Y6" s="991"/>
      <c r="Z6" s="991"/>
      <c r="AA6" s="991"/>
      <c r="AB6" s="991"/>
      <c r="AC6" s="991"/>
      <c r="AD6" s="991"/>
      <c r="AE6" s="991"/>
      <c r="AF6" s="991"/>
      <c r="AG6" s="991"/>
    </row>
    <row r="7" spans="1:33" s="347" customFormat="1" ht="15.75">
      <c r="A7" s="254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91"/>
      <c r="S7" s="991"/>
      <c r="T7" s="991"/>
      <c r="U7" s="991"/>
      <c r="V7" s="991"/>
      <c r="W7" s="991"/>
      <c r="X7" s="991"/>
      <c r="Y7" s="991"/>
      <c r="Z7" s="991"/>
      <c r="AA7" s="991"/>
      <c r="AB7" s="991"/>
      <c r="AC7" s="991"/>
      <c r="AD7" s="991"/>
      <c r="AE7" s="991"/>
      <c r="AF7" s="991"/>
      <c r="AG7" s="991"/>
    </row>
    <row r="8" spans="1:33" s="347" customFormat="1" ht="9" customHeight="1">
      <c r="A8" s="1258">
        <v>1520</v>
      </c>
      <c r="B8" s="1258">
        <v>1526</v>
      </c>
      <c r="R8" s="991"/>
      <c r="S8" s="991"/>
      <c r="T8" s="991"/>
      <c r="U8" s="991"/>
      <c r="V8" s="991"/>
      <c r="W8" s="991"/>
      <c r="X8" s="991"/>
      <c r="Y8" s="991"/>
      <c r="Z8" s="991"/>
      <c r="AA8" s="991"/>
      <c r="AB8" s="991"/>
      <c r="AC8" s="991"/>
      <c r="AD8" s="991"/>
      <c r="AE8" s="991"/>
      <c r="AF8" s="991"/>
      <c r="AG8" s="991"/>
    </row>
    <row r="9" spans="1:33" s="347" customFormat="1">
      <c r="A9" s="2542" t="s">
        <v>9</v>
      </c>
      <c r="B9" s="2547" t="s">
        <v>10</v>
      </c>
      <c r="C9" s="2548"/>
      <c r="D9" s="2548"/>
      <c r="E9" s="2548"/>
      <c r="F9" s="2548"/>
      <c r="G9" s="2548"/>
      <c r="H9" s="2548"/>
      <c r="I9" s="2549"/>
      <c r="J9" s="2547" t="s">
        <v>11</v>
      </c>
      <c r="K9" s="2548"/>
      <c r="L9" s="2548"/>
      <c r="M9" s="2548"/>
      <c r="N9" s="2548"/>
      <c r="O9" s="2548"/>
      <c r="P9" s="2548"/>
      <c r="Q9" s="2549"/>
      <c r="R9" s="991"/>
      <c r="S9" s="991"/>
      <c r="T9" s="991"/>
      <c r="U9" s="991"/>
      <c r="V9" s="991"/>
      <c r="W9" s="991"/>
      <c r="X9" s="991"/>
      <c r="Y9" s="991"/>
      <c r="Z9" s="991"/>
      <c r="AA9" s="991"/>
      <c r="AB9" s="991"/>
      <c r="AC9" s="991"/>
      <c r="AD9" s="991"/>
      <c r="AE9" s="991"/>
      <c r="AF9" s="991"/>
      <c r="AG9" s="991"/>
    </row>
    <row r="10" spans="1:33" s="347" customFormat="1">
      <c r="A10" s="2543"/>
      <c r="B10" s="2540" t="s">
        <v>80</v>
      </c>
      <c r="C10" s="2541"/>
      <c r="D10" s="2541"/>
      <c r="E10" s="2550"/>
      <c r="F10" s="2540" t="s">
        <v>81</v>
      </c>
      <c r="G10" s="2095"/>
      <c r="H10" s="2095"/>
      <c r="I10" s="2096"/>
      <c r="J10" s="2540" t="s">
        <v>80</v>
      </c>
      <c r="K10" s="2541"/>
      <c r="L10" s="2541"/>
      <c r="M10" s="2550"/>
      <c r="N10" s="2540" t="s">
        <v>81</v>
      </c>
      <c r="O10" s="2541"/>
      <c r="P10" s="2541"/>
      <c r="Q10" s="2550"/>
      <c r="R10" s="991"/>
      <c r="S10" s="991"/>
      <c r="T10" s="991"/>
      <c r="U10" s="991"/>
      <c r="V10" s="991"/>
      <c r="W10" s="991"/>
      <c r="X10" s="991"/>
      <c r="Y10" s="991"/>
      <c r="Z10" s="991"/>
      <c r="AA10" s="991"/>
      <c r="AB10" s="991"/>
      <c r="AC10" s="991"/>
      <c r="AD10" s="991"/>
      <c r="AE10" s="991"/>
      <c r="AF10" s="991"/>
      <c r="AG10" s="991"/>
    </row>
    <row r="11" spans="1:33" s="347" customFormat="1">
      <c r="A11" s="2543"/>
      <c r="B11" s="2540" t="s">
        <v>14</v>
      </c>
      <c r="C11" s="2541"/>
      <c r="E11" s="351">
        <v>2400</v>
      </c>
      <c r="F11" s="2540" t="s">
        <v>14</v>
      </c>
      <c r="G11" s="2541"/>
      <c r="H11" s="350"/>
      <c r="I11" s="351">
        <v>4800</v>
      </c>
      <c r="J11" s="2540" t="s">
        <v>14</v>
      </c>
      <c r="K11" s="2541"/>
      <c r="L11" s="350"/>
      <c r="M11" s="351">
        <f>E11</f>
        <v>2400</v>
      </c>
      <c r="N11" s="2540" t="s">
        <v>14</v>
      </c>
      <c r="O11" s="2541"/>
      <c r="P11" s="350"/>
      <c r="Q11" s="351">
        <f>I11</f>
        <v>4800</v>
      </c>
      <c r="R11" s="991"/>
      <c r="S11" s="991"/>
      <c r="T11" s="991"/>
      <c r="U11" s="991"/>
      <c r="V11" s="991"/>
      <c r="W11" s="991"/>
      <c r="X11" s="991"/>
      <c r="Y11" s="991"/>
      <c r="Z11" s="991"/>
      <c r="AA11" s="991"/>
      <c r="AB11" s="991"/>
      <c r="AC11" s="991"/>
      <c r="AD11" s="991"/>
      <c r="AE11" s="991"/>
      <c r="AF11" s="991"/>
      <c r="AG11" s="991"/>
    </row>
    <row r="12" spans="1:33" s="353" customFormat="1" ht="35.25" customHeight="1">
      <c r="A12" s="2544"/>
      <c r="B12" s="352" t="s">
        <v>16</v>
      </c>
      <c r="C12" s="352" t="s">
        <v>17</v>
      </c>
      <c r="D12" s="352"/>
      <c r="E12" s="352" t="s">
        <v>18</v>
      </c>
      <c r="F12" s="352" t="s">
        <v>16</v>
      </c>
      <c r="G12" s="352" t="s">
        <v>17</v>
      </c>
      <c r="H12" s="352"/>
      <c r="I12" s="352" t="s">
        <v>18</v>
      </c>
      <c r="J12" s="352" t="s">
        <v>16</v>
      </c>
      <c r="K12" s="352" t="s">
        <v>17</v>
      </c>
      <c r="L12" s="352"/>
      <c r="M12" s="352" t="s">
        <v>18</v>
      </c>
      <c r="N12" s="352" t="s">
        <v>16</v>
      </c>
      <c r="O12" s="352" t="s">
        <v>17</v>
      </c>
      <c r="P12" s="352"/>
      <c r="Q12" s="352" t="s">
        <v>18</v>
      </c>
    </row>
    <row r="13" spans="1:33" s="355" customFormat="1" ht="11.25">
      <c r="A13" s="354">
        <v>1</v>
      </c>
      <c r="B13" s="354">
        <v>2</v>
      </c>
      <c r="C13" s="354">
        <v>3</v>
      </c>
      <c r="D13" s="354"/>
      <c r="E13" s="354">
        <v>4</v>
      </c>
      <c r="F13" s="354">
        <v>5</v>
      </c>
      <c r="G13" s="354">
        <v>6</v>
      </c>
      <c r="H13" s="354"/>
      <c r="I13" s="354">
        <v>7</v>
      </c>
      <c r="J13" s="354">
        <v>8</v>
      </c>
      <c r="K13" s="354">
        <v>9</v>
      </c>
      <c r="L13" s="354"/>
      <c r="M13" s="354">
        <v>10</v>
      </c>
      <c r="N13" s="354">
        <v>11</v>
      </c>
      <c r="O13" s="354">
        <v>12</v>
      </c>
      <c r="P13" s="354"/>
      <c r="Q13" s="354">
        <v>13</v>
      </c>
    </row>
    <row r="14" spans="1:33" s="353" customFormat="1" ht="15">
      <c r="A14" s="356">
        <v>0</v>
      </c>
      <c r="B14" s="1120"/>
      <c r="C14" s="1602"/>
      <c r="D14" s="1602"/>
      <c r="E14" s="1784">
        <v>216</v>
      </c>
      <c r="F14" s="1603"/>
      <c r="G14" s="1602"/>
      <c r="H14" s="1602"/>
      <c r="I14" s="1784">
        <v>362</v>
      </c>
      <c r="J14" s="1603"/>
      <c r="K14" s="1602"/>
      <c r="L14" s="1602"/>
      <c r="M14" s="1784">
        <v>52</v>
      </c>
      <c r="N14" s="1603"/>
      <c r="O14" s="1602"/>
      <c r="P14" s="1602"/>
      <c r="Q14" s="1784">
        <v>119</v>
      </c>
    </row>
    <row r="15" spans="1:33" s="1399" customFormat="1" ht="15">
      <c r="A15" s="1398">
        <v>1</v>
      </c>
      <c r="B15" s="1120"/>
      <c r="C15" s="1602"/>
      <c r="D15" s="1602"/>
      <c r="E15" s="1784">
        <v>215</v>
      </c>
      <c r="F15" s="1603"/>
      <c r="G15" s="1602"/>
      <c r="H15" s="1602"/>
      <c r="I15" s="1784">
        <v>349</v>
      </c>
      <c r="J15" s="1603"/>
      <c r="K15" s="1602"/>
      <c r="L15" s="1602"/>
      <c r="M15" s="1784">
        <v>53</v>
      </c>
      <c r="N15" s="1603"/>
      <c r="O15" s="1602"/>
      <c r="P15" s="1602"/>
      <c r="Q15" s="1784">
        <v>120</v>
      </c>
    </row>
    <row r="16" spans="1:33" s="353" customFormat="1" ht="15">
      <c r="A16" s="356">
        <v>2</v>
      </c>
      <c r="B16" s="1120"/>
      <c r="C16" s="1602"/>
      <c r="D16" s="1602"/>
      <c r="E16" s="1784">
        <v>213</v>
      </c>
      <c r="F16" s="1603"/>
      <c r="G16" s="1602"/>
      <c r="H16" s="1602"/>
      <c r="I16" s="1784">
        <v>348</v>
      </c>
      <c r="J16" s="1603"/>
      <c r="K16" s="1602"/>
      <c r="L16" s="1602"/>
      <c r="M16" s="1784">
        <v>53</v>
      </c>
      <c r="N16" s="1603"/>
      <c r="O16" s="1602"/>
      <c r="P16" s="1602"/>
      <c r="Q16" s="1784">
        <v>121</v>
      </c>
    </row>
    <row r="17" spans="1:17" s="353" customFormat="1" ht="15">
      <c r="A17" s="356">
        <v>3</v>
      </c>
      <c r="B17" s="1120"/>
      <c r="C17" s="1602"/>
      <c r="D17" s="1602"/>
      <c r="E17" s="1784">
        <v>218</v>
      </c>
      <c r="F17" s="1603"/>
      <c r="G17" s="1602"/>
      <c r="H17" s="1602"/>
      <c r="I17" s="1784">
        <v>343</v>
      </c>
      <c r="J17" s="1603"/>
      <c r="K17" s="1602"/>
      <c r="L17" s="1602"/>
      <c r="M17" s="1784">
        <v>56</v>
      </c>
      <c r="N17" s="1603"/>
      <c r="O17" s="1602"/>
      <c r="P17" s="1602"/>
      <c r="Q17" s="1784">
        <v>117</v>
      </c>
    </row>
    <row r="18" spans="1:17" s="353" customFormat="1" ht="15">
      <c r="A18" s="356">
        <v>4</v>
      </c>
      <c r="B18" s="1120"/>
      <c r="C18" s="1602"/>
      <c r="D18" s="1602"/>
      <c r="E18" s="1784">
        <v>245</v>
      </c>
      <c r="F18" s="1603"/>
      <c r="G18" s="1602"/>
      <c r="H18" s="1602"/>
      <c r="I18" s="1784">
        <v>337</v>
      </c>
      <c r="J18" s="1603"/>
      <c r="K18" s="1602"/>
      <c r="L18" s="1602"/>
      <c r="M18" s="1784">
        <v>58</v>
      </c>
      <c r="N18" s="1603"/>
      <c r="O18" s="1602"/>
      <c r="P18" s="1602"/>
      <c r="Q18" s="1784">
        <v>116</v>
      </c>
    </row>
    <row r="19" spans="1:17" s="353" customFormat="1" ht="15">
      <c r="A19" s="356">
        <v>5</v>
      </c>
      <c r="B19" s="1120"/>
      <c r="C19" s="1602"/>
      <c r="D19" s="1602"/>
      <c r="E19" s="1784">
        <v>305</v>
      </c>
      <c r="F19" s="1603"/>
      <c r="G19" s="1602"/>
      <c r="H19" s="1602"/>
      <c r="I19" s="1784">
        <v>386</v>
      </c>
      <c r="J19" s="1603"/>
      <c r="K19" s="1602"/>
      <c r="L19" s="1602"/>
      <c r="M19" s="1784">
        <v>58</v>
      </c>
      <c r="N19" s="1603"/>
      <c r="O19" s="1602"/>
      <c r="P19" s="1602"/>
      <c r="Q19" s="1784">
        <v>117</v>
      </c>
    </row>
    <row r="20" spans="1:17" s="353" customFormat="1" ht="15">
      <c r="A20" s="356">
        <v>6</v>
      </c>
      <c r="B20" s="1120"/>
      <c r="C20" s="1602"/>
      <c r="D20" s="1602"/>
      <c r="E20" s="1784">
        <v>340</v>
      </c>
      <c r="F20" s="1603"/>
      <c r="G20" s="1602"/>
      <c r="H20" s="1602"/>
      <c r="I20" s="1784">
        <v>425</v>
      </c>
      <c r="J20" s="1603"/>
      <c r="K20" s="1602"/>
      <c r="L20" s="1602"/>
      <c r="M20" s="1784">
        <v>59</v>
      </c>
      <c r="N20" s="1603"/>
      <c r="O20" s="1602"/>
      <c r="P20" s="1602"/>
      <c r="Q20" s="1784">
        <v>115</v>
      </c>
    </row>
    <row r="21" spans="1:17" s="353" customFormat="1" ht="15">
      <c r="A21" s="356">
        <v>7</v>
      </c>
      <c r="B21" s="1120"/>
      <c r="C21" s="1602"/>
      <c r="D21" s="1602"/>
      <c r="E21" s="1784">
        <v>436</v>
      </c>
      <c r="F21" s="1603"/>
      <c r="G21" s="1602"/>
      <c r="H21" s="1602"/>
      <c r="I21" s="1784">
        <v>505</v>
      </c>
      <c r="J21" s="1603"/>
      <c r="K21" s="1602"/>
      <c r="L21" s="1602"/>
      <c r="M21" s="1784">
        <v>67</v>
      </c>
      <c r="N21" s="1603"/>
      <c r="O21" s="1602"/>
      <c r="P21" s="1602"/>
      <c r="Q21" s="1784">
        <v>119</v>
      </c>
    </row>
    <row r="22" spans="1:17" s="353" customFormat="1" ht="15">
      <c r="A22" s="356">
        <v>8</v>
      </c>
      <c r="B22" s="1120"/>
      <c r="C22" s="1602"/>
      <c r="D22" s="1602"/>
      <c r="E22" s="1784">
        <v>587</v>
      </c>
      <c r="F22" s="1603"/>
      <c r="G22" s="1602"/>
      <c r="H22" s="1602"/>
      <c r="I22" s="1784">
        <v>606</v>
      </c>
      <c r="J22" s="1603"/>
      <c r="K22" s="1602"/>
      <c r="L22" s="1602"/>
      <c r="M22" s="1784">
        <v>65</v>
      </c>
      <c r="N22" s="1603"/>
      <c r="O22" s="1602"/>
      <c r="P22" s="1602"/>
      <c r="Q22" s="1784">
        <v>124</v>
      </c>
    </row>
    <row r="23" spans="1:17" s="353" customFormat="1" ht="15">
      <c r="A23" s="356">
        <v>9</v>
      </c>
      <c r="B23" s="1120"/>
      <c r="C23" s="1602"/>
      <c r="D23" s="1602"/>
      <c r="E23" s="1784">
        <v>609</v>
      </c>
      <c r="F23" s="1603"/>
      <c r="G23" s="1602"/>
      <c r="H23" s="1602"/>
      <c r="I23" s="1784">
        <v>681</v>
      </c>
      <c r="J23" s="1603"/>
      <c r="K23" s="1602"/>
      <c r="L23" s="1602"/>
      <c r="M23" s="1784">
        <v>55</v>
      </c>
      <c r="N23" s="1603"/>
      <c r="O23" s="1602"/>
      <c r="P23" s="1602"/>
      <c r="Q23" s="1784">
        <v>131</v>
      </c>
    </row>
    <row r="24" spans="1:17" s="353" customFormat="1" ht="15">
      <c r="A24" s="356">
        <v>10</v>
      </c>
      <c r="B24" s="1120"/>
      <c r="C24" s="1602"/>
      <c r="D24" s="1602"/>
      <c r="E24" s="1784">
        <v>587</v>
      </c>
      <c r="F24" s="1603"/>
      <c r="G24" s="1602"/>
      <c r="H24" s="1602"/>
      <c r="I24" s="1784">
        <v>685</v>
      </c>
      <c r="J24" s="1603"/>
      <c r="K24" s="1602"/>
      <c r="L24" s="1602"/>
      <c r="M24" s="1784">
        <v>52</v>
      </c>
      <c r="N24" s="1603"/>
      <c r="O24" s="1602"/>
      <c r="P24" s="1602"/>
      <c r="Q24" s="1784">
        <v>136</v>
      </c>
    </row>
    <row r="25" spans="1:17" s="353" customFormat="1" ht="15">
      <c r="A25" s="356">
        <v>11</v>
      </c>
      <c r="B25" s="1120"/>
      <c r="C25" s="1602"/>
      <c r="D25" s="1602"/>
      <c r="E25" s="1784">
        <v>573</v>
      </c>
      <c r="F25" s="1603"/>
      <c r="G25" s="1602"/>
      <c r="H25" s="1602"/>
      <c r="I25" s="1784">
        <v>699</v>
      </c>
      <c r="J25" s="1603"/>
      <c r="K25" s="1602"/>
      <c r="L25" s="1602"/>
      <c r="M25" s="1784">
        <v>55</v>
      </c>
      <c r="N25" s="1603"/>
      <c r="O25" s="1602"/>
      <c r="P25" s="1602"/>
      <c r="Q25" s="1784">
        <v>140</v>
      </c>
    </row>
    <row r="26" spans="1:17" s="353" customFormat="1" ht="15">
      <c r="A26" s="356">
        <v>12</v>
      </c>
      <c r="B26" s="1120"/>
      <c r="C26" s="1602"/>
      <c r="D26" s="1602"/>
      <c r="E26" s="1784">
        <v>592</v>
      </c>
      <c r="F26" s="1603"/>
      <c r="G26" s="1602"/>
      <c r="H26" s="1602"/>
      <c r="I26" s="1784">
        <v>713</v>
      </c>
      <c r="J26" s="1603"/>
      <c r="K26" s="1602"/>
      <c r="L26" s="1602"/>
      <c r="M26" s="1784">
        <v>63</v>
      </c>
      <c r="N26" s="1603"/>
      <c r="O26" s="1602"/>
      <c r="P26" s="1602"/>
      <c r="Q26" s="1784">
        <v>142</v>
      </c>
    </row>
    <row r="27" spans="1:17" s="353" customFormat="1" ht="15">
      <c r="A27" s="356">
        <v>13</v>
      </c>
      <c r="B27" s="1120"/>
      <c r="C27" s="1602"/>
      <c r="D27" s="1602"/>
      <c r="E27" s="1784">
        <v>572</v>
      </c>
      <c r="F27" s="1603"/>
      <c r="G27" s="1602"/>
      <c r="H27" s="1602"/>
      <c r="I27" s="1784">
        <v>692</v>
      </c>
      <c r="J27" s="1603"/>
      <c r="K27" s="1602"/>
      <c r="L27" s="1602"/>
      <c r="M27" s="1784">
        <v>58</v>
      </c>
      <c r="N27" s="1603"/>
      <c r="O27" s="1602"/>
      <c r="P27" s="1602"/>
      <c r="Q27" s="1784">
        <v>136</v>
      </c>
    </row>
    <row r="28" spans="1:17" s="353" customFormat="1" ht="15">
      <c r="A28" s="356">
        <v>14</v>
      </c>
      <c r="B28" s="1120"/>
      <c r="C28" s="1602"/>
      <c r="D28" s="1602"/>
      <c r="E28" s="1784">
        <v>552</v>
      </c>
      <c r="F28" s="1603"/>
      <c r="G28" s="1602"/>
      <c r="H28" s="1602"/>
      <c r="I28" s="1784">
        <v>689</v>
      </c>
      <c r="J28" s="1603"/>
      <c r="K28" s="1602"/>
      <c r="L28" s="1602"/>
      <c r="M28" s="1784">
        <v>54</v>
      </c>
      <c r="N28" s="1603"/>
      <c r="O28" s="1602"/>
      <c r="P28" s="1602"/>
      <c r="Q28" s="1784">
        <v>132</v>
      </c>
    </row>
    <row r="29" spans="1:17" s="353" customFormat="1" ht="15">
      <c r="A29" s="356">
        <v>15</v>
      </c>
      <c r="B29" s="1120"/>
      <c r="C29" s="1602"/>
      <c r="D29" s="1602"/>
      <c r="E29" s="1784">
        <v>535</v>
      </c>
      <c r="F29" s="1603"/>
      <c r="G29" s="1602"/>
      <c r="H29" s="1602"/>
      <c r="I29" s="1784">
        <v>695</v>
      </c>
      <c r="J29" s="1603"/>
      <c r="K29" s="1602"/>
      <c r="L29" s="1602"/>
      <c r="M29" s="1784">
        <v>56</v>
      </c>
      <c r="N29" s="1603"/>
      <c r="O29" s="1602"/>
      <c r="P29" s="1602"/>
      <c r="Q29" s="1784">
        <v>145</v>
      </c>
    </row>
    <row r="30" spans="1:17" s="353" customFormat="1" ht="15">
      <c r="A30" s="356">
        <v>16</v>
      </c>
      <c r="B30" s="1120"/>
      <c r="C30" s="1602"/>
      <c r="D30" s="1602"/>
      <c r="E30" s="1784">
        <v>517</v>
      </c>
      <c r="F30" s="1603"/>
      <c r="G30" s="1602"/>
      <c r="H30" s="1602"/>
      <c r="I30" s="1784">
        <v>687</v>
      </c>
      <c r="J30" s="1603"/>
      <c r="K30" s="1602"/>
      <c r="L30" s="1602"/>
      <c r="M30" s="1784">
        <v>56</v>
      </c>
      <c r="N30" s="1603"/>
      <c r="O30" s="1602"/>
      <c r="P30" s="1602"/>
      <c r="Q30" s="1784">
        <v>137</v>
      </c>
    </row>
    <row r="31" spans="1:17" s="357" customFormat="1" ht="15">
      <c r="A31" s="356">
        <v>17</v>
      </c>
      <c r="B31" s="1120"/>
      <c r="C31" s="1602"/>
      <c r="D31" s="1602"/>
      <c r="E31" s="1784">
        <v>439</v>
      </c>
      <c r="F31" s="1603"/>
      <c r="G31" s="1602"/>
      <c r="H31" s="1602"/>
      <c r="I31" s="1784">
        <v>647</v>
      </c>
      <c r="J31" s="1603"/>
      <c r="K31" s="1602"/>
      <c r="L31" s="1602"/>
      <c r="M31" s="1784">
        <v>56</v>
      </c>
      <c r="N31" s="1603"/>
      <c r="O31" s="1602"/>
      <c r="P31" s="1602"/>
      <c r="Q31" s="1784">
        <v>133</v>
      </c>
    </row>
    <row r="32" spans="1:17" s="357" customFormat="1" ht="15">
      <c r="A32" s="356">
        <v>18</v>
      </c>
      <c r="B32" s="1120"/>
      <c r="C32" s="1602"/>
      <c r="D32" s="1602"/>
      <c r="E32" s="1784">
        <v>362</v>
      </c>
      <c r="F32" s="1603"/>
      <c r="G32" s="1602"/>
      <c r="H32" s="1602"/>
      <c r="I32" s="1784">
        <v>608</v>
      </c>
      <c r="J32" s="1603"/>
      <c r="K32" s="1602"/>
      <c r="L32" s="1602"/>
      <c r="M32" s="1784">
        <v>57</v>
      </c>
      <c r="N32" s="1603"/>
      <c r="O32" s="1602"/>
      <c r="P32" s="1602"/>
      <c r="Q32" s="1784">
        <v>123</v>
      </c>
    </row>
    <row r="33" spans="1:33" s="357" customFormat="1" ht="15">
      <c r="A33" s="356">
        <v>19</v>
      </c>
      <c r="B33" s="1120"/>
      <c r="C33" s="1602"/>
      <c r="D33" s="1602"/>
      <c r="E33" s="1784">
        <v>325</v>
      </c>
      <c r="F33" s="1603"/>
      <c r="G33" s="1602"/>
      <c r="H33" s="1602"/>
      <c r="I33" s="1784">
        <v>588</v>
      </c>
      <c r="J33" s="1603"/>
      <c r="K33" s="1602"/>
      <c r="L33" s="1602"/>
      <c r="M33" s="1784">
        <v>63</v>
      </c>
      <c r="N33" s="1603"/>
      <c r="O33" s="1602"/>
      <c r="P33" s="1602"/>
      <c r="Q33" s="1784">
        <v>124</v>
      </c>
    </row>
    <row r="34" spans="1:33" s="357" customFormat="1" ht="15">
      <c r="A34" s="356">
        <v>20</v>
      </c>
      <c r="B34" s="1120"/>
      <c r="C34" s="1602"/>
      <c r="D34" s="1602"/>
      <c r="E34" s="1784">
        <v>285</v>
      </c>
      <c r="F34" s="1603"/>
      <c r="G34" s="1602"/>
      <c r="H34" s="1602"/>
      <c r="I34" s="1784">
        <v>558</v>
      </c>
      <c r="J34" s="1603"/>
      <c r="K34" s="1602"/>
      <c r="L34" s="1602"/>
      <c r="M34" s="1784">
        <v>58</v>
      </c>
      <c r="N34" s="1603"/>
      <c r="O34" s="1602"/>
      <c r="P34" s="1602"/>
      <c r="Q34" s="1784">
        <v>127</v>
      </c>
    </row>
    <row r="35" spans="1:33" s="357" customFormat="1" ht="15">
      <c r="A35" s="356">
        <v>21</v>
      </c>
      <c r="B35" s="1120"/>
      <c r="C35" s="1602"/>
      <c r="D35" s="1602"/>
      <c r="E35" s="1784">
        <v>254</v>
      </c>
      <c r="F35" s="1603"/>
      <c r="G35" s="1602"/>
      <c r="H35" s="1602"/>
      <c r="I35" s="1784">
        <v>532</v>
      </c>
      <c r="J35" s="1603"/>
      <c r="K35" s="1602"/>
      <c r="L35" s="1602"/>
      <c r="M35" s="1784">
        <v>57</v>
      </c>
      <c r="N35" s="1603"/>
      <c r="O35" s="1602"/>
      <c r="P35" s="1602"/>
      <c r="Q35" s="1784">
        <v>127</v>
      </c>
    </row>
    <row r="36" spans="1:33" s="357" customFormat="1" ht="15">
      <c r="A36" s="356">
        <v>22</v>
      </c>
      <c r="B36" s="1120"/>
      <c r="C36" s="1602"/>
      <c r="D36" s="1602"/>
      <c r="E36" s="1784">
        <v>244</v>
      </c>
      <c r="F36" s="1603"/>
      <c r="G36" s="1602"/>
      <c r="H36" s="1602"/>
      <c r="I36" s="1784">
        <v>464</v>
      </c>
      <c r="J36" s="1603"/>
      <c r="K36" s="1602"/>
      <c r="L36" s="1602"/>
      <c r="M36" s="1784">
        <v>61</v>
      </c>
      <c r="N36" s="1603"/>
      <c r="O36" s="1602"/>
      <c r="P36" s="1602"/>
      <c r="Q36" s="1784">
        <v>125</v>
      </c>
    </row>
    <row r="37" spans="1:33" s="357" customFormat="1" ht="15">
      <c r="A37" s="356">
        <v>23</v>
      </c>
      <c r="B37" s="1120"/>
      <c r="C37" s="1602"/>
      <c r="D37" s="1602"/>
      <c r="E37" s="1784">
        <v>233</v>
      </c>
      <c r="F37" s="1603"/>
      <c r="G37" s="1602"/>
      <c r="H37" s="1602"/>
      <c r="I37" s="1784">
        <v>433</v>
      </c>
      <c r="J37" s="1603"/>
      <c r="K37" s="1602"/>
      <c r="L37" s="1602"/>
      <c r="M37" s="1784">
        <v>56</v>
      </c>
      <c r="N37" s="1603"/>
      <c r="O37" s="1602"/>
      <c r="P37" s="1602"/>
      <c r="Q37" s="1784">
        <v>125</v>
      </c>
    </row>
    <row r="38" spans="1:33" s="357" customFormat="1" ht="15">
      <c r="A38" s="356" t="s">
        <v>19</v>
      </c>
      <c r="B38" s="1165"/>
      <c r="C38" s="1604"/>
      <c r="D38" s="1604"/>
      <c r="E38" s="1605">
        <f>SUM(E14:E37)</f>
        <v>9454</v>
      </c>
      <c r="F38" s="1604"/>
      <c r="G38" s="1604"/>
      <c r="H38" s="1604"/>
      <c r="I38" s="1605">
        <f>SUM(I14:I37)</f>
        <v>13032</v>
      </c>
      <c r="J38" s="1604"/>
      <c r="K38" s="1604"/>
      <c r="L38" s="1604"/>
      <c r="M38" s="1605">
        <f>SUM(M14:M37)</f>
        <v>1378</v>
      </c>
      <c r="N38" s="1604"/>
      <c r="O38" s="1604"/>
      <c r="P38" s="1604"/>
      <c r="Q38" s="1605">
        <f>SUM(Q14:Q37)</f>
        <v>3051</v>
      </c>
    </row>
    <row r="39" spans="1:33" s="347" customFormat="1" ht="12.75" customHeight="1">
      <c r="A39" s="347" t="s">
        <v>20</v>
      </c>
      <c r="R39" s="991"/>
      <c r="S39" s="991"/>
      <c r="T39" s="991"/>
      <c r="U39" s="991"/>
      <c r="V39" s="991"/>
      <c r="W39" s="991"/>
      <c r="X39" s="991"/>
      <c r="Y39" s="991"/>
      <c r="Z39" s="991"/>
      <c r="AA39" s="991"/>
      <c r="AB39" s="991"/>
      <c r="AC39" s="991"/>
      <c r="AD39" s="991"/>
      <c r="AE39" s="991"/>
      <c r="AF39" s="991"/>
      <c r="AG39" s="991"/>
    </row>
    <row r="40" spans="1:33" s="347" customFormat="1" ht="12.75" customHeight="1">
      <c r="A40" s="347" t="s">
        <v>21</v>
      </c>
      <c r="R40" s="991"/>
      <c r="S40" s="991"/>
      <c r="T40" s="991"/>
      <c r="U40" s="991"/>
      <c r="V40" s="991"/>
      <c r="W40" s="991"/>
      <c r="X40" s="991"/>
      <c r="Y40" s="991"/>
      <c r="Z40" s="991"/>
      <c r="AA40" s="991"/>
      <c r="AB40" s="991"/>
      <c r="AC40" s="991"/>
      <c r="AD40" s="991"/>
      <c r="AE40" s="991"/>
      <c r="AF40" s="991"/>
      <c r="AG40" s="991"/>
    </row>
    <row r="41" spans="1:33">
      <c r="A41" s="347" t="s">
        <v>565</v>
      </c>
      <c r="K41" s="347"/>
      <c r="L41" s="347"/>
      <c r="M41" s="347"/>
      <c r="N41" s="347"/>
      <c r="O41" s="347"/>
      <c r="P41" s="347"/>
      <c r="Q41" s="347"/>
      <c r="R41" s="992"/>
      <c r="S41" s="992"/>
      <c r="T41" s="992"/>
      <c r="U41" s="992"/>
      <c r="V41" s="992"/>
      <c r="W41" s="992"/>
      <c r="X41" s="992"/>
      <c r="Y41" s="992"/>
      <c r="Z41" s="992"/>
      <c r="AA41" s="992"/>
      <c r="AB41" s="992"/>
      <c r="AC41" s="992"/>
      <c r="AD41" s="992"/>
      <c r="AE41" s="992"/>
      <c r="AF41" s="992"/>
      <c r="AG41" s="992"/>
    </row>
    <row r="42" spans="1:33">
      <c r="A42" s="347" t="s">
        <v>23</v>
      </c>
      <c r="R42" s="992"/>
      <c r="S42" s="992"/>
      <c r="T42" s="992"/>
      <c r="U42" s="992"/>
      <c r="V42" s="992"/>
      <c r="W42" s="992"/>
      <c r="X42" s="992"/>
      <c r="Y42" s="992"/>
      <c r="Z42" s="992"/>
      <c r="AA42" s="992"/>
      <c r="AB42" s="992"/>
      <c r="AC42" s="992"/>
      <c r="AD42" s="992"/>
      <c r="AE42" s="992"/>
      <c r="AF42" s="992"/>
      <c r="AG42" s="992"/>
    </row>
    <row r="43" spans="1:33">
      <c r="R43" s="992"/>
      <c r="S43" s="992"/>
      <c r="T43" s="992"/>
      <c r="U43" s="992"/>
      <c r="V43" s="992"/>
      <c r="W43" s="992"/>
      <c r="X43" s="992"/>
      <c r="Y43" s="992"/>
      <c r="Z43" s="992"/>
      <c r="AA43" s="992"/>
      <c r="AB43" s="992"/>
      <c r="AC43" s="992"/>
      <c r="AD43" s="992"/>
      <c r="AE43" s="992"/>
      <c r="AF43" s="992"/>
      <c r="AG43" s="992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theme="9" tint="-0.249977111117893"/>
  </sheetPr>
  <dimension ref="A1:AG43"/>
  <sheetViews>
    <sheetView zoomScale="85" zoomScaleNormal="85" workbookViewId="0">
      <selection activeCell="Q14" sqref="Q14:Q37"/>
    </sheetView>
  </sheetViews>
  <sheetFormatPr defaultColWidth="9.140625" defaultRowHeight="12.75"/>
  <cols>
    <col min="1" max="1" width="5.42578125" style="370" customWidth="1"/>
    <col min="2" max="3" width="11.28515625" style="370" customWidth="1"/>
    <col min="4" max="4" width="11.28515625" style="370" hidden="1" customWidth="1"/>
    <col min="5" max="7" width="11.28515625" style="370" customWidth="1"/>
    <col min="8" max="8" width="11.28515625" style="370" hidden="1" customWidth="1"/>
    <col min="9" max="11" width="11.28515625" style="370" customWidth="1"/>
    <col min="12" max="12" width="11.28515625" style="370" hidden="1" customWidth="1"/>
    <col min="13" max="15" width="11.28515625" style="370" customWidth="1"/>
    <col min="16" max="16" width="11.28515625" style="370" hidden="1" customWidth="1"/>
    <col min="17" max="17" width="11.28515625" style="370" customWidth="1"/>
    <col min="18" max="16384" width="9.140625" style="370"/>
  </cols>
  <sheetData>
    <row r="1" spans="1:33" s="359" customFormat="1" ht="18.75" customHeight="1">
      <c r="B1" s="2556" t="s">
        <v>405</v>
      </c>
      <c r="C1" s="2081"/>
      <c r="D1" s="2081"/>
      <c r="E1" s="2081"/>
      <c r="F1" s="2081"/>
      <c r="J1" s="800" t="s">
        <v>171</v>
      </c>
      <c r="N1" s="2551" t="s">
        <v>78</v>
      </c>
      <c r="O1" s="2551"/>
      <c r="P1" s="2551"/>
      <c r="Q1" s="2551"/>
      <c r="R1" s="989"/>
      <c r="S1" s="989"/>
      <c r="T1" s="989"/>
      <c r="U1" s="989"/>
      <c r="V1" s="989"/>
      <c r="W1" s="989"/>
      <c r="X1" s="989"/>
      <c r="Y1" s="989"/>
      <c r="Z1" s="989"/>
      <c r="AA1" s="989"/>
      <c r="AB1" s="989"/>
      <c r="AC1" s="989"/>
      <c r="AD1" s="989"/>
      <c r="AE1" s="989"/>
      <c r="AF1" s="989"/>
      <c r="AG1" s="989"/>
    </row>
    <row r="2" spans="1:33" s="359" customFormat="1" ht="10.5" customHeight="1">
      <c r="B2" s="2552" t="s">
        <v>1</v>
      </c>
      <c r="C2" s="2088"/>
      <c r="D2" s="2088"/>
      <c r="E2" s="2088"/>
      <c r="F2" s="2088"/>
      <c r="N2" s="2552" t="s">
        <v>2</v>
      </c>
      <c r="O2" s="2553"/>
      <c r="P2" s="2553"/>
      <c r="Q2" s="2553"/>
      <c r="R2" s="989"/>
      <c r="S2" s="989"/>
      <c r="T2" s="989"/>
      <c r="U2" s="989"/>
      <c r="V2" s="989"/>
      <c r="W2" s="989"/>
      <c r="X2" s="989"/>
      <c r="Y2" s="989"/>
      <c r="Z2" s="989"/>
      <c r="AA2" s="989"/>
      <c r="AB2" s="989"/>
      <c r="AC2" s="989"/>
      <c r="AD2" s="989"/>
      <c r="AE2" s="989"/>
      <c r="AF2" s="989"/>
      <c r="AG2" s="989"/>
    </row>
    <row r="3" spans="1:33" s="359" customFormat="1" ht="13.5" customHeight="1">
      <c r="N3" s="359" t="s">
        <v>3</v>
      </c>
      <c r="O3" s="1815" t="s">
        <v>570</v>
      </c>
      <c r="R3" s="989"/>
      <c r="S3" s="989"/>
      <c r="T3" s="989"/>
      <c r="U3" s="989"/>
      <c r="V3" s="989"/>
      <c r="W3" s="989"/>
      <c r="X3" s="989"/>
      <c r="Y3" s="989"/>
      <c r="Z3" s="989"/>
      <c r="AA3" s="989"/>
      <c r="AB3" s="989"/>
      <c r="AC3" s="989"/>
      <c r="AD3" s="989"/>
      <c r="AE3" s="989"/>
      <c r="AF3" s="989"/>
      <c r="AG3" s="989"/>
    </row>
    <row r="4" spans="1:33" s="359" customFormat="1" ht="15" customHeight="1">
      <c r="B4" s="2555" t="s">
        <v>4</v>
      </c>
      <c r="C4" s="2081"/>
      <c r="D4" s="361"/>
      <c r="E4" s="989"/>
      <c r="F4" s="989"/>
      <c r="G4" s="989"/>
      <c r="H4" s="989"/>
      <c r="I4" s="898" t="s">
        <v>5</v>
      </c>
      <c r="J4" s="360"/>
      <c r="K4" s="360"/>
      <c r="L4" s="360"/>
      <c r="O4" s="1197" t="s">
        <v>82</v>
      </c>
      <c r="R4" s="989"/>
      <c r="S4" s="989"/>
      <c r="T4" s="989"/>
      <c r="U4" s="989"/>
      <c r="V4" s="989"/>
      <c r="W4" s="989"/>
      <c r="X4" s="989"/>
      <c r="Y4" s="989"/>
      <c r="Z4" s="989"/>
      <c r="AA4" s="989"/>
      <c r="AB4" s="989"/>
      <c r="AC4" s="989"/>
      <c r="AD4" s="989"/>
      <c r="AE4" s="989"/>
      <c r="AF4" s="989"/>
      <c r="AG4" s="989"/>
    </row>
    <row r="5" spans="1:33" s="359" customFormat="1" ht="9.75" customHeight="1">
      <c r="B5" s="2554" t="s">
        <v>7</v>
      </c>
      <c r="C5" s="2079"/>
      <c r="D5" s="360"/>
      <c r="E5" s="360"/>
      <c r="R5" s="989"/>
      <c r="S5" s="989"/>
      <c r="T5" s="989"/>
      <c r="U5" s="989"/>
      <c r="V5" s="989"/>
      <c r="W5" s="989"/>
      <c r="X5" s="989"/>
      <c r="Y5" s="989"/>
      <c r="Z5" s="989"/>
      <c r="AA5" s="989"/>
      <c r="AB5" s="989"/>
      <c r="AC5" s="989"/>
      <c r="AD5" s="989"/>
      <c r="AE5" s="989"/>
      <c r="AF5" s="989"/>
      <c r="AG5" s="989"/>
    </row>
    <row r="6" spans="1:33" s="359" customFormat="1" ht="12" customHeight="1">
      <c r="A6" s="2562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89"/>
      <c r="S6" s="989"/>
      <c r="T6" s="989"/>
      <c r="U6" s="989"/>
      <c r="V6" s="989"/>
      <c r="W6" s="989"/>
      <c r="X6" s="989"/>
      <c r="Y6" s="989"/>
      <c r="Z6" s="989"/>
      <c r="AA6" s="989"/>
      <c r="AB6" s="989"/>
      <c r="AC6" s="989"/>
      <c r="AD6" s="989"/>
      <c r="AE6" s="989"/>
      <c r="AF6" s="989"/>
      <c r="AG6" s="989"/>
    </row>
    <row r="7" spans="1:33" s="359" customFormat="1" ht="15.75">
      <c r="A7" s="2563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89"/>
      <c r="S7" s="989"/>
      <c r="T7" s="989"/>
      <c r="U7" s="989"/>
      <c r="V7" s="989"/>
      <c r="W7" s="989"/>
      <c r="X7" s="989"/>
      <c r="Y7" s="989"/>
      <c r="Z7" s="989"/>
      <c r="AA7" s="989"/>
      <c r="AB7" s="989"/>
      <c r="AC7" s="989"/>
      <c r="AD7" s="989"/>
      <c r="AE7" s="989"/>
      <c r="AF7" s="989"/>
      <c r="AG7" s="989"/>
    </row>
    <row r="8" spans="1:33" s="359" customFormat="1" ht="9" customHeight="1">
      <c r="A8" s="1258">
        <v>1522</v>
      </c>
      <c r="B8" s="1258">
        <v>1523</v>
      </c>
      <c r="R8" s="989"/>
      <c r="S8" s="989"/>
      <c r="T8" s="989"/>
      <c r="U8" s="989"/>
      <c r="V8" s="989"/>
      <c r="W8" s="989"/>
      <c r="X8" s="989"/>
      <c r="Y8" s="989"/>
      <c r="Z8" s="989"/>
      <c r="AA8" s="989"/>
      <c r="AB8" s="989"/>
      <c r="AC8" s="989"/>
      <c r="AD8" s="989"/>
      <c r="AE8" s="989"/>
      <c r="AF8" s="989"/>
      <c r="AG8" s="989"/>
    </row>
    <row r="9" spans="1:33" s="359" customFormat="1">
      <c r="A9" s="2559" t="s">
        <v>9</v>
      </c>
      <c r="B9" s="2564" t="s">
        <v>10</v>
      </c>
      <c r="C9" s="2565"/>
      <c r="D9" s="2565"/>
      <c r="E9" s="2565"/>
      <c r="F9" s="2565"/>
      <c r="G9" s="2565"/>
      <c r="H9" s="2565"/>
      <c r="I9" s="2566"/>
      <c r="J9" s="2564" t="s">
        <v>11</v>
      </c>
      <c r="K9" s="2565"/>
      <c r="L9" s="2565"/>
      <c r="M9" s="2565"/>
      <c r="N9" s="2565"/>
      <c r="O9" s="2565"/>
      <c r="P9" s="2565"/>
      <c r="Q9" s="2566"/>
      <c r="R9" s="989"/>
      <c r="S9" s="989"/>
      <c r="T9" s="989"/>
      <c r="U9" s="989"/>
      <c r="V9" s="989"/>
      <c r="W9" s="989"/>
      <c r="X9" s="989"/>
      <c r="Y9" s="989"/>
      <c r="Z9" s="989"/>
      <c r="AA9" s="989"/>
      <c r="AB9" s="989"/>
      <c r="AC9" s="989"/>
      <c r="AD9" s="989"/>
      <c r="AE9" s="989"/>
      <c r="AF9" s="989"/>
      <c r="AG9" s="989"/>
    </row>
    <row r="10" spans="1:33" s="359" customFormat="1">
      <c r="A10" s="2560"/>
      <c r="B10" s="2557" t="s">
        <v>83</v>
      </c>
      <c r="C10" s="2558"/>
      <c r="D10" s="2558"/>
      <c r="E10" s="2567"/>
      <c r="F10" s="2557" t="s">
        <v>84</v>
      </c>
      <c r="G10" s="2095"/>
      <c r="H10" s="2095"/>
      <c r="I10" s="2096"/>
      <c r="J10" s="2557" t="s">
        <v>83</v>
      </c>
      <c r="K10" s="2558"/>
      <c r="L10" s="2558"/>
      <c r="M10" s="2567"/>
      <c r="N10" s="2557" t="s">
        <v>84</v>
      </c>
      <c r="O10" s="2558"/>
      <c r="P10" s="2558"/>
      <c r="Q10" s="2567"/>
      <c r="R10" s="989"/>
      <c r="S10" s="989"/>
      <c r="T10" s="989"/>
      <c r="U10" s="989"/>
      <c r="V10" s="989"/>
      <c r="W10" s="989"/>
      <c r="X10" s="989"/>
      <c r="Y10" s="989"/>
      <c r="Z10" s="989"/>
      <c r="AA10" s="989"/>
      <c r="AB10" s="989"/>
      <c r="AC10" s="989"/>
      <c r="AD10" s="989"/>
      <c r="AE10" s="989"/>
      <c r="AF10" s="989"/>
      <c r="AG10" s="989"/>
    </row>
    <row r="11" spans="1:33" s="359" customFormat="1">
      <c r="A11" s="2560"/>
      <c r="B11" s="2557" t="s">
        <v>14</v>
      </c>
      <c r="C11" s="2558"/>
      <c r="E11" s="363">
        <v>7200</v>
      </c>
      <c r="F11" s="2557" t="s">
        <v>14</v>
      </c>
      <c r="G11" s="2558"/>
      <c r="H11" s="362"/>
      <c r="I11" s="363">
        <v>7200</v>
      </c>
      <c r="J11" s="2557" t="s">
        <v>14</v>
      </c>
      <c r="K11" s="2558"/>
      <c r="L11" s="362"/>
      <c r="M11" s="363">
        <f>E11</f>
        <v>7200</v>
      </c>
      <c r="N11" s="2557" t="s">
        <v>14</v>
      </c>
      <c r="O11" s="2558"/>
      <c r="P11" s="362"/>
      <c r="Q11" s="363">
        <f>I11</f>
        <v>7200</v>
      </c>
      <c r="R11" s="989"/>
      <c r="S11" s="989"/>
      <c r="T11" s="989"/>
      <c r="U11" s="989"/>
      <c r="V11" s="989"/>
      <c r="W11" s="989"/>
      <c r="X11" s="989"/>
      <c r="Y11" s="989"/>
      <c r="Z11" s="989"/>
      <c r="AA11" s="989"/>
      <c r="AB11" s="989"/>
      <c r="AC11" s="989"/>
      <c r="AD11" s="989"/>
      <c r="AE11" s="989"/>
      <c r="AF11" s="989"/>
      <c r="AG11" s="989"/>
    </row>
    <row r="12" spans="1:33" s="365" customFormat="1" ht="35.25" customHeight="1">
      <c r="A12" s="2561"/>
      <c r="B12" s="364" t="s">
        <v>16</v>
      </c>
      <c r="C12" s="364" t="s">
        <v>17</v>
      </c>
      <c r="D12" s="364"/>
      <c r="E12" s="364" t="s">
        <v>18</v>
      </c>
      <c r="F12" s="364" t="s">
        <v>16</v>
      </c>
      <c r="G12" s="364" t="s">
        <v>17</v>
      </c>
      <c r="H12" s="364"/>
      <c r="I12" s="364" t="s">
        <v>18</v>
      </c>
      <c r="J12" s="364" t="s">
        <v>16</v>
      </c>
      <c r="K12" s="364" t="s">
        <v>17</v>
      </c>
      <c r="L12" s="364"/>
      <c r="M12" s="364" t="s">
        <v>18</v>
      </c>
      <c r="N12" s="364" t="s">
        <v>16</v>
      </c>
      <c r="O12" s="364" t="s">
        <v>17</v>
      </c>
      <c r="P12" s="364"/>
      <c r="Q12" s="364" t="s">
        <v>18</v>
      </c>
    </row>
    <row r="13" spans="1:33" s="367" customFormat="1" ht="11.25">
      <c r="A13" s="366">
        <v>1</v>
      </c>
      <c r="B13" s="366">
        <v>2</v>
      </c>
      <c r="C13" s="366">
        <v>3</v>
      </c>
      <c r="D13" s="366"/>
      <c r="E13" s="366">
        <v>4</v>
      </c>
      <c r="F13" s="366">
        <v>5</v>
      </c>
      <c r="G13" s="366">
        <v>6</v>
      </c>
      <c r="H13" s="366"/>
      <c r="I13" s="366">
        <v>7</v>
      </c>
      <c r="J13" s="366">
        <v>8</v>
      </c>
      <c r="K13" s="366">
        <v>9</v>
      </c>
      <c r="L13" s="366"/>
      <c r="M13" s="366">
        <v>10</v>
      </c>
      <c r="N13" s="366">
        <v>11</v>
      </c>
      <c r="O13" s="366">
        <v>12</v>
      </c>
      <c r="P13" s="366"/>
      <c r="Q13" s="366">
        <v>13</v>
      </c>
    </row>
    <row r="14" spans="1:33" s="365" customFormat="1" ht="15">
      <c r="A14" s="368">
        <v>0</v>
      </c>
      <c r="B14" s="1120"/>
      <c r="C14" s="1606"/>
      <c r="D14" s="1606"/>
      <c r="E14" s="1784">
        <v>1145</v>
      </c>
      <c r="F14" s="1603"/>
      <c r="G14" s="1606"/>
      <c r="H14" s="1606"/>
      <c r="I14" s="1784">
        <v>1025</v>
      </c>
      <c r="J14" s="1603"/>
      <c r="K14" s="1606"/>
      <c r="L14" s="1606"/>
      <c r="M14" s="1784">
        <v>201</v>
      </c>
      <c r="N14" s="1603"/>
      <c r="O14" s="1606"/>
      <c r="P14" s="1606"/>
      <c r="Q14" s="1784">
        <v>127</v>
      </c>
    </row>
    <row r="15" spans="1:33" s="1397" customFormat="1" ht="15">
      <c r="A15" s="1396">
        <v>1</v>
      </c>
      <c r="B15" s="1120"/>
      <c r="C15" s="1606"/>
      <c r="D15" s="1606"/>
      <c r="E15" s="1784">
        <v>1086</v>
      </c>
      <c r="F15" s="1603"/>
      <c r="G15" s="1606"/>
      <c r="H15" s="1606"/>
      <c r="I15" s="1784">
        <v>1007</v>
      </c>
      <c r="J15" s="1603"/>
      <c r="K15" s="1606"/>
      <c r="L15" s="1606"/>
      <c r="M15" s="1784">
        <v>202</v>
      </c>
      <c r="N15" s="1603"/>
      <c r="O15" s="1606"/>
      <c r="P15" s="1606"/>
      <c r="Q15" s="1784">
        <v>144</v>
      </c>
    </row>
    <row r="16" spans="1:33" s="365" customFormat="1" ht="15">
      <c r="A16" s="368">
        <v>2</v>
      </c>
      <c r="B16" s="1120"/>
      <c r="C16" s="1606"/>
      <c r="D16" s="1606"/>
      <c r="E16" s="1784">
        <v>1038</v>
      </c>
      <c r="F16" s="1603"/>
      <c r="G16" s="1606"/>
      <c r="H16" s="1606"/>
      <c r="I16" s="1784">
        <v>963</v>
      </c>
      <c r="J16" s="1603"/>
      <c r="K16" s="1606"/>
      <c r="L16" s="1606"/>
      <c r="M16" s="1784">
        <v>198</v>
      </c>
      <c r="N16" s="1603"/>
      <c r="O16" s="1606"/>
      <c r="P16" s="1606"/>
      <c r="Q16" s="1784">
        <v>125</v>
      </c>
    </row>
    <row r="17" spans="1:17" s="365" customFormat="1" ht="15">
      <c r="A17" s="368">
        <v>3</v>
      </c>
      <c r="B17" s="1120"/>
      <c r="C17" s="1606"/>
      <c r="D17" s="1606"/>
      <c r="E17" s="1784">
        <v>1023</v>
      </c>
      <c r="F17" s="1603"/>
      <c r="G17" s="1606"/>
      <c r="H17" s="1606"/>
      <c r="I17" s="1784">
        <v>989</v>
      </c>
      <c r="J17" s="1603"/>
      <c r="K17" s="1606"/>
      <c r="L17" s="1606"/>
      <c r="M17" s="1784">
        <v>194</v>
      </c>
      <c r="N17" s="1603"/>
      <c r="O17" s="1606"/>
      <c r="P17" s="1606"/>
      <c r="Q17" s="1784">
        <v>142</v>
      </c>
    </row>
    <row r="18" spans="1:17" s="365" customFormat="1" ht="15">
      <c r="A18" s="368">
        <v>4</v>
      </c>
      <c r="B18" s="1120"/>
      <c r="C18" s="1606"/>
      <c r="D18" s="1606"/>
      <c r="E18" s="1784">
        <v>1030</v>
      </c>
      <c r="F18" s="1603"/>
      <c r="G18" s="1606"/>
      <c r="H18" s="1606"/>
      <c r="I18" s="1784">
        <v>958</v>
      </c>
      <c r="J18" s="1603"/>
      <c r="K18" s="1606"/>
      <c r="L18" s="1606"/>
      <c r="M18" s="1784">
        <v>191</v>
      </c>
      <c r="N18" s="1603"/>
      <c r="O18" s="1606"/>
      <c r="P18" s="1606"/>
      <c r="Q18" s="1784">
        <v>113</v>
      </c>
    </row>
    <row r="19" spans="1:17" s="365" customFormat="1" ht="15">
      <c r="A19" s="368">
        <v>5</v>
      </c>
      <c r="B19" s="1120"/>
      <c r="C19" s="1606"/>
      <c r="D19" s="1606"/>
      <c r="E19" s="1784">
        <v>1094</v>
      </c>
      <c r="F19" s="1603"/>
      <c r="G19" s="1606"/>
      <c r="H19" s="1606"/>
      <c r="I19" s="1784">
        <v>1056</v>
      </c>
      <c r="J19" s="1603"/>
      <c r="K19" s="1606"/>
      <c r="L19" s="1606"/>
      <c r="M19" s="1784">
        <v>202</v>
      </c>
      <c r="N19" s="1603"/>
      <c r="O19" s="1606"/>
      <c r="P19" s="1606"/>
      <c r="Q19" s="1784">
        <v>128</v>
      </c>
    </row>
    <row r="20" spans="1:17" s="365" customFormat="1" ht="15">
      <c r="A20" s="368">
        <v>6</v>
      </c>
      <c r="B20" s="1120"/>
      <c r="C20" s="1606"/>
      <c r="D20" s="1606"/>
      <c r="E20" s="1784">
        <v>1339</v>
      </c>
      <c r="F20" s="1603"/>
      <c r="G20" s="1606"/>
      <c r="H20" s="1606"/>
      <c r="I20" s="1784">
        <v>1206</v>
      </c>
      <c r="J20" s="1603"/>
      <c r="K20" s="1606"/>
      <c r="L20" s="1606"/>
      <c r="M20" s="1784">
        <v>201</v>
      </c>
      <c r="N20" s="1603"/>
      <c r="O20" s="1606"/>
      <c r="P20" s="1606"/>
      <c r="Q20" s="1784">
        <v>121</v>
      </c>
    </row>
    <row r="21" spans="1:17" s="365" customFormat="1" ht="15">
      <c r="A21" s="368">
        <v>7</v>
      </c>
      <c r="B21" s="1120"/>
      <c r="C21" s="1606"/>
      <c r="D21" s="1606"/>
      <c r="E21" s="1784">
        <v>1705</v>
      </c>
      <c r="F21" s="1603"/>
      <c r="G21" s="1606"/>
      <c r="H21" s="1606"/>
      <c r="I21" s="1784">
        <v>1461</v>
      </c>
      <c r="J21" s="1603"/>
      <c r="K21" s="1606"/>
      <c r="L21" s="1606"/>
      <c r="M21" s="1784">
        <v>199</v>
      </c>
      <c r="N21" s="1603"/>
      <c r="O21" s="1606"/>
      <c r="P21" s="1606"/>
      <c r="Q21" s="1784">
        <v>128</v>
      </c>
    </row>
    <row r="22" spans="1:17" s="365" customFormat="1" ht="15">
      <c r="A22" s="368">
        <v>8</v>
      </c>
      <c r="B22" s="1120"/>
      <c r="C22" s="1606"/>
      <c r="D22" s="1606"/>
      <c r="E22" s="1784">
        <v>2180</v>
      </c>
      <c r="F22" s="1603"/>
      <c r="G22" s="1606"/>
      <c r="H22" s="1606"/>
      <c r="I22" s="1784">
        <v>1888</v>
      </c>
      <c r="J22" s="1603"/>
      <c r="K22" s="1606"/>
      <c r="L22" s="1606"/>
      <c r="M22" s="1784">
        <v>172</v>
      </c>
      <c r="N22" s="1603"/>
      <c r="O22" s="1606"/>
      <c r="P22" s="1606"/>
      <c r="Q22" s="1784">
        <v>92</v>
      </c>
    </row>
    <row r="23" spans="1:17" s="365" customFormat="1" ht="15">
      <c r="A23" s="368">
        <v>9</v>
      </c>
      <c r="B23" s="1120"/>
      <c r="C23" s="1606"/>
      <c r="D23" s="1606"/>
      <c r="E23" s="1784">
        <v>2428</v>
      </c>
      <c r="F23" s="1603"/>
      <c r="G23" s="1606"/>
      <c r="H23" s="1606"/>
      <c r="I23" s="1784">
        <v>2102</v>
      </c>
      <c r="J23" s="1603"/>
      <c r="K23" s="1606"/>
      <c r="L23" s="1606"/>
      <c r="M23" s="1784">
        <v>179</v>
      </c>
      <c r="N23" s="1603"/>
      <c r="O23" s="1606"/>
      <c r="P23" s="1606"/>
      <c r="Q23" s="1784">
        <v>91</v>
      </c>
    </row>
    <row r="24" spans="1:17" s="365" customFormat="1" ht="15">
      <c r="A24" s="368">
        <v>10</v>
      </c>
      <c r="B24" s="1120"/>
      <c r="C24" s="1606"/>
      <c r="D24" s="1606"/>
      <c r="E24" s="1784">
        <v>2529</v>
      </c>
      <c r="F24" s="1603"/>
      <c r="G24" s="1606"/>
      <c r="H24" s="1606"/>
      <c r="I24" s="1784">
        <v>2271</v>
      </c>
      <c r="J24" s="1603"/>
      <c r="K24" s="1606"/>
      <c r="L24" s="1606"/>
      <c r="M24" s="1784">
        <v>186</v>
      </c>
      <c r="N24" s="1603"/>
      <c r="O24" s="1606"/>
      <c r="P24" s="1606"/>
      <c r="Q24" s="1784">
        <v>119</v>
      </c>
    </row>
    <row r="25" spans="1:17" s="365" customFormat="1" ht="15">
      <c r="A25" s="368">
        <v>11</v>
      </c>
      <c r="B25" s="1120"/>
      <c r="C25" s="1606"/>
      <c r="D25" s="1606"/>
      <c r="E25" s="1784">
        <v>2568</v>
      </c>
      <c r="F25" s="1603"/>
      <c r="G25" s="1606"/>
      <c r="H25" s="1606"/>
      <c r="I25" s="1784">
        <v>2403</v>
      </c>
      <c r="J25" s="1603"/>
      <c r="K25" s="1606"/>
      <c r="L25" s="1606"/>
      <c r="M25" s="1784">
        <v>195</v>
      </c>
      <c r="N25" s="1603"/>
      <c r="O25" s="1606"/>
      <c r="P25" s="1606"/>
      <c r="Q25" s="1784">
        <v>168</v>
      </c>
    </row>
    <row r="26" spans="1:17" s="365" customFormat="1" ht="15">
      <c r="A26" s="368">
        <v>12</v>
      </c>
      <c r="B26" s="1120"/>
      <c r="C26" s="1606"/>
      <c r="D26" s="1606"/>
      <c r="E26" s="1784">
        <v>2625</v>
      </c>
      <c r="F26" s="1603"/>
      <c r="G26" s="1606"/>
      <c r="H26" s="1606"/>
      <c r="I26" s="1784">
        <v>2352</v>
      </c>
      <c r="J26" s="1603"/>
      <c r="K26" s="1606"/>
      <c r="L26" s="1606"/>
      <c r="M26" s="1784">
        <v>220</v>
      </c>
      <c r="N26" s="1603"/>
      <c r="O26" s="1606"/>
      <c r="P26" s="1606"/>
      <c r="Q26" s="1784">
        <v>148</v>
      </c>
    </row>
    <row r="27" spans="1:17" s="365" customFormat="1" ht="15">
      <c r="A27" s="368">
        <v>13</v>
      </c>
      <c r="B27" s="1120"/>
      <c r="C27" s="1606"/>
      <c r="D27" s="1606"/>
      <c r="E27" s="1784">
        <v>2545</v>
      </c>
      <c r="F27" s="1603"/>
      <c r="G27" s="1606"/>
      <c r="H27" s="1606"/>
      <c r="I27" s="1784">
        <v>2268</v>
      </c>
      <c r="J27" s="1603"/>
      <c r="K27" s="1606"/>
      <c r="L27" s="1606"/>
      <c r="M27" s="1784">
        <v>189</v>
      </c>
      <c r="N27" s="1603"/>
      <c r="O27" s="1606"/>
      <c r="P27" s="1606"/>
      <c r="Q27" s="1784">
        <v>113</v>
      </c>
    </row>
    <row r="28" spans="1:17" s="365" customFormat="1" ht="15">
      <c r="A28" s="368">
        <v>14</v>
      </c>
      <c r="B28" s="1120"/>
      <c r="C28" s="1606"/>
      <c r="D28" s="1606"/>
      <c r="E28" s="1784">
        <v>2476</v>
      </c>
      <c r="F28" s="1603"/>
      <c r="G28" s="1606"/>
      <c r="H28" s="1606"/>
      <c r="I28" s="1784">
        <v>2230</v>
      </c>
      <c r="J28" s="1603"/>
      <c r="K28" s="1606"/>
      <c r="L28" s="1606"/>
      <c r="M28" s="1784">
        <v>169</v>
      </c>
      <c r="N28" s="1603"/>
      <c r="O28" s="1606"/>
      <c r="P28" s="1606"/>
      <c r="Q28" s="1784">
        <v>103</v>
      </c>
    </row>
    <row r="29" spans="1:17" s="365" customFormat="1" ht="15">
      <c r="A29" s="368">
        <v>15</v>
      </c>
      <c r="B29" s="1120"/>
      <c r="C29" s="1606"/>
      <c r="D29" s="1606"/>
      <c r="E29" s="1784">
        <v>2529</v>
      </c>
      <c r="F29" s="1603"/>
      <c r="G29" s="1606"/>
      <c r="H29" s="1606"/>
      <c r="I29" s="1784">
        <v>2307</v>
      </c>
      <c r="J29" s="1603"/>
      <c r="K29" s="1606"/>
      <c r="L29" s="1606"/>
      <c r="M29" s="1784">
        <v>175</v>
      </c>
      <c r="N29" s="1603"/>
      <c r="O29" s="1606"/>
      <c r="P29" s="1606"/>
      <c r="Q29" s="1784">
        <v>117</v>
      </c>
    </row>
    <row r="30" spans="1:17" s="365" customFormat="1" ht="15">
      <c r="A30" s="368">
        <v>16</v>
      </c>
      <c r="B30" s="1120"/>
      <c r="C30" s="1606"/>
      <c r="D30" s="1606"/>
      <c r="E30" s="1784">
        <v>2479</v>
      </c>
      <c r="F30" s="1603"/>
      <c r="G30" s="1606"/>
      <c r="H30" s="1606"/>
      <c r="I30" s="1784">
        <v>2219</v>
      </c>
      <c r="J30" s="1603"/>
      <c r="K30" s="1606"/>
      <c r="L30" s="1606"/>
      <c r="M30" s="1784">
        <v>165</v>
      </c>
      <c r="N30" s="1603"/>
      <c r="O30" s="1606"/>
      <c r="P30" s="1606"/>
      <c r="Q30" s="1784">
        <v>96</v>
      </c>
    </row>
    <row r="31" spans="1:17" s="369" customFormat="1" ht="15">
      <c r="A31" s="368">
        <v>17</v>
      </c>
      <c r="B31" s="1120"/>
      <c r="C31" s="1606"/>
      <c r="D31" s="1606"/>
      <c r="E31" s="1784">
        <v>2296</v>
      </c>
      <c r="F31" s="1603"/>
      <c r="G31" s="1606"/>
      <c r="H31" s="1606"/>
      <c r="I31" s="1784">
        <v>2089</v>
      </c>
      <c r="J31" s="1603"/>
      <c r="K31" s="1606"/>
      <c r="L31" s="1606"/>
      <c r="M31" s="1784">
        <v>175</v>
      </c>
      <c r="N31" s="1603"/>
      <c r="O31" s="1606"/>
      <c r="P31" s="1606"/>
      <c r="Q31" s="1784">
        <v>130</v>
      </c>
    </row>
    <row r="32" spans="1:17" s="369" customFormat="1" ht="15">
      <c r="A32" s="368">
        <v>18</v>
      </c>
      <c r="B32" s="1120"/>
      <c r="C32" s="1606"/>
      <c r="D32" s="1606"/>
      <c r="E32" s="1784">
        <v>2098</v>
      </c>
      <c r="F32" s="1603"/>
      <c r="G32" s="1606"/>
      <c r="H32" s="1606"/>
      <c r="I32" s="1784">
        <v>1842</v>
      </c>
      <c r="J32" s="1603"/>
      <c r="K32" s="1606"/>
      <c r="L32" s="1606"/>
      <c r="M32" s="1784">
        <v>181</v>
      </c>
      <c r="N32" s="1603"/>
      <c r="O32" s="1606"/>
      <c r="P32" s="1606"/>
      <c r="Q32" s="1784">
        <v>94</v>
      </c>
    </row>
    <row r="33" spans="1:33" s="369" customFormat="1" ht="15">
      <c r="A33" s="368">
        <v>19</v>
      </c>
      <c r="B33" s="1120"/>
      <c r="C33" s="1606"/>
      <c r="D33" s="1606"/>
      <c r="E33" s="1784">
        <v>1903</v>
      </c>
      <c r="F33" s="1603"/>
      <c r="G33" s="1606"/>
      <c r="H33" s="1606"/>
      <c r="I33" s="1784">
        <v>1749</v>
      </c>
      <c r="J33" s="1603"/>
      <c r="K33" s="1606"/>
      <c r="L33" s="1606"/>
      <c r="M33" s="1784">
        <v>173</v>
      </c>
      <c r="N33" s="1603"/>
      <c r="O33" s="1606"/>
      <c r="P33" s="1606"/>
      <c r="Q33" s="1784">
        <v>138</v>
      </c>
    </row>
    <row r="34" spans="1:33" s="369" customFormat="1" ht="15">
      <c r="A34" s="368">
        <v>20</v>
      </c>
      <c r="B34" s="1120"/>
      <c r="C34" s="1606"/>
      <c r="D34" s="1606"/>
      <c r="E34" s="1784">
        <v>1771</v>
      </c>
      <c r="F34" s="1603"/>
      <c r="G34" s="1606"/>
      <c r="H34" s="1606"/>
      <c r="I34" s="1784">
        <v>1540</v>
      </c>
      <c r="J34" s="1603"/>
      <c r="K34" s="1606"/>
      <c r="L34" s="1606"/>
      <c r="M34" s="1784">
        <v>178</v>
      </c>
      <c r="N34" s="1603"/>
      <c r="O34" s="1606"/>
      <c r="P34" s="1606"/>
      <c r="Q34" s="1784">
        <v>131</v>
      </c>
    </row>
    <row r="35" spans="1:33" s="369" customFormat="1" ht="15">
      <c r="A35" s="368">
        <v>21</v>
      </c>
      <c r="B35" s="1120"/>
      <c r="C35" s="1606"/>
      <c r="D35" s="1606"/>
      <c r="E35" s="1784">
        <v>1605</v>
      </c>
      <c r="F35" s="1603"/>
      <c r="G35" s="1606"/>
      <c r="H35" s="1606"/>
      <c r="I35" s="1784">
        <v>1445</v>
      </c>
      <c r="J35" s="1603"/>
      <c r="K35" s="1606"/>
      <c r="L35" s="1606"/>
      <c r="M35" s="1784">
        <v>174</v>
      </c>
      <c r="N35" s="1603"/>
      <c r="O35" s="1606"/>
      <c r="P35" s="1606"/>
      <c r="Q35" s="1784">
        <v>166</v>
      </c>
    </row>
    <row r="36" spans="1:33" s="369" customFormat="1" ht="15">
      <c r="A36" s="368">
        <v>22</v>
      </c>
      <c r="B36" s="1120"/>
      <c r="C36" s="1606"/>
      <c r="D36" s="1606"/>
      <c r="E36" s="1784">
        <v>1417</v>
      </c>
      <c r="F36" s="1603"/>
      <c r="G36" s="1606"/>
      <c r="H36" s="1606"/>
      <c r="I36" s="1784">
        <v>1243</v>
      </c>
      <c r="J36" s="1603"/>
      <c r="K36" s="1606"/>
      <c r="L36" s="1606"/>
      <c r="M36" s="1784">
        <v>191</v>
      </c>
      <c r="N36" s="1603"/>
      <c r="O36" s="1606"/>
      <c r="P36" s="1606"/>
      <c r="Q36" s="1784">
        <v>149</v>
      </c>
    </row>
    <row r="37" spans="1:33" s="369" customFormat="1" ht="15">
      <c r="A37" s="368">
        <v>23</v>
      </c>
      <c r="B37" s="1120"/>
      <c r="C37" s="1606"/>
      <c r="D37" s="1606"/>
      <c r="E37" s="1784">
        <v>1284</v>
      </c>
      <c r="F37" s="1603"/>
      <c r="G37" s="1606"/>
      <c r="H37" s="1606"/>
      <c r="I37" s="1784">
        <v>1145</v>
      </c>
      <c r="J37" s="1603"/>
      <c r="K37" s="1606"/>
      <c r="L37" s="1606"/>
      <c r="M37" s="1784">
        <v>184</v>
      </c>
      <c r="N37" s="1603"/>
      <c r="O37" s="1606"/>
      <c r="P37" s="1606"/>
      <c r="Q37" s="1784">
        <v>164</v>
      </c>
    </row>
    <row r="38" spans="1:33" s="369" customFormat="1" ht="15">
      <c r="A38" s="368" t="s">
        <v>19</v>
      </c>
      <c r="B38" s="1164"/>
      <c r="C38" s="1607"/>
      <c r="D38" s="1607"/>
      <c r="E38" s="1608">
        <f>SUM(E14:E37)</f>
        <v>44193</v>
      </c>
      <c r="F38" s="1607"/>
      <c r="G38" s="1607"/>
      <c r="H38" s="1607"/>
      <c r="I38" s="1608">
        <f>SUM(I14:I37)</f>
        <v>39758</v>
      </c>
      <c r="J38" s="1607"/>
      <c r="K38" s="1607"/>
      <c r="L38" s="1607"/>
      <c r="M38" s="1608">
        <f>SUM(M14:M37)</f>
        <v>4494</v>
      </c>
      <c r="N38" s="1607"/>
      <c r="O38" s="1607"/>
      <c r="P38" s="1607"/>
      <c r="Q38" s="1608">
        <f>SUM(Q14:Q37)</f>
        <v>3047</v>
      </c>
    </row>
    <row r="39" spans="1:33" s="359" customFormat="1" ht="12.75" customHeight="1">
      <c r="A39" s="359" t="s">
        <v>20</v>
      </c>
      <c r="R39" s="989"/>
      <c r="S39" s="989"/>
      <c r="T39" s="989"/>
      <c r="U39" s="989"/>
      <c r="V39" s="989"/>
      <c r="W39" s="989"/>
      <c r="X39" s="989"/>
      <c r="Y39" s="989"/>
      <c r="Z39" s="989"/>
      <c r="AA39" s="989"/>
      <c r="AB39" s="989"/>
      <c r="AC39" s="989"/>
      <c r="AD39" s="989"/>
      <c r="AE39" s="989"/>
      <c r="AF39" s="989"/>
      <c r="AG39" s="989"/>
    </row>
    <row r="40" spans="1:33" s="359" customFormat="1" ht="12.75" customHeight="1">
      <c r="A40" s="359" t="s">
        <v>21</v>
      </c>
      <c r="R40" s="989"/>
      <c r="S40" s="989"/>
      <c r="T40" s="989"/>
      <c r="U40" s="989"/>
      <c r="V40" s="989"/>
      <c r="W40" s="989"/>
      <c r="X40" s="989"/>
      <c r="Y40" s="989"/>
      <c r="Z40" s="989"/>
      <c r="AA40" s="989"/>
      <c r="AB40" s="989"/>
      <c r="AC40" s="989"/>
      <c r="AD40" s="989"/>
      <c r="AE40" s="989"/>
      <c r="AF40" s="989"/>
      <c r="AG40" s="989"/>
    </row>
    <row r="41" spans="1:33">
      <c r="A41" s="359" t="s">
        <v>565</v>
      </c>
      <c r="K41" s="359"/>
      <c r="L41" s="359"/>
      <c r="M41" s="359"/>
      <c r="N41" s="359"/>
      <c r="O41" s="359"/>
      <c r="P41" s="359"/>
      <c r="Q41" s="359"/>
      <c r="R41" s="990"/>
      <c r="S41" s="990"/>
      <c r="T41" s="990"/>
      <c r="U41" s="990"/>
      <c r="V41" s="990"/>
      <c r="W41" s="990"/>
      <c r="X41" s="990"/>
      <c r="Y41" s="990"/>
      <c r="Z41" s="990"/>
      <c r="AA41" s="990"/>
      <c r="AB41" s="990"/>
      <c r="AC41" s="990"/>
      <c r="AD41" s="990"/>
      <c r="AE41" s="990"/>
      <c r="AF41" s="990"/>
      <c r="AG41" s="990"/>
    </row>
    <row r="42" spans="1:33">
      <c r="A42" s="359" t="s">
        <v>23</v>
      </c>
      <c r="R42" s="990"/>
      <c r="S42" s="990"/>
      <c r="T42" s="990"/>
      <c r="U42" s="990"/>
      <c r="V42" s="990"/>
      <c r="W42" s="990"/>
      <c r="X42" s="990"/>
      <c r="Y42" s="990"/>
      <c r="Z42" s="990"/>
      <c r="AA42" s="990"/>
      <c r="AB42" s="990"/>
      <c r="AC42" s="990"/>
      <c r="AD42" s="990"/>
      <c r="AE42" s="990"/>
      <c r="AF42" s="990"/>
      <c r="AG42" s="990"/>
    </row>
    <row r="43" spans="1:33">
      <c r="R43" s="990"/>
      <c r="S43" s="990"/>
      <c r="T43" s="990"/>
      <c r="U43" s="990"/>
      <c r="V43" s="990"/>
      <c r="W43" s="990"/>
      <c r="X43" s="990"/>
      <c r="Y43" s="990"/>
      <c r="Z43" s="990"/>
      <c r="AA43" s="990"/>
      <c r="AB43" s="990"/>
      <c r="AC43" s="990"/>
      <c r="AD43" s="990"/>
      <c r="AE43" s="990"/>
      <c r="AF43" s="990"/>
      <c r="AG43" s="990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>
    <tabColor theme="9" tint="-0.249977111117893"/>
  </sheetPr>
  <dimension ref="A1:AG43"/>
  <sheetViews>
    <sheetView zoomScale="85" zoomScaleNormal="85" workbookViewId="0">
      <selection activeCell="M14" sqref="M14:M37"/>
    </sheetView>
  </sheetViews>
  <sheetFormatPr defaultColWidth="9.140625" defaultRowHeight="12.75"/>
  <cols>
    <col min="1" max="1" width="5.42578125" style="382" customWidth="1"/>
    <col min="2" max="3" width="11.28515625" style="382" customWidth="1"/>
    <col min="4" max="4" width="11.28515625" style="382" hidden="1" customWidth="1"/>
    <col min="5" max="7" width="11.28515625" style="382" customWidth="1"/>
    <col min="8" max="8" width="11.28515625" style="382" hidden="1" customWidth="1"/>
    <col min="9" max="11" width="11.28515625" style="382" customWidth="1"/>
    <col min="12" max="12" width="11.28515625" style="382" hidden="1" customWidth="1"/>
    <col min="13" max="15" width="11.28515625" style="382" customWidth="1"/>
    <col min="16" max="16" width="11.28515625" style="382" hidden="1" customWidth="1"/>
    <col min="17" max="17" width="11.28515625" style="382" customWidth="1"/>
    <col min="18" max="16384" width="9.140625" style="382"/>
  </cols>
  <sheetData>
    <row r="1" spans="1:33" s="371" customFormat="1" ht="18.75" customHeight="1">
      <c r="B1" s="2573" t="s">
        <v>405</v>
      </c>
      <c r="C1" s="2081"/>
      <c r="D1" s="2081"/>
      <c r="E1" s="2081"/>
      <c r="F1" s="2081"/>
      <c r="J1" s="800" t="s">
        <v>171</v>
      </c>
      <c r="N1" s="2568" t="s">
        <v>78</v>
      </c>
      <c r="O1" s="2568"/>
      <c r="P1" s="2568"/>
      <c r="Q1" s="2568"/>
      <c r="R1" s="987"/>
      <c r="S1" s="987"/>
      <c r="T1" s="987"/>
      <c r="U1" s="987"/>
      <c r="V1" s="987"/>
      <c r="W1" s="987"/>
      <c r="X1" s="987"/>
      <c r="Y1" s="987"/>
      <c r="Z1" s="987"/>
      <c r="AA1" s="987"/>
      <c r="AB1" s="987"/>
      <c r="AC1" s="987"/>
      <c r="AD1" s="987"/>
      <c r="AE1" s="987"/>
      <c r="AF1" s="987"/>
      <c r="AG1" s="987"/>
    </row>
    <row r="2" spans="1:33" s="371" customFormat="1" ht="10.5" customHeight="1">
      <c r="B2" s="2569" t="s">
        <v>1</v>
      </c>
      <c r="C2" s="2088"/>
      <c r="D2" s="2088"/>
      <c r="E2" s="2088"/>
      <c r="F2" s="2088"/>
      <c r="N2" s="2569" t="s">
        <v>2</v>
      </c>
      <c r="O2" s="2570"/>
      <c r="P2" s="2570"/>
      <c r="Q2" s="2570"/>
      <c r="R2" s="987"/>
      <c r="S2" s="987"/>
      <c r="T2" s="987"/>
      <c r="U2" s="987"/>
      <c r="V2" s="987"/>
      <c r="W2" s="987"/>
      <c r="X2" s="987"/>
      <c r="Y2" s="987"/>
      <c r="Z2" s="987"/>
      <c r="AA2" s="987"/>
      <c r="AB2" s="987"/>
      <c r="AC2" s="987"/>
      <c r="AD2" s="987"/>
      <c r="AE2" s="987"/>
      <c r="AF2" s="987"/>
      <c r="AG2" s="987"/>
    </row>
    <row r="3" spans="1:33" s="371" customFormat="1" ht="13.5" customHeight="1">
      <c r="N3" s="371" t="s">
        <v>3</v>
      </c>
      <c r="O3" s="1815" t="s">
        <v>570</v>
      </c>
      <c r="R3" s="987"/>
      <c r="S3" s="987"/>
      <c r="T3" s="987"/>
      <c r="U3" s="987"/>
      <c r="V3" s="987"/>
      <c r="W3" s="987"/>
      <c r="X3" s="987"/>
      <c r="Y3" s="987"/>
      <c r="Z3" s="987"/>
      <c r="AA3" s="987"/>
      <c r="AB3" s="987"/>
      <c r="AC3" s="987"/>
      <c r="AD3" s="987"/>
      <c r="AE3" s="987"/>
      <c r="AF3" s="987"/>
      <c r="AG3" s="987"/>
    </row>
    <row r="4" spans="1:33" s="371" customFormat="1" ht="15" customHeight="1">
      <c r="B4" s="2572" t="s">
        <v>4</v>
      </c>
      <c r="C4" s="2081"/>
      <c r="D4" s="373"/>
      <c r="E4" s="987"/>
      <c r="F4" s="987"/>
      <c r="G4" s="987"/>
      <c r="H4" s="987"/>
      <c r="I4" s="899" t="s">
        <v>5</v>
      </c>
      <c r="J4" s="372"/>
      <c r="K4" s="372"/>
      <c r="L4" s="372"/>
      <c r="O4" s="1196" t="s">
        <v>85</v>
      </c>
      <c r="R4" s="987"/>
      <c r="S4" s="987"/>
      <c r="T4" s="987"/>
      <c r="U4" s="987"/>
      <c r="V4" s="987"/>
      <c r="W4" s="987"/>
      <c r="X4" s="987"/>
      <c r="Y4" s="987"/>
      <c r="Z4" s="987"/>
      <c r="AA4" s="987"/>
      <c r="AB4" s="987"/>
      <c r="AC4" s="987"/>
      <c r="AD4" s="987"/>
      <c r="AE4" s="987"/>
      <c r="AF4" s="987"/>
      <c r="AG4" s="987"/>
    </row>
    <row r="5" spans="1:33" s="371" customFormat="1" ht="9.75" customHeight="1">
      <c r="B5" s="2571" t="s">
        <v>7</v>
      </c>
      <c r="C5" s="2079"/>
      <c r="D5" s="372"/>
      <c r="E5" s="372"/>
      <c r="R5" s="987"/>
      <c r="S5" s="987"/>
      <c r="T5" s="987"/>
      <c r="U5" s="987"/>
      <c r="V5" s="987"/>
      <c r="W5" s="987"/>
      <c r="X5" s="987"/>
      <c r="Y5" s="987"/>
      <c r="Z5" s="987"/>
      <c r="AA5" s="987"/>
      <c r="AB5" s="987"/>
      <c r="AC5" s="987"/>
      <c r="AD5" s="987"/>
      <c r="AE5" s="987"/>
      <c r="AF5" s="987"/>
      <c r="AG5" s="987"/>
    </row>
    <row r="6" spans="1:33" s="371" customFormat="1" ht="12" customHeight="1">
      <c r="A6" s="2579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87"/>
      <c r="S6" s="987"/>
      <c r="T6" s="987"/>
      <c r="U6" s="987"/>
      <c r="V6" s="987"/>
      <c r="W6" s="987"/>
      <c r="X6" s="987"/>
      <c r="Y6" s="987"/>
      <c r="Z6" s="987"/>
      <c r="AA6" s="987"/>
      <c r="AB6" s="987"/>
      <c r="AC6" s="987"/>
      <c r="AD6" s="987"/>
      <c r="AE6" s="987"/>
      <c r="AF6" s="987"/>
      <c r="AG6" s="987"/>
    </row>
    <row r="7" spans="1:33" s="371" customFormat="1" ht="15.75">
      <c r="A7" s="2580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87"/>
      <c r="S7" s="987"/>
      <c r="T7" s="987"/>
      <c r="U7" s="987"/>
      <c r="V7" s="987"/>
      <c r="W7" s="987"/>
      <c r="X7" s="987"/>
      <c r="Y7" s="987"/>
      <c r="Z7" s="987"/>
      <c r="AA7" s="987"/>
      <c r="AB7" s="987"/>
      <c r="AC7" s="987"/>
      <c r="AD7" s="987"/>
      <c r="AE7" s="987"/>
      <c r="AF7" s="987"/>
      <c r="AG7" s="987"/>
    </row>
    <row r="8" spans="1:33" s="371" customFormat="1" ht="9" customHeight="1">
      <c r="A8" s="1258">
        <v>1521</v>
      </c>
      <c r="B8" s="1258">
        <v>1524</v>
      </c>
      <c r="R8" s="987"/>
      <c r="S8" s="987"/>
      <c r="T8" s="987"/>
      <c r="U8" s="987"/>
      <c r="V8" s="987"/>
      <c r="W8" s="987"/>
      <c r="X8" s="987"/>
      <c r="Y8" s="987"/>
      <c r="Z8" s="987"/>
      <c r="AA8" s="987"/>
      <c r="AB8" s="987"/>
      <c r="AC8" s="987"/>
      <c r="AD8" s="987"/>
      <c r="AE8" s="987"/>
      <c r="AF8" s="987"/>
      <c r="AG8" s="987"/>
    </row>
    <row r="9" spans="1:33" s="371" customFormat="1">
      <c r="A9" s="2576" t="s">
        <v>9</v>
      </c>
      <c r="B9" s="2581" t="s">
        <v>10</v>
      </c>
      <c r="C9" s="2582"/>
      <c r="D9" s="2582"/>
      <c r="E9" s="2582"/>
      <c r="F9" s="2582"/>
      <c r="G9" s="2582"/>
      <c r="H9" s="2582"/>
      <c r="I9" s="2583"/>
      <c r="J9" s="2581" t="s">
        <v>11</v>
      </c>
      <c r="K9" s="2582"/>
      <c r="L9" s="2582"/>
      <c r="M9" s="2582"/>
      <c r="N9" s="2582"/>
      <c r="O9" s="2582"/>
      <c r="P9" s="2582"/>
      <c r="Q9" s="2583"/>
      <c r="R9" s="987"/>
      <c r="S9" s="987"/>
      <c r="T9" s="987"/>
      <c r="U9" s="987"/>
      <c r="V9" s="987"/>
      <c r="W9" s="987"/>
      <c r="X9" s="987"/>
      <c r="Y9" s="987"/>
      <c r="Z9" s="987"/>
      <c r="AA9" s="987"/>
      <c r="AB9" s="987"/>
      <c r="AC9" s="987"/>
      <c r="AD9" s="987"/>
      <c r="AE9" s="987"/>
      <c r="AF9" s="987"/>
      <c r="AG9" s="987"/>
    </row>
    <row r="10" spans="1:33" s="371" customFormat="1">
      <c r="A10" s="2577"/>
      <c r="B10" s="2574" t="s">
        <v>86</v>
      </c>
      <c r="C10" s="2575"/>
      <c r="D10" s="2575"/>
      <c r="E10" s="2584"/>
      <c r="F10" s="2574" t="s">
        <v>87</v>
      </c>
      <c r="G10" s="2095"/>
      <c r="H10" s="2095"/>
      <c r="I10" s="2096"/>
      <c r="J10" s="2574" t="s">
        <v>86</v>
      </c>
      <c r="K10" s="2575"/>
      <c r="L10" s="2575"/>
      <c r="M10" s="2584"/>
      <c r="N10" s="2574" t="s">
        <v>88</v>
      </c>
      <c r="O10" s="2575"/>
      <c r="P10" s="2575"/>
      <c r="Q10" s="2584"/>
      <c r="R10" s="987"/>
      <c r="S10" s="987"/>
      <c r="T10" s="987"/>
      <c r="U10" s="987"/>
      <c r="V10" s="987"/>
      <c r="W10" s="987"/>
      <c r="X10" s="987"/>
      <c r="Y10" s="987"/>
      <c r="Z10" s="987"/>
      <c r="AA10" s="987"/>
      <c r="AB10" s="987"/>
      <c r="AC10" s="987"/>
      <c r="AD10" s="987"/>
      <c r="AE10" s="987"/>
      <c r="AF10" s="987"/>
      <c r="AG10" s="987"/>
    </row>
    <row r="11" spans="1:33" s="371" customFormat="1">
      <c r="A11" s="2577"/>
      <c r="B11" s="2574" t="s">
        <v>14</v>
      </c>
      <c r="C11" s="2575"/>
      <c r="E11" s="375">
        <v>4800</v>
      </c>
      <c r="F11" s="2574" t="s">
        <v>14</v>
      </c>
      <c r="G11" s="2575"/>
      <c r="H11" s="374"/>
      <c r="I11" s="375">
        <v>4800</v>
      </c>
      <c r="J11" s="2574" t="s">
        <v>14</v>
      </c>
      <c r="K11" s="2575"/>
      <c r="L11" s="374"/>
      <c r="M11" s="375">
        <f>E11</f>
        <v>4800</v>
      </c>
      <c r="N11" s="2574" t="s">
        <v>14</v>
      </c>
      <c r="O11" s="2575"/>
      <c r="P11" s="374"/>
      <c r="Q11" s="375">
        <f>I11</f>
        <v>4800</v>
      </c>
      <c r="R11" s="987"/>
      <c r="S11" s="987"/>
      <c r="T11" s="987"/>
      <c r="U11" s="987"/>
      <c r="V11" s="987"/>
      <c r="W11" s="987"/>
      <c r="X11" s="987"/>
      <c r="Y11" s="987"/>
      <c r="Z11" s="987"/>
      <c r="AA11" s="987"/>
      <c r="AB11" s="987"/>
      <c r="AC11" s="987"/>
      <c r="AD11" s="987"/>
      <c r="AE11" s="987"/>
      <c r="AF11" s="987"/>
      <c r="AG11" s="987"/>
    </row>
    <row r="12" spans="1:33" s="377" customFormat="1" ht="35.25" customHeight="1">
      <c r="A12" s="2578"/>
      <c r="B12" s="376" t="s">
        <v>16</v>
      </c>
      <c r="C12" s="376" t="s">
        <v>17</v>
      </c>
      <c r="D12" s="376"/>
      <c r="E12" s="376" t="s">
        <v>18</v>
      </c>
      <c r="F12" s="376" t="s">
        <v>16</v>
      </c>
      <c r="G12" s="376" t="s">
        <v>17</v>
      </c>
      <c r="H12" s="376"/>
      <c r="I12" s="376" t="s">
        <v>18</v>
      </c>
      <c r="J12" s="376" t="s">
        <v>16</v>
      </c>
      <c r="K12" s="376" t="s">
        <v>17</v>
      </c>
      <c r="L12" s="376"/>
      <c r="M12" s="376" t="s">
        <v>18</v>
      </c>
      <c r="N12" s="376" t="s">
        <v>16</v>
      </c>
      <c r="O12" s="376" t="s">
        <v>17</v>
      </c>
      <c r="P12" s="376"/>
      <c r="Q12" s="376" t="s">
        <v>18</v>
      </c>
    </row>
    <row r="13" spans="1:33" s="379" customFormat="1" ht="11.25">
      <c r="A13" s="378">
        <v>1</v>
      </c>
      <c r="B13" s="378">
        <v>2</v>
      </c>
      <c r="C13" s="378">
        <v>3</v>
      </c>
      <c r="D13" s="378"/>
      <c r="E13" s="378">
        <v>4</v>
      </c>
      <c r="F13" s="378">
        <v>5</v>
      </c>
      <c r="G13" s="378">
        <v>6</v>
      </c>
      <c r="H13" s="378"/>
      <c r="I13" s="378">
        <v>7</v>
      </c>
      <c r="J13" s="378">
        <v>8</v>
      </c>
      <c r="K13" s="378">
        <v>9</v>
      </c>
      <c r="L13" s="378"/>
      <c r="M13" s="378">
        <v>10</v>
      </c>
      <c r="N13" s="378">
        <v>11</v>
      </c>
      <c r="O13" s="378">
        <v>12</v>
      </c>
      <c r="P13" s="378"/>
      <c r="Q13" s="378">
        <v>13</v>
      </c>
    </row>
    <row r="14" spans="1:33" s="377" customFormat="1" ht="14.25">
      <c r="A14" s="380">
        <v>0</v>
      </c>
      <c r="B14" s="1120"/>
      <c r="C14" s="1123"/>
      <c r="D14" s="1123"/>
      <c r="E14" s="1784">
        <v>631</v>
      </c>
      <c r="F14" s="1120"/>
      <c r="G14" s="1123"/>
      <c r="H14" s="1123"/>
      <c r="I14" s="1784">
        <v>575</v>
      </c>
      <c r="J14" s="1120"/>
      <c r="K14" s="1123"/>
      <c r="L14" s="1123"/>
      <c r="M14" s="1784">
        <v>86</v>
      </c>
      <c r="N14" s="1120"/>
      <c r="O14" s="1123"/>
      <c r="P14" s="1123"/>
      <c r="Q14" s="1784">
        <v>117</v>
      </c>
    </row>
    <row r="15" spans="1:33" s="1395" customFormat="1" ht="15">
      <c r="A15" s="1393">
        <v>1</v>
      </c>
      <c r="B15" s="1120"/>
      <c r="C15" s="1394"/>
      <c r="D15" s="1123"/>
      <c r="E15" s="1784">
        <v>605</v>
      </c>
      <c r="F15" s="1603"/>
      <c r="G15" s="1123"/>
      <c r="H15" s="1609"/>
      <c r="I15" s="1784">
        <v>538</v>
      </c>
      <c r="J15" s="1603"/>
      <c r="K15" s="1609"/>
      <c r="L15" s="1609"/>
      <c r="M15" s="1784">
        <v>88</v>
      </c>
      <c r="N15" s="1603"/>
      <c r="O15" s="1609"/>
      <c r="P15" s="1609"/>
      <c r="Q15" s="1784">
        <v>115</v>
      </c>
    </row>
    <row r="16" spans="1:33" s="377" customFormat="1" ht="15">
      <c r="A16" s="380">
        <v>2</v>
      </c>
      <c r="B16" s="1120"/>
      <c r="C16" s="1123"/>
      <c r="D16" s="1123"/>
      <c r="E16" s="1784">
        <v>590</v>
      </c>
      <c r="F16" s="1603"/>
      <c r="G16" s="1123"/>
      <c r="H16" s="1609"/>
      <c r="I16" s="1784">
        <v>529</v>
      </c>
      <c r="J16" s="1603"/>
      <c r="K16" s="1609"/>
      <c r="L16" s="1609"/>
      <c r="M16" s="1784">
        <v>82</v>
      </c>
      <c r="N16" s="1603"/>
      <c r="O16" s="1609"/>
      <c r="P16" s="1609"/>
      <c r="Q16" s="1784">
        <v>122</v>
      </c>
    </row>
    <row r="17" spans="1:17" s="377" customFormat="1" ht="15">
      <c r="A17" s="380">
        <v>3</v>
      </c>
      <c r="B17" s="1120"/>
      <c r="C17" s="1123"/>
      <c r="D17" s="1123"/>
      <c r="E17" s="1784">
        <v>583</v>
      </c>
      <c r="F17" s="1603"/>
      <c r="G17" s="1123"/>
      <c r="H17" s="1609"/>
      <c r="I17" s="1784">
        <v>532</v>
      </c>
      <c r="J17" s="1603"/>
      <c r="K17" s="1609"/>
      <c r="L17" s="1609"/>
      <c r="M17" s="1784">
        <v>80</v>
      </c>
      <c r="N17" s="1603"/>
      <c r="O17" s="1609"/>
      <c r="P17" s="1609"/>
      <c r="Q17" s="1784">
        <v>116</v>
      </c>
    </row>
    <row r="18" spans="1:17" s="377" customFormat="1" ht="15">
      <c r="A18" s="380">
        <v>4</v>
      </c>
      <c r="B18" s="1120"/>
      <c r="C18" s="1123"/>
      <c r="D18" s="1123"/>
      <c r="E18" s="1784">
        <v>580</v>
      </c>
      <c r="F18" s="1603"/>
      <c r="G18" s="1123"/>
      <c r="H18" s="1609"/>
      <c r="I18" s="1784">
        <v>551</v>
      </c>
      <c r="J18" s="1603"/>
      <c r="K18" s="1609"/>
      <c r="L18" s="1609"/>
      <c r="M18" s="1784">
        <v>74</v>
      </c>
      <c r="N18" s="1603"/>
      <c r="O18" s="1609"/>
      <c r="P18" s="1609"/>
      <c r="Q18" s="1784">
        <v>109</v>
      </c>
    </row>
    <row r="19" spans="1:17" s="377" customFormat="1" ht="15">
      <c r="A19" s="380">
        <v>5</v>
      </c>
      <c r="B19" s="1120"/>
      <c r="C19" s="1123"/>
      <c r="D19" s="1123"/>
      <c r="E19" s="1784">
        <v>683</v>
      </c>
      <c r="F19" s="1603"/>
      <c r="G19" s="1123"/>
      <c r="H19" s="1609"/>
      <c r="I19" s="1784">
        <v>597</v>
      </c>
      <c r="J19" s="1603"/>
      <c r="K19" s="1609"/>
      <c r="L19" s="1609"/>
      <c r="M19" s="1784">
        <v>79</v>
      </c>
      <c r="N19" s="1603"/>
      <c r="O19" s="1609"/>
      <c r="P19" s="1609"/>
      <c r="Q19" s="1784">
        <v>108</v>
      </c>
    </row>
    <row r="20" spans="1:17" s="377" customFormat="1" ht="15">
      <c r="A20" s="380">
        <v>6</v>
      </c>
      <c r="B20" s="1120"/>
      <c r="C20" s="1123"/>
      <c r="D20" s="1123"/>
      <c r="E20" s="1784">
        <v>803</v>
      </c>
      <c r="F20" s="1603"/>
      <c r="G20" s="1123"/>
      <c r="H20" s="1609"/>
      <c r="I20" s="1784">
        <v>681</v>
      </c>
      <c r="J20" s="1603"/>
      <c r="K20" s="1609"/>
      <c r="L20" s="1609"/>
      <c r="M20" s="1784">
        <v>95</v>
      </c>
      <c r="N20" s="1603"/>
      <c r="O20" s="1609"/>
      <c r="P20" s="1609"/>
      <c r="Q20" s="1784">
        <v>70</v>
      </c>
    </row>
    <row r="21" spans="1:17" s="377" customFormat="1" ht="15">
      <c r="A21" s="380">
        <v>7</v>
      </c>
      <c r="B21" s="1120"/>
      <c r="C21" s="1123"/>
      <c r="D21" s="1123"/>
      <c r="E21" s="1784">
        <v>1019</v>
      </c>
      <c r="F21" s="1603"/>
      <c r="G21" s="1123"/>
      <c r="H21" s="1609"/>
      <c r="I21" s="1784">
        <v>857</v>
      </c>
      <c r="J21" s="1603"/>
      <c r="K21" s="1609"/>
      <c r="L21" s="1609"/>
      <c r="M21" s="1784">
        <v>109</v>
      </c>
      <c r="N21" s="1603"/>
      <c r="O21" s="1609"/>
      <c r="P21" s="1609"/>
      <c r="Q21" s="1784">
        <v>68</v>
      </c>
    </row>
    <row r="22" spans="1:17" s="377" customFormat="1" ht="15">
      <c r="A22" s="380">
        <v>8</v>
      </c>
      <c r="B22" s="1120"/>
      <c r="C22" s="1123"/>
      <c r="D22" s="1123"/>
      <c r="E22" s="1784">
        <v>1360</v>
      </c>
      <c r="F22" s="1603"/>
      <c r="G22" s="1123"/>
      <c r="H22" s="1609"/>
      <c r="I22" s="1784">
        <v>1151</v>
      </c>
      <c r="J22" s="1603"/>
      <c r="K22" s="1609"/>
      <c r="L22" s="1609"/>
      <c r="M22" s="1784">
        <v>116</v>
      </c>
      <c r="N22" s="1603"/>
      <c r="O22" s="1609"/>
      <c r="P22" s="1609"/>
      <c r="Q22" s="1784">
        <v>64</v>
      </c>
    </row>
    <row r="23" spans="1:17" s="377" customFormat="1" ht="15">
      <c r="A23" s="380">
        <v>9</v>
      </c>
      <c r="B23" s="1120"/>
      <c r="C23" s="1123"/>
      <c r="D23" s="1123"/>
      <c r="E23" s="1784">
        <v>1508</v>
      </c>
      <c r="F23" s="1603"/>
      <c r="G23" s="1123"/>
      <c r="H23" s="1609"/>
      <c r="I23" s="1784">
        <v>1288</v>
      </c>
      <c r="J23" s="1603"/>
      <c r="K23" s="1609"/>
      <c r="L23" s="1609"/>
      <c r="M23" s="1784">
        <v>119</v>
      </c>
      <c r="N23" s="1603"/>
      <c r="O23" s="1609"/>
      <c r="P23" s="1609"/>
      <c r="Q23" s="1784">
        <v>67</v>
      </c>
    </row>
    <row r="24" spans="1:17" s="377" customFormat="1" ht="15">
      <c r="A24" s="380">
        <v>10</v>
      </c>
      <c r="B24" s="1120"/>
      <c r="C24" s="1123"/>
      <c r="D24" s="1123"/>
      <c r="E24" s="1784">
        <v>1535</v>
      </c>
      <c r="F24" s="1603"/>
      <c r="G24" s="1123"/>
      <c r="H24" s="1609"/>
      <c r="I24" s="1784">
        <v>1451</v>
      </c>
      <c r="J24" s="1603"/>
      <c r="K24" s="1609"/>
      <c r="L24" s="1609"/>
      <c r="M24" s="1784">
        <v>119</v>
      </c>
      <c r="N24" s="1603"/>
      <c r="O24" s="1609"/>
      <c r="P24" s="1609"/>
      <c r="Q24" s="1784">
        <v>72</v>
      </c>
    </row>
    <row r="25" spans="1:17" s="377" customFormat="1" ht="15">
      <c r="A25" s="380">
        <v>11</v>
      </c>
      <c r="B25" s="1120"/>
      <c r="C25" s="1123"/>
      <c r="D25" s="1123"/>
      <c r="E25" s="1784">
        <v>1559</v>
      </c>
      <c r="F25" s="1603"/>
      <c r="G25" s="1123"/>
      <c r="H25" s="1609"/>
      <c r="I25" s="1784">
        <v>1499</v>
      </c>
      <c r="J25" s="1603"/>
      <c r="K25" s="1609"/>
      <c r="L25" s="1609"/>
      <c r="M25" s="1784">
        <v>118</v>
      </c>
      <c r="N25" s="1603"/>
      <c r="O25" s="1609"/>
      <c r="P25" s="1609"/>
      <c r="Q25" s="1784">
        <v>72</v>
      </c>
    </row>
    <row r="26" spans="1:17" s="377" customFormat="1" ht="15">
      <c r="A26" s="380">
        <v>12</v>
      </c>
      <c r="B26" s="1120"/>
      <c r="C26" s="1123"/>
      <c r="D26" s="1123"/>
      <c r="E26" s="1784">
        <v>1579</v>
      </c>
      <c r="F26" s="1603"/>
      <c r="G26" s="1123"/>
      <c r="H26" s="1609"/>
      <c r="I26" s="1784">
        <v>1516</v>
      </c>
      <c r="J26" s="1603"/>
      <c r="K26" s="1609"/>
      <c r="L26" s="1609"/>
      <c r="M26" s="1784">
        <v>129</v>
      </c>
      <c r="N26" s="1603"/>
      <c r="O26" s="1609"/>
      <c r="P26" s="1609"/>
      <c r="Q26" s="1784">
        <v>83</v>
      </c>
    </row>
    <row r="27" spans="1:17" s="377" customFormat="1" ht="15">
      <c r="A27" s="380">
        <v>13</v>
      </c>
      <c r="B27" s="1120"/>
      <c r="C27" s="1123"/>
      <c r="D27" s="1123"/>
      <c r="E27" s="1784">
        <v>1515</v>
      </c>
      <c r="F27" s="1603"/>
      <c r="G27" s="1123"/>
      <c r="H27" s="1609"/>
      <c r="I27" s="1784">
        <v>1515</v>
      </c>
      <c r="J27" s="1603"/>
      <c r="K27" s="1609"/>
      <c r="L27" s="1609"/>
      <c r="M27" s="1784">
        <v>118</v>
      </c>
      <c r="N27" s="1603"/>
      <c r="O27" s="1609"/>
      <c r="P27" s="1609"/>
      <c r="Q27" s="1784">
        <v>77</v>
      </c>
    </row>
    <row r="28" spans="1:17" s="377" customFormat="1" ht="15">
      <c r="A28" s="380">
        <v>14</v>
      </c>
      <c r="B28" s="1120"/>
      <c r="C28" s="1123"/>
      <c r="D28" s="1123"/>
      <c r="E28" s="1784">
        <v>1477</v>
      </c>
      <c r="F28" s="1603"/>
      <c r="G28" s="1123"/>
      <c r="H28" s="1609"/>
      <c r="I28" s="1784">
        <v>1530</v>
      </c>
      <c r="J28" s="1603"/>
      <c r="K28" s="1609"/>
      <c r="L28" s="1609"/>
      <c r="M28" s="1784">
        <v>106</v>
      </c>
      <c r="N28" s="1603"/>
      <c r="O28" s="1609"/>
      <c r="P28" s="1609"/>
      <c r="Q28" s="1784">
        <v>73</v>
      </c>
    </row>
    <row r="29" spans="1:17" s="377" customFormat="1" ht="15">
      <c r="A29" s="380">
        <v>15</v>
      </c>
      <c r="B29" s="1120"/>
      <c r="C29" s="1123"/>
      <c r="D29" s="1123"/>
      <c r="E29" s="1784">
        <v>1440</v>
      </c>
      <c r="F29" s="1603"/>
      <c r="G29" s="1123"/>
      <c r="H29" s="1609"/>
      <c r="I29" s="1784">
        <v>1499</v>
      </c>
      <c r="J29" s="1603"/>
      <c r="K29" s="1609"/>
      <c r="L29" s="1609"/>
      <c r="M29" s="1784">
        <v>105</v>
      </c>
      <c r="N29" s="1603"/>
      <c r="O29" s="1609"/>
      <c r="P29" s="1609"/>
      <c r="Q29" s="1784">
        <v>68</v>
      </c>
    </row>
    <row r="30" spans="1:17" s="377" customFormat="1" ht="15">
      <c r="A30" s="380">
        <v>16</v>
      </c>
      <c r="B30" s="1120"/>
      <c r="C30" s="1123"/>
      <c r="D30" s="1123"/>
      <c r="E30" s="1784">
        <v>1360</v>
      </c>
      <c r="F30" s="1603"/>
      <c r="G30" s="1123"/>
      <c r="H30" s="1609"/>
      <c r="I30" s="1784">
        <v>1474</v>
      </c>
      <c r="J30" s="1603"/>
      <c r="K30" s="1609"/>
      <c r="L30" s="1609"/>
      <c r="M30" s="1784">
        <v>94</v>
      </c>
      <c r="N30" s="1603"/>
      <c r="O30" s="1609"/>
      <c r="P30" s="1609"/>
      <c r="Q30" s="1784">
        <v>66</v>
      </c>
    </row>
    <row r="31" spans="1:17" s="381" customFormat="1" ht="15">
      <c r="A31" s="380">
        <v>17</v>
      </c>
      <c r="B31" s="1120"/>
      <c r="C31" s="1123"/>
      <c r="D31" s="1123"/>
      <c r="E31" s="1784">
        <v>1230</v>
      </c>
      <c r="F31" s="1603"/>
      <c r="G31" s="1123"/>
      <c r="H31" s="1609"/>
      <c r="I31" s="1784">
        <v>1352</v>
      </c>
      <c r="J31" s="1603"/>
      <c r="K31" s="1609"/>
      <c r="L31" s="1609"/>
      <c r="M31" s="1784">
        <v>104</v>
      </c>
      <c r="N31" s="1603"/>
      <c r="O31" s="1609"/>
      <c r="P31" s="1609"/>
      <c r="Q31" s="1784">
        <v>58</v>
      </c>
    </row>
    <row r="32" spans="1:17" s="381" customFormat="1" ht="15">
      <c r="A32" s="380">
        <v>18</v>
      </c>
      <c r="B32" s="1120"/>
      <c r="C32" s="1123"/>
      <c r="D32" s="1123"/>
      <c r="E32" s="1784">
        <v>1142</v>
      </c>
      <c r="F32" s="1603"/>
      <c r="G32" s="1123"/>
      <c r="H32" s="1609"/>
      <c r="I32" s="1784">
        <v>1203</v>
      </c>
      <c r="J32" s="1603"/>
      <c r="K32" s="1609"/>
      <c r="L32" s="1609"/>
      <c r="M32" s="1784">
        <v>93</v>
      </c>
      <c r="N32" s="1603"/>
      <c r="O32" s="1609"/>
      <c r="P32" s="1609"/>
      <c r="Q32" s="1784">
        <v>55</v>
      </c>
    </row>
    <row r="33" spans="1:33" s="381" customFormat="1" ht="15">
      <c r="A33" s="380">
        <v>19</v>
      </c>
      <c r="B33" s="1120"/>
      <c r="C33" s="1123"/>
      <c r="D33" s="1123"/>
      <c r="E33" s="1784">
        <v>1096</v>
      </c>
      <c r="F33" s="1603"/>
      <c r="G33" s="1123"/>
      <c r="H33" s="1609"/>
      <c r="I33" s="1784">
        <v>1080</v>
      </c>
      <c r="J33" s="1603"/>
      <c r="K33" s="1609"/>
      <c r="L33" s="1609"/>
      <c r="M33" s="1784">
        <v>100</v>
      </c>
      <c r="N33" s="1603"/>
      <c r="O33" s="1609"/>
      <c r="P33" s="1609"/>
      <c r="Q33" s="1784">
        <v>60</v>
      </c>
    </row>
    <row r="34" spans="1:33" s="381" customFormat="1" ht="15">
      <c r="A34" s="380">
        <v>20</v>
      </c>
      <c r="B34" s="1120"/>
      <c r="C34" s="1123"/>
      <c r="D34" s="1123"/>
      <c r="E34" s="1784">
        <v>971</v>
      </c>
      <c r="F34" s="1603"/>
      <c r="G34" s="1123"/>
      <c r="H34" s="1609"/>
      <c r="I34" s="1784">
        <v>959</v>
      </c>
      <c r="J34" s="1603"/>
      <c r="K34" s="1609"/>
      <c r="L34" s="1609"/>
      <c r="M34" s="1784">
        <v>103</v>
      </c>
      <c r="N34" s="1603"/>
      <c r="O34" s="1609"/>
      <c r="P34" s="1609"/>
      <c r="Q34" s="1784">
        <v>59</v>
      </c>
    </row>
    <row r="35" spans="1:33" s="381" customFormat="1" ht="15">
      <c r="A35" s="380">
        <v>21</v>
      </c>
      <c r="B35" s="1120"/>
      <c r="C35" s="1123"/>
      <c r="D35" s="1123"/>
      <c r="E35" s="1784">
        <v>883</v>
      </c>
      <c r="F35" s="1603"/>
      <c r="G35" s="1123"/>
      <c r="H35" s="1609"/>
      <c r="I35" s="1784">
        <v>840</v>
      </c>
      <c r="J35" s="1603"/>
      <c r="K35" s="1609"/>
      <c r="L35" s="1609"/>
      <c r="M35" s="1784">
        <v>98</v>
      </c>
      <c r="N35" s="1603"/>
      <c r="O35" s="1609"/>
      <c r="P35" s="1609"/>
      <c r="Q35" s="1784">
        <v>64</v>
      </c>
    </row>
    <row r="36" spans="1:33" s="381" customFormat="1" ht="15">
      <c r="A36" s="380">
        <v>22</v>
      </c>
      <c r="B36" s="1120"/>
      <c r="C36" s="1123"/>
      <c r="D36" s="1123"/>
      <c r="E36" s="1784">
        <v>794</v>
      </c>
      <c r="F36" s="1603"/>
      <c r="G36" s="1123"/>
      <c r="H36" s="1609"/>
      <c r="I36" s="1784">
        <v>702</v>
      </c>
      <c r="J36" s="1603"/>
      <c r="K36" s="1609"/>
      <c r="L36" s="1609"/>
      <c r="M36" s="1784">
        <v>104</v>
      </c>
      <c r="N36" s="1603"/>
      <c r="O36" s="1609"/>
      <c r="P36" s="1609"/>
      <c r="Q36" s="1784">
        <v>65</v>
      </c>
    </row>
    <row r="37" spans="1:33" s="381" customFormat="1" ht="15">
      <c r="A37" s="380">
        <v>23</v>
      </c>
      <c r="B37" s="1120"/>
      <c r="C37" s="1123"/>
      <c r="D37" s="1123"/>
      <c r="E37" s="1784">
        <v>705</v>
      </c>
      <c r="F37" s="1603"/>
      <c r="G37" s="1609"/>
      <c r="H37" s="1609"/>
      <c r="I37" s="1784">
        <v>604</v>
      </c>
      <c r="J37" s="1603"/>
      <c r="K37" s="1609"/>
      <c r="L37" s="1609"/>
      <c r="M37" s="1784">
        <v>98</v>
      </c>
      <c r="N37" s="1603"/>
      <c r="O37" s="1609"/>
      <c r="P37" s="1609"/>
      <c r="Q37" s="1784">
        <v>66</v>
      </c>
    </row>
    <row r="38" spans="1:33" s="381" customFormat="1" ht="15">
      <c r="A38" s="380" t="s">
        <v>19</v>
      </c>
      <c r="B38" s="1163"/>
      <c r="C38" s="1163"/>
      <c r="D38" s="1163"/>
      <c r="E38" s="1610">
        <f>SUM(E14:E37)</f>
        <v>25648</v>
      </c>
      <c r="F38" s="1611"/>
      <c r="G38" s="1611"/>
      <c r="H38" s="1611"/>
      <c r="I38" s="1610">
        <f>SUM(I14:I37)</f>
        <v>24523</v>
      </c>
      <c r="J38" s="1611"/>
      <c r="K38" s="1611"/>
      <c r="L38" s="1611"/>
      <c r="M38" s="1610">
        <f>SUM(M14:M37)</f>
        <v>2417</v>
      </c>
      <c r="N38" s="1611"/>
      <c r="O38" s="1611"/>
      <c r="P38" s="1611"/>
      <c r="Q38" s="1610">
        <f>SUM(Q14:Q37)</f>
        <v>1894</v>
      </c>
    </row>
    <row r="39" spans="1:33" s="371" customFormat="1" ht="12.75" customHeight="1">
      <c r="A39" s="371" t="s">
        <v>20</v>
      </c>
      <c r="R39" s="987"/>
      <c r="S39" s="987"/>
      <c r="T39" s="987"/>
      <c r="U39" s="987"/>
      <c r="V39" s="987"/>
      <c r="W39" s="987"/>
      <c r="X39" s="987"/>
      <c r="Y39" s="987"/>
      <c r="Z39" s="987"/>
      <c r="AA39" s="987"/>
      <c r="AB39" s="987"/>
      <c r="AC39" s="987"/>
      <c r="AD39" s="987"/>
      <c r="AE39" s="987"/>
      <c r="AF39" s="987"/>
      <c r="AG39" s="987"/>
    </row>
    <row r="40" spans="1:33" s="371" customFormat="1" ht="12.75" customHeight="1">
      <c r="A40" s="371" t="s">
        <v>21</v>
      </c>
      <c r="R40" s="987"/>
      <c r="S40" s="987"/>
      <c r="T40" s="987"/>
      <c r="U40" s="987"/>
      <c r="V40" s="987"/>
      <c r="W40" s="987"/>
      <c r="X40" s="987"/>
      <c r="Y40" s="987"/>
      <c r="Z40" s="987"/>
      <c r="AA40" s="987"/>
      <c r="AB40" s="987"/>
      <c r="AC40" s="987"/>
      <c r="AD40" s="987"/>
      <c r="AE40" s="987"/>
      <c r="AF40" s="987"/>
      <c r="AG40" s="987"/>
    </row>
    <row r="41" spans="1:33">
      <c r="A41" s="371" t="s">
        <v>565</v>
      </c>
      <c r="K41" s="371"/>
      <c r="L41" s="371"/>
      <c r="M41" s="371"/>
      <c r="N41" s="371"/>
      <c r="O41" s="371"/>
      <c r="P41" s="371"/>
      <c r="Q41" s="371"/>
      <c r="R41" s="988"/>
      <c r="S41" s="988"/>
      <c r="T41" s="988"/>
      <c r="U41" s="988"/>
      <c r="V41" s="988"/>
      <c r="W41" s="988"/>
      <c r="X41" s="988"/>
      <c r="Y41" s="988"/>
      <c r="Z41" s="988"/>
      <c r="AA41" s="988"/>
      <c r="AB41" s="988"/>
      <c r="AC41" s="988"/>
      <c r="AD41" s="988"/>
      <c r="AE41" s="988"/>
      <c r="AF41" s="988"/>
      <c r="AG41" s="988"/>
    </row>
    <row r="42" spans="1:33">
      <c r="A42" s="371" t="s">
        <v>23</v>
      </c>
      <c r="R42" s="988"/>
      <c r="S42" s="988"/>
      <c r="T42" s="988"/>
      <c r="U42" s="988"/>
      <c r="V42" s="988"/>
      <c r="W42" s="988"/>
      <c r="X42" s="988"/>
      <c r="Y42" s="988"/>
      <c r="Z42" s="988"/>
      <c r="AA42" s="988"/>
      <c r="AB42" s="988"/>
      <c r="AC42" s="988"/>
      <c r="AD42" s="988"/>
      <c r="AE42" s="988"/>
      <c r="AF42" s="988"/>
      <c r="AG42" s="988"/>
    </row>
    <row r="43" spans="1:33">
      <c r="R43" s="988"/>
      <c r="S43" s="988"/>
      <c r="T43" s="988"/>
      <c r="U43" s="988"/>
      <c r="V43" s="988"/>
      <c r="W43" s="988"/>
      <c r="X43" s="988"/>
      <c r="Y43" s="988"/>
      <c r="Z43" s="988"/>
      <c r="AA43" s="988"/>
      <c r="AB43" s="988"/>
      <c r="AC43" s="988"/>
      <c r="AD43" s="988"/>
      <c r="AE43" s="988"/>
      <c r="AF43" s="988"/>
      <c r="AG43" s="988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>
    <tabColor theme="9" tint="-0.249977111117893"/>
  </sheetPr>
  <dimension ref="A1:AG43"/>
  <sheetViews>
    <sheetView zoomScale="85" zoomScaleNormal="85" workbookViewId="0">
      <selection activeCell="Q14" sqref="Q14:Q37"/>
    </sheetView>
  </sheetViews>
  <sheetFormatPr defaultColWidth="9.140625" defaultRowHeight="12.75"/>
  <cols>
    <col min="1" max="1" width="5.42578125" style="394" customWidth="1"/>
    <col min="2" max="3" width="11.28515625" style="394" customWidth="1"/>
    <col min="4" max="4" width="11.28515625" style="394" hidden="1" customWidth="1"/>
    <col min="5" max="7" width="11.28515625" style="394" customWidth="1"/>
    <col min="8" max="8" width="11.28515625" style="394" hidden="1" customWidth="1"/>
    <col min="9" max="11" width="11.28515625" style="394" customWidth="1"/>
    <col min="12" max="12" width="11.28515625" style="394" hidden="1" customWidth="1"/>
    <col min="13" max="15" width="11.28515625" style="394" customWidth="1"/>
    <col min="16" max="16" width="11.28515625" style="394" hidden="1" customWidth="1"/>
    <col min="17" max="17" width="11.28515625" style="394" customWidth="1"/>
    <col min="18" max="16384" width="9.140625" style="394"/>
  </cols>
  <sheetData>
    <row r="1" spans="1:33" s="383" customFormat="1" ht="18.75" customHeight="1">
      <c r="B1" s="2590" t="s">
        <v>405</v>
      </c>
      <c r="C1" s="2081"/>
      <c r="D1" s="2081"/>
      <c r="E1" s="2081"/>
      <c r="F1" s="2081"/>
      <c r="J1" s="800" t="s">
        <v>171</v>
      </c>
      <c r="N1" s="2585" t="s">
        <v>78</v>
      </c>
      <c r="O1" s="2585"/>
      <c r="P1" s="2585"/>
      <c r="Q1" s="2585"/>
      <c r="R1" s="985"/>
      <c r="S1" s="985"/>
      <c r="T1" s="985"/>
      <c r="U1" s="985"/>
      <c r="V1" s="985"/>
      <c r="W1" s="985"/>
      <c r="X1" s="985"/>
      <c r="Y1" s="985"/>
      <c r="Z1" s="985"/>
      <c r="AA1" s="985"/>
      <c r="AB1" s="985"/>
      <c r="AC1" s="985"/>
      <c r="AD1" s="985"/>
      <c r="AE1" s="985"/>
      <c r="AF1" s="985"/>
      <c r="AG1" s="985"/>
    </row>
    <row r="2" spans="1:33" s="383" customFormat="1" ht="10.5" customHeight="1">
      <c r="B2" s="2586" t="s">
        <v>1</v>
      </c>
      <c r="C2" s="2088"/>
      <c r="D2" s="2088"/>
      <c r="E2" s="2088"/>
      <c r="F2" s="2088"/>
      <c r="N2" s="2586" t="s">
        <v>2</v>
      </c>
      <c r="O2" s="2587"/>
      <c r="P2" s="2587"/>
      <c r="Q2" s="2587"/>
      <c r="R2" s="985"/>
      <c r="S2" s="985"/>
      <c r="T2" s="985"/>
      <c r="U2" s="985"/>
      <c r="V2" s="985"/>
      <c r="W2" s="985"/>
      <c r="X2" s="985"/>
      <c r="Y2" s="985"/>
      <c r="Z2" s="985"/>
      <c r="AA2" s="985"/>
      <c r="AB2" s="985"/>
      <c r="AC2" s="985"/>
      <c r="AD2" s="985"/>
      <c r="AE2" s="985"/>
      <c r="AF2" s="985"/>
      <c r="AG2" s="985"/>
    </row>
    <row r="3" spans="1:33" s="383" customFormat="1" ht="13.5" customHeight="1">
      <c r="N3" s="383" t="s">
        <v>3</v>
      </c>
      <c r="O3" s="1815" t="s">
        <v>570</v>
      </c>
      <c r="R3" s="985"/>
      <c r="S3" s="985"/>
      <c r="T3" s="985"/>
      <c r="U3" s="985"/>
      <c r="V3" s="985"/>
      <c r="W3" s="985"/>
      <c r="X3" s="985"/>
      <c r="Y3" s="985"/>
      <c r="Z3" s="985"/>
      <c r="AA3" s="985"/>
      <c r="AB3" s="985"/>
      <c r="AC3" s="985"/>
      <c r="AD3" s="985"/>
      <c r="AE3" s="985"/>
      <c r="AF3" s="985"/>
      <c r="AG3" s="985"/>
    </row>
    <row r="4" spans="1:33" s="383" customFormat="1" ht="15" customHeight="1">
      <c r="B4" s="2589" t="s">
        <v>4</v>
      </c>
      <c r="C4" s="2081"/>
      <c r="D4" s="385"/>
      <c r="E4" s="985"/>
      <c r="F4" s="985"/>
      <c r="G4" s="985"/>
      <c r="H4" s="985"/>
      <c r="I4" s="900" t="s">
        <v>5</v>
      </c>
      <c r="J4" s="384"/>
      <c r="K4" s="384"/>
      <c r="L4" s="384"/>
      <c r="O4" s="1195" t="s">
        <v>554</v>
      </c>
      <c r="R4" s="985"/>
      <c r="S4" s="985"/>
      <c r="T4" s="985"/>
      <c r="U4" s="985"/>
      <c r="V4" s="985"/>
      <c r="W4" s="985"/>
      <c r="X4" s="985"/>
      <c r="Y4" s="985"/>
      <c r="Z4" s="985"/>
      <c r="AA4" s="985"/>
      <c r="AB4" s="985"/>
      <c r="AC4" s="985"/>
      <c r="AD4" s="985"/>
      <c r="AE4" s="985"/>
      <c r="AF4" s="985"/>
      <c r="AG4" s="985"/>
    </row>
    <row r="5" spans="1:33" s="383" customFormat="1" ht="9.75" customHeight="1">
      <c r="B5" s="2588" t="s">
        <v>7</v>
      </c>
      <c r="C5" s="2079"/>
      <c r="D5" s="384"/>
      <c r="E5" s="384"/>
      <c r="R5" s="985"/>
      <c r="S5" s="985"/>
      <c r="T5" s="985"/>
      <c r="U5" s="985"/>
      <c r="V5" s="985"/>
      <c r="W5" s="985"/>
      <c r="X5" s="985"/>
      <c r="Y5" s="985"/>
      <c r="Z5" s="985"/>
      <c r="AA5" s="985"/>
      <c r="AB5" s="985"/>
      <c r="AC5" s="985"/>
      <c r="AD5" s="985"/>
      <c r="AE5" s="985"/>
      <c r="AF5" s="985"/>
      <c r="AG5" s="985"/>
    </row>
    <row r="6" spans="1:33" s="383" customFormat="1" ht="12" customHeight="1">
      <c r="A6" s="2596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85"/>
      <c r="S6" s="985"/>
      <c r="T6" s="985"/>
      <c r="U6" s="985"/>
      <c r="V6" s="985"/>
      <c r="W6" s="985"/>
      <c r="X6" s="985"/>
      <c r="Y6" s="985"/>
      <c r="Z6" s="985"/>
      <c r="AA6" s="985"/>
      <c r="AB6" s="985"/>
      <c r="AC6" s="985"/>
      <c r="AD6" s="985"/>
      <c r="AE6" s="985"/>
      <c r="AF6" s="985"/>
      <c r="AG6" s="985"/>
    </row>
    <row r="7" spans="1:33" s="383" customFormat="1" ht="15.75">
      <c r="A7" s="2597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85"/>
      <c r="S7" s="985"/>
      <c r="T7" s="985"/>
      <c r="U7" s="985"/>
      <c r="V7" s="985"/>
      <c r="W7" s="985"/>
      <c r="X7" s="985"/>
      <c r="Y7" s="985"/>
      <c r="Z7" s="985"/>
      <c r="AA7" s="985"/>
      <c r="AB7" s="985"/>
      <c r="AC7" s="985"/>
      <c r="AD7" s="985"/>
      <c r="AE7" s="985"/>
      <c r="AF7" s="985"/>
      <c r="AG7" s="985"/>
    </row>
    <row r="8" spans="1:33" s="383" customFormat="1" ht="9" customHeight="1">
      <c r="A8" s="1258">
        <v>1518</v>
      </c>
      <c r="B8" s="1262">
        <v>1519</v>
      </c>
      <c r="R8" s="985"/>
      <c r="S8" s="985"/>
      <c r="T8" s="985"/>
      <c r="U8" s="985"/>
      <c r="V8" s="985"/>
      <c r="W8" s="985"/>
      <c r="X8" s="985"/>
      <c r="Y8" s="985"/>
      <c r="Z8" s="985"/>
      <c r="AA8" s="985"/>
      <c r="AB8" s="985"/>
      <c r="AC8" s="985"/>
      <c r="AD8" s="985"/>
      <c r="AE8" s="985"/>
      <c r="AF8" s="985"/>
      <c r="AG8" s="985"/>
    </row>
    <row r="9" spans="1:33" s="383" customFormat="1">
      <c r="A9" s="2593" t="s">
        <v>9</v>
      </c>
      <c r="B9" s="2598" t="s">
        <v>10</v>
      </c>
      <c r="C9" s="2599"/>
      <c r="D9" s="2599"/>
      <c r="E9" s="2599"/>
      <c r="F9" s="2599"/>
      <c r="G9" s="2599"/>
      <c r="H9" s="2599"/>
      <c r="I9" s="2600"/>
      <c r="J9" s="2598" t="s">
        <v>11</v>
      </c>
      <c r="K9" s="2599"/>
      <c r="L9" s="2599"/>
      <c r="M9" s="2599"/>
      <c r="N9" s="2599"/>
      <c r="O9" s="2599"/>
      <c r="P9" s="2599"/>
      <c r="Q9" s="2600"/>
      <c r="R9" s="985"/>
      <c r="S9" s="985"/>
      <c r="T9" s="985"/>
      <c r="U9" s="985"/>
      <c r="V9" s="985"/>
      <c r="W9" s="985"/>
      <c r="X9" s="985"/>
      <c r="Y9" s="985"/>
      <c r="Z9" s="985"/>
      <c r="AA9" s="985"/>
      <c r="AB9" s="985"/>
      <c r="AC9" s="985"/>
      <c r="AD9" s="985"/>
      <c r="AE9" s="985"/>
      <c r="AF9" s="985"/>
      <c r="AG9" s="985"/>
    </row>
    <row r="10" spans="1:33" s="383" customFormat="1">
      <c r="A10" s="2594"/>
      <c r="B10" s="2591" t="s">
        <v>540</v>
      </c>
      <c r="C10" s="2592"/>
      <c r="D10" s="2592"/>
      <c r="E10" s="2601"/>
      <c r="F10" s="2591" t="s">
        <v>553</v>
      </c>
      <c r="G10" s="2095"/>
      <c r="H10" s="2095"/>
      <c r="I10" s="2096"/>
      <c r="J10" s="2591" t="s">
        <v>541</v>
      </c>
      <c r="K10" s="2592"/>
      <c r="L10" s="2592"/>
      <c r="M10" s="2601"/>
      <c r="N10" s="2591" t="s">
        <v>553</v>
      </c>
      <c r="O10" s="2095"/>
      <c r="P10" s="2095"/>
      <c r="Q10" s="2096"/>
      <c r="R10" s="985"/>
      <c r="S10" s="985"/>
      <c r="T10" s="985"/>
      <c r="U10" s="985"/>
      <c r="V10" s="985"/>
      <c r="W10" s="985"/>
      <c r="X10" s="985"/>
      <c r="Y10" s="985"/>
      <c r="Z10" s="985"/>
      <c r="AA10" s="985"/>
      <c r="AB10" s="985"/>
      <c r="AC10" s="985"/>
      <c r="AD10" s="985"/>
      <c r="AE10" s="985"/>
      <c r="AF10" s="985"/>
      <c r="AG10" s="985"/>
    </row>
    <row r="11" spans="1:33" s="383" customFormat="1">
      <c r="A11" s="2594"/>
      <c r="B11" s="2591" t="s">
        <v>14</v>
      </c>
      <c r="C11" s="2592"/>
      <c r="E11" s="387">
        <v>7200</v>
      </c>
      <c r="F11" s="2591" t="s">
        <v>14</v>
      </c>
      <c r="G11" s="2592"/>
      <c r="H11" s="386"/>
      <c r="I11" s="387"/>
      <c r="J11" s="2591" t="s">
        <v>14</v>
      </c>
      <c r="K11" s="2592"/>
      <c r="L11" s="386"/>
      <c r="M11" s="387">
        <f>E11</f>
        <v>7200</v>
      </c>
      <c r="N11" s="2591" t="s">
        <v>14</v>
      </c>
      <c r="O11" s="2592"/>
      <c r="P11" s="386"/>
      <c r="Q11" s="387"/>
      <c r="R11" s="985"/>
      <c r="S11" s="985"/>
      <c r="T11" s="985"/>
      <c r="U11" s="985"/>
      <c r="V11" s="985"/>
      <c r="W11" s="985"/>
      <c r="X11" s="985"/>
      <c r="Y11" s="985"/>
      <c r="Z11" s="985"/>
      <c r="AA11" s="985"/>
      <c r="AB11" s="985"/>
      <c r="AC11" s="985"/>
      <c r="AD11" s="985"/>
      <c r="AE11" s="985"/>
      <c r="AF11" s="985"/>
      <c r="AG11" s="985"/>
    </row>
    <row r="12" spans="1:33" s="389" customFormat="1" ht="35.25" customHeight="1">
      <c r="A12" s="2595"/>
      <c r="B12" s="388" t="s">
        <v>16</v>
      </c>
      <c r="C12" s="388" t="s">
        <v>17</v>
      </c>
      <c r="D12" s="388"/>
      <c r="E12" s="388" t="s">
        <v>18</v>
      </c>
      <c r="F12" s="388" t="s">
        <v>16</v>
      </c>
      <c r="G12" s="388" t="s">
        <v>17</v>
      </c>
      <c r="H12" s="388"/>
      <c r="I12" s="388" t="s">
        <v>18</v>
      </c>
      <c r="J12" s="388" t="s">
        <v>16</v>
      </c>
      <c r="K12" s="388" t="s">
        <v>17</v>
      </c>
      <c r="L12" s="388"/>
      <c r="M12" s="388" t="s">
        <v>18</v>
      </c>
      <c r="N12" s="388" t="s">
        <v>16</v>
      </c>
      <c r="O12" s="388" t="s">
        <v>17</v>
      </c>
      <c r="P12" s="388"/>
      <c r="Q12" s="388" t="s">
        <v>18</v>
      </c>
    </row>
    <row r="13" spans="1:33" s="391" customFormat="1" ht="11.25">
      <c r="A13" s="390">
        <v>1</v>
      </c>
      <c r="B13" s="390">
        <v>2</v>
      </c>
      <c r="C13" s="390">
        <v>3</v>
      </c>
      <c r="D13" s="390"/>
      <c r="E13" s="390">
        <v>4</v>
      </c>
      <c r="F13" s="390">
        <v>5</v>
      </c>
      <c r="G13" s="390">
        <v>6</v>
      </c>
      <c r="H13" s="390"/>
      <c r="I13" s="390">
        <v>7</v>
      </c>
      <c r="J13" s="390">
        <v>8</v>
      </c>
      <c r="K13" s="390">
        <v>9</v>
      </c>
      <c r="L13" s="390"/>
      <c r="M13" s="390">
        <v>10</v>
      </c>
      <c r="N13" s="390">
        <v>11</v>
      </c>
      <c r="O13" s="390">
        <v>12</v>
      </c>
      <c r="P13" s="390"/>
      <c r="Q13" s="390">
        <v>13</v>
      </c>
    </row>
    <row r="14" spans="1:33" s="389" customFormat="1" ht="15">
      <c r="A14" s="392">
        <v>0</v>
      </c>
      <c r="B14" s="1120"/>
      <c r="C14" s="1612"/>
      <c r="D14" s="1612"/>
      <c r="E14" s="1784">
        <v>29</v>
      </c>
      <c r="F14" s="1603"/>
      <c r="G14" s="1612"/>
      <c r="H14" s="1612"/>
      <c r="I14" s="1784">
        <v>344</v>
      </c>
      <c r="J14" s="1603"/>
      <c r="K14" s="1612"/>
      <c r="L14" s="1612"/>
      <c r="M14" s="1784">
        <v>0</v>
      </c>
      <c r="N14" s="1603"/>
      <c r="O14" s="1612"/>
      <c r="P14" s="1612"/>
      <c r="Q14" s="1784">
        <v>4</v>
      </c>
    </row>
    <row r="15" spans="1:33" s="1392" customFormat="1" ht="15">
      <c r="A15" s="1391">
        <v>1</v>
      </c>
      <c r="B15" s="1120"/>
      <c r="C15" s="1612"/>
      <c r="D15" s="1612"/>
      <c r="E15" s="1784">
        <v>26</v>
      </c>
      <c r="F15" s="1603"/>
      <c r="G15" s="1612"/>
      <c r="H15" s="1612"/>
      <c r="I15" s="1784">
        <v>322</v>
      </c>
      <c r="J15" s="1603"/>
      <c r="K15" s="1612"/>
      <c r="L15" s="1612"/>
      <c r="M15" s="1784">
        <v>0</v>
      </c>
      <c r="N15" s="1603"/>
      <c r="O15" s="1612"/>
      <c r="P15" s="1612"/>
      <c r="Q15" s="1784">
        <v>5</v>
      </c>
    </row>
    <row r="16" spans="1:33" s="389" customFormat="1" ht="15">
      <c r="A16" s="392">
        <v>2</v>
      </c>
      <c r="B16" s="1120"/>
      <c r="C16" s="1612"/>
      <c r="D16" s="1612"/>
      <c r="E16" s="1784">
        <v>24</v>
      </c>
      <c r="F16" s="1603"/>
      <c r="G16" s="1612"/>
      <c r="H16" s="1612"/>
      <c r="I16" s="1784">
        <v>307</v>
      </c>
      <c r="J16" s="1603"/>
      <c r="K16" s="1612"/>
      <c r="L16" s="1612"/>
      <c r="M16" s="1784">
        <v>0</v>
      </c>
      <c r="N16" s="1603"/>
      <c r="O16" s="1612"/>
      <c r="P16" s="1612"/>
      <c r="Q16" s="1784">
        <v>4</v>
      </c>
    </row>
    <row r="17" spans="1:17" s="389" customFormat="1" ht="15">
      <c r="A17" s="392">
        <v>3</v>
      </c>
      <c r="B17" s="1120"/>
      <c r="C17" s="1612"/>
      <c r="D17" s="1612"/>
      <c r="E17" s="1784">
        <v>23</v>
      </c>
      <c r="F17" s="1603"/>
      <c r="G17" s="1612"/>
      <c r="H17" s="1612"/>
      <c r="I17" s="1784">
        <v>299</v>
      </c>
      <c r="J17" s="1603"/>
      <c r="K17" s="1612"/>
      <c r="L17" s="1612"/>
      <c r="M17" s="1784">
        <v>0</v>
      </c>
      <c r="N17" s="1603"/>
      <c r="O17" s="1612"/>
      <c r="P17" s="1612"/>
      <c r="Q17" s="1784">
        <v>5</v>
      </c>
    </row>
    <row r="18" spans="1:17" s="389" customFormat="1" ht="15">
      <c r="A18" s="392">
        <v>4</v>
      </c>
      <c r="B18" s="1120"/>
      <c r="C18" s="1612"/>
      <c r="D18" s="1612"/>
      <c r="E18" s="1784">
        <v>24</v>
      </c>
      <c r="F18" s="1603"/>
      <c r="G18" s="1612"/>
      <c r="H18" s="1612"/>
      <c r="I18" s="1784">
        <v>310</v>
      </c>
      <c r="J18" s="1603"/>
      <c r="K18" s="1612"/>
      <c r="L18" s="1612"/>
      <c r="M18" s="1784">
        <v>0</v>
      </c>
      <c r="N18" s="1603"/>
      <c r="O18" s="1612"/>
      <c r="P18" s="1612"/>
      <c r="Q18" s="1784">
        <v>3</v>
      </c>
    </row>
    <row r="19" spans="1:17" s="389" customFormat="1" ht="15">
      <c r="A19" s="392">
        <v>5</v>
      </c>
      <c r="B19" s="1120"/>
      <c r="C19" s="1612"/>
      <c r="D19" s="1612"/>
      <c r="E19" s="1784">
        <v>28</v>
      </c>
      <c r="F19" s="1603"/>
      <c r="G19" s="1612"/>
      <c r="H19" s="1612"/>
      <c r="I19" s="1784">
        <v>319</v>
      </c>
      <c r="J19" s="1603"/>
      <c r="K19" s="1612"/>
      <c r="L19" s="1612"/>
      <c r="M19" s="1784">
        <v>0</v>
      </c>
      <c r="N19" s="1603"/>
      <c r="O19" s="1612"/>
      <c r="P19" s="1612"/>
      <c r="Q19" s="1784">
        <v>3</v>
      </c>
    </row>
    <row r="20" spans="1:17" s="389" customFormat="1" ht="15">
      <c r="A20" s="392">
        <v>6</v>
      </c>
      <c r="B20" s="1120"/>
      <c r="C20" s="1612"/>
      <c r="D20" s="1612"/>
      <c r="E20" s="1784">
        <v>37</v>
      </c>
      <c r="F20" s="1603"/>
      <c r="G20" s="1612"/>
      <c r="H20" s="1612"/>
      <c r="I20" s="1784">
        <v>355</v>
      </c>
      <c r="J20" s="1603"/>
      <c r="K20" s="1612"/>
      <c r="L20" s="1612"/>
      <c r="M20" s="1784">
        <v>0</v>
      </c>
      <c r="N20" s="1603"/>
      <c r="O20" s="1612"/>
      <c r="P20" s="1612"/>
      <c r="Q20" s="1784">
        <v>4</v>
      </c>
    </row>
    <row r="21" spans="1:17" s="389" customFormat="1" ht="15">
      <c r="A21" s="392">
        <v>7</v>
      </c>
      <c r="B21" s="1120"/>
      <c r="C21" s="1612"/>
      <c r="D21" s="1612"/>
      <c r="E21" s="1784">
        <v>48</v>
      </c>
      <c r="F21" s="1603"/>
      <c r="G21" s="1612"/>
      <c r="H21" s="1612"/>
      <c r="I21" s="1784">
        <v>504</v>
      </c>
      <c r="J21" s="1603"/>
      <c r="K21" s="1612"/>
      <c r="L21" s="1612"/>
      <c r="M21" s="1784">
        <v>0</v>
      </c>
      <c r="N21" s="1603"/>
      <c r="O21" s="1612"/>
      <c r="P21" s="1612"/>
      <c r="Q21" s="1784">
        <v>10</v>
      </c>
    </row>
    <row r="22" spans="1:17" s="389" customFormat="1" ht="15">
      <c r="A22" s="392">
        <v>8</v>
      </c>
      <c r="B22" s="1120"/>
      <c r="C22" s="1612"/>
      <c r="D22" s="1612"/>
      <c r="E22" s="1784">
        <v>42</v>
      </c>
      <c r="F22" s="1603"/>
      <c r="G22" s="1612"/>
      <c r="H22" s="1612"/>
      <c r="I22" s="1784">
        <v>634</v>
      </c>
      <c r="J22" s="1603"/>
      <c r="K22" s="1612"/>
      <c r="L22" s="1612"/>
      <c r="M22" s="1784">
        <v>0</v>
      </c>
      <c r="N22" s="1603"/>
      <c r="O22" s="1612"/>
      <c r="P22" s="1612"/>
      <c r="Q22" s="1784">
        <v>29</v>
      </c>
    </row>
    <row r="23" spans="1:17" s="389" customFormat="1" ht="15">
      <c r="A23" s="392">
        <v>9</v>
      </c>
      <c r="B23" s="1120"/>
      <c r="C23" s="1612"/>
      <c r="D23" s="1612"/>
      <c r="E23" s="1784">
        <v>44</v>
      </c>
      <c r="F23" s="1603"/>
      <c r="G23" s="1612"/>
      <c r="H23" s="1612"/>
      <c r="I23" s="1784">
        <v>674</v>
      </c>
      <c r="J23" s="1603"/>
      <c r="K23" s="1612"/>
      <c r="L23" s="1612"/>
      <c r="M23" s="1784">
        <v>0</v>
      </c>
      <c r="N23" s="1603"/>
      <c r="O23" s="1612"/>
      <c r="P23" s="1612"/>
      <c r="Q23" s="1784">
        <v>31</v>
      </c>
    </row>
    <row r="24" spans="1:17" s="389" customFormat="1" ht="15">
      <c r="A24" s="392">
        <v>10</v>
      </c>
      <c r="B24" s="1120"/>
      <c r="C24" s="1612"/>
      <c r="D24" s="1612"/>
      <c r="E24" s="1784">
        <v>48</v>
      </c>
      <c r="F24" s="1603"/>
      <c r="G24" s="1612"/>
      <c r="H24" s="1612"/>
      <c r="I24" s="1784">
        <v>701</v>
      </c>
      <c r="J24" s="1603"/>
      <c r="K24" s="1612"/>
      <c r="L24" s="1612"/>
      <c r="M24" s="1784">
        <v>0</v>
      </c>
      <c r="N24" s="1603"/>
      <c r="O24" s="1612"/>
      <c r="P24" s="1612"/>
      <c r="Q24" s="1784">
        <v>29</v>
      </c>
    </row>
    <row r="25" spans="1:17" s="389" customFormat="1" ht="15">
      <c r="A25" s="392">
        <v>11</v>
      </c>
      <c r="B25" s="1120"/>
      <c r="C25" s="1612"/>
      <c r="D25" s="1612"/>
      <c r="E25" s="1784">
        <v>51</v>
      </c>
      <c r="F25" s="1603"/>
      <c r="G25" s="1612"/>
      <c r="H25" s="1612"/>
      <c r="I25" s="1784">
        <v>726</v>
      </c>
      <c r="J25" s="1603"/>
      <c r="K25" s="1612"/>
      <c r="L25" s="1612"/>
      <c r="M25" s="1784">
        <v>0</v>
      </c>
      <c r="N25" s="1603"/>
      <c r="O25" s="1612"/>
      <c r="P25" s="1612"/>
      <c r="Q25" s="1784">
        <v>37</v>
      </c>
    </row>
    <row r="26" spans="1:17" s="389" customFormat="1" ht="15">
      <c r="A26" s="392">
        <v>12</v>
      </c>
      <c r="B26" s="1120"/>
      <c r="C26" s="1612"/>
      <c r="D26" s="1612"/>
      <c r="E26" s="1784">
        <v>49</v>
      </c>
      <c r="F26" s="1603"/>
      <c r="G26" s="1612"/>
      <c r="H26" s="1612"/>
      <c r="I26" s="1784">
        <v>728</v>
      </c>
      <c r="J26" s="1603"/>
      <c r="K26" s="1612"/>
      <c r="L26" s="1612"/>
      <c r="M26" s="1784">
        <v>0</v>
      </c>
      <c r="N26" s="1603"/>
      <c r="O26" s="1612"/>
      <c r="P26" s="1612"/>
      <c r="Q26" s="1784">
        <v>37</v>
      </c>
    </row>
    <row r="27" spans="1:17" s="389" customFormat="1" ht="15">
      <c r="A27" s="392">
        <v>13</v>
      </c>
      <c r="B27" s="1120"/>
      <c r="C27" s="1612"/>
      <c r="D27" s="1612"/>
      <c r="E27" s="1784">
        <v>55</v>
      </c>
      <c r="F27" s="1603"/>
      <c r="G27" s="1612"/>
      <c r="H27" s="1612"/>
      <c r="I27" s="1784">
        <v>720</v>
      </c>
      <c r="J27" s="1603"/>
      <c r="K27" s="1612"/>
      <c r="L27" s="1612"/>
      <c r="M27" s="1784">
        <v>0</v>
      </c>
      <c r="N27" s="1603"/>
      <c r="O27" s="1612"/>
      <c r="P27" s="1612"/>
      <c r="Q27" s="1784">
        <v>38</v>
      </c>
    </row>
    <row r="28" spans="1:17" s="389" customFormat="1" ht="15">
      <c r="A28" s="392">
        <v>14</v>
      </c>
      <c r="B28" s="1120"/>
      <c r="C28" s="1612"/>
      <c r="D28" s="1612"/>
      <c r="E28" s="1784">
        <v>56</v>
      </c>
      <c r="F28" s="1603"/>
      <c r="G28" s="1612"/>
      <c r="H28" s="1612"/>
      <c r="I28" s="1784">
        <v>713</v>
      </c>
      <c r="J28" s="1603"/>
      <c r="K28" s="1612"/>
      <c r="L28" s="1612"/>
      <c r="M28" s="1784">
        <v>0</v>
      </c>
      <c r="N28" s="1603"/>
      <c r="O28" s="1612"/>
      <c r="P28" s="1612"/>
      <c r="Q28" s="1784">
        <v>37</v>
      </c>
    </row>
    <row r="29" spans="1:17" s="389" customFormat="1" ht="15">
      <c r="A29" s="392">
        <v>15</v>
      </c>
      <c r="B29" s="1120"/>
      <c r="C29" s="1612"/>
      <c r="D29" s="1612"/>
      <c r="E29" s="1784">
        <v>59</v>
      </c>
      <c r="F29" s="1603"/>
      <c r="G29" s="1612"/>
      <c r="H29" s="1612"/>
      <c r="I29" s="1784">
        <v>719</v>
      </c>
      <c r="J29" s="1603"/>
      <c r="K29" s="1612"/>
      <c r="L29" s="1612"/>
      <c r="M29" s="1784">
        <v>0</v>
      </c>
      <c r="N29" s="1603"/>
      <c r="O29" s="1612"/>
      <c r="P29" s="1612"/>
      <c r="Q29" s="1784">
        <v>35</v>
      </c>
    </row>
    <row r="30" spans="1:17" s="389" customFormat="1" ht="15">
      <c r="A30" s="392">
        <v>16</v>
      </c>
      <c r="B30" s="1120"/>
      <c r="C30" s="1612"/>
      <c r="D30" s="1612"/>
      <c r="E30" s="1784">
        <v>57</v>
      </c>
      <c r="F30" s="1603"/>
      <c r="G30" s="1612"/>
      <c r="H30" s="1612"/>
      <c r="I30" s="1784">
        <v>698</v>
      </c>
      <c r="J30" s="1603"/>
      <c r="K30" s="1612"/>
      <c r="L30" s="1612"/>
      <c r="M30" s="1784">
        <v>0</v>
      </c>
      <c r="N30" s="1603"/>
      <c r="O30" s="1612"/>
      <c r="P30" s="1612"/>
      <c r="Q30" s="1784">
        <v>16</v>
      </c>
    </row>
    <row r="31" spans="1:17" s="393" customFormat="1" ht="15">
      <c r="A31" s="392">
        <v>17</v>
      </c>
      <c r="B31" s="1120"/>
      <c r="C31" s="1612"/>
      <c r="D31" s="1612"/>
      <c r="E31" s="1784">
        <v>60</v>
      </c>
      <c r="F31" s="1603"/>
      <c r="G31" s="1612"/>
      <c r="H31" s="1612"/>
      <c r="I31" s="1784">
        <v>648</v>
      </c>
      <c r="J31" s="1603"/>
      <c r="K31" s="1612"/>
      <c r="L31" s="1612"/>
      <c r="M31" s="1784">
        <v>0</v>
      </c>
      <c r="N31" s="1603"/>
      <c r="O31" s="1612"/>
      <c r="P31" s="1612"/>
      <c r="Q31" s="1784">
        <v>18</v>
      </c>
    </row>
    <row r="32" spans="1:17" s="393" customFormat="1" ht="15">
      <c r="A32" s="392">
        <v>18</v>
      </c>
      <c r="B32" s="1120"/>
      <c r="C32" s="1612"/>
      <c r="D32" s="1612"/>
      <c r="E32" s="1784">
        <v>74</v>
      </c>
      <c r="F32" s="1603"/>
      <c r="G32" s="1612"/>
      <c r="H32" s="1612"/>
      <c r="I32" s="1784">
        <v>598</v>
      </c>
      <c r="J32" s="1603"/>
      <c r="K32" s="1612"/>
      <c r="L32" s="1612"/>
      <c r="M32" s="1784">
        <v>0</v>
      </c>
      <c r="N32" s="1603"/>
      <c r="O32" s="1612"/>
      <c r="P32" s="1612"/>
      <c r="Q32" s="1784">
        <v>12</v>
      </c>
    </row>
    <row r="33" spans="1:33" s="393" customFormat="1" ht="15">
      <c r="A33" s="392">
        <v>19</v>
      </c>
      <c r="B33" s="1120"/>
      <c r="C33" s="1612"/>
      <c r="D33" s="1612"/>
      <c r="E33" s="1784">
        <v>82</v>
      </c>
      <c r="F33" s="1603"/>
      <c r="G33" s="1612"/>
      <c r="H33" s="1612"/>
      <c r="I33" s="1784">
        <v>565</v>
      </c>
      <c r="J33" s="1603"/>
      <c r="K33" s="1612"/>
      <c r="L33" s="1612"/>
      <c r="M33" s="1784">
        <v>0</v>
      </c>
      <c r="N33" s="1603"/>
      <c r="O33" s="1612"/>
      <c r="P33" s="1612"/>
      <c r="Q33" s="1784">
        <v>12</v>
      </c>
    </row>
    <row r="34" spans="1:33" s="393" customFormat="1" ht="15">
      <c r="A34" s="392">
        <v>20</v>
      </c>
      <c r="B34" s="1120"/>
      <c r="C34" s="1612"/>
      <c r="D34" s="1612"/>
      <c r="E34" s="1784">
        <v>80</v>
      </c>
      <c r="F34" s="1603"/>
      <c r="G34" s="1612"/>
      <c r="H34" s="1612"/>
      <c r="I34" s="1784">
        <v>537</v>
      </c>
      <c r="J34" s="1603"/>
      <c r="K34" s="1612"/>
      <c r="L34" s="1612"/>
      <c r="M34" s="1784">
        <v>0</v>
      </c>
      <c r="N34" s="1603"/>
      <c r="O34" s="1612"/>
      <c r="P34" s="1612"/>
      <c r="Q34" s="1784">
        <v>14</v>
      </c>
    </row>
    <row r="35" spans="1:33" s="393" customFormat="1" ht="15">
      <c r="A35" s="392">
        <v>21</v>
      </c>
      <c r="B35" s="1120"/>
      <c r="C35" s="1612"/>
      <c r="D35" s="1612"/>
      <c r="E35" s="1784">
        <v>65</v>
      </c>
      <c r="F35" s="1603"/>
      <c r="G35" s="1612"/>
      <c r="H35" s="1612"/>
      <c r="I35" s="1784">
        <v>497</v>
      </c>
      <c r="J35" s="1603"/>
      <c r="K35" s="1612"/>
      <c r="L35" s="1612"/>
      <c r="M35" s="1784">
        <v>0</v>
      </c>
      <c r="N35" s="1603"/>
      <c r="O35" s="1612"/>
      <c r="P35" s="1612"/>
      <c r="Q35" s="1784">
        <v>16</v>
      </c>
    </row>
    <row r="36" spans="1:33" s="393" customFormat="1" ht="15">
      <c r="A36" s="392">
        <v>22</v>
      </c>
      <c r="B36" s="1120"/>
      <c r="C36" s="1612"/>
      <c r="D36" s="1612"/>
      <c r="E36" s="1784">
        <v>58</v>
      </c>
      <c r="F36" s="1603"/>
      <c r="G36" s="1612"/>
      <c r="H36" s="1612"/>
      <c r="I36" s="1784">
        <v>453</v>
      </c>
      <c r="J36" s="1603"/>
      <c r="K36" s="1612"/>
      <c r="L36" s="1612"/>
      <c r="M36" s="1784">
        <v>0</v>
      </c>
      <c r="N36" s="1603"/>
      <c r="O36" s="1612"/>
      <c r="P36" s="1612"/>
      <c r="Q36" s="1784">
        <v>15</v>
      </c>
    </row>
    <row r="37" spans="1:33" s="393" customFormat="1" ht="15">
      <c r="A37" s="392">
        <v>23</v>
      </c>
      <c r="B37" s="1120"/>
      <c r="C37" s="1612"/>
      <c r="D37" s="1612"/>
      <c r="E37" s="1784">
        <v>43</v>
      </c>
      <c r="F37" s="1603"/>
      <c r="G37" s="1612"/>
      <c r="H37" s="1612"/>
      <c r="I37" s="1784">
        <v>389</v>
      </c>
      <c r="J37" s="1603"/>
      <c r="K37" s="1612"/>
      <c r="L37" s="1612"/>
      <c r="M37" s="1784">
        <v>0</v>
      </c>
      <c r="N37" s="1603"/>
      <c r="O37" s="1612"/>
      <c r="P37" s="1612"/>
      <c r="Q37" s="1784">
        <v>3</v>
      </c>
    </row>
    <row r="38" spans="1:33" s="393" customFormat="1" ht="15">
      <c r="A38" s="392" t="s">
        <v>19</v>
      </c>
      <c r="B38" s="1162"/>
      <c r="C38" s="1613"/>
      <c r="D38" s="1613"/>
      <c r="E38" s="1614">
        <f>SUM(E14:E37)</f>
        <v>1162</v>
      </c>
      <c r="F38" s="1613"/>
      <c r="G38" s="1613"/>
      <c r="H38" s="1613"/>
      <c r="I38" s="1614">
        <f>SUM(I14:I37)</f>
        <v>12760</v>
      </c>
      <c r="J38" s="1613"/>
      <c r="K38" s="1613"/>
      <c r="L38" s="1613"/>
      <c r="M38" s="1614">
        <f>SUM(M14:M37)</f>
        <v>0</v>
      </c>
      <c r="N38" s="1613"/>
      <c r="O38" s="1613"/>
      <c r="P38" s="1613"/>
      <c r="Q38" s="1614">
        <f>SUM(Q14:Q37)</f>
        <v>417</v>
      </c>
    </row>
    <row r="39" spans="1:33" s="383" customFormat="1" ht="12.75" customHeight="1">
      <c r="A39" s="383" t="s">
        <v>20</v>
      </c>
      <c r="R39" s="985"/>
      <c r="S39" s="985"/>
      <c r="T39" s="985"/>
      <c r="U39" s="985"/>
      <c r="V39" s="985"/>
      <c r="W39" s="985"/>
      <c r="X39" s="985"/>
      <c r="Y39" s="985"/>
      <c r="Z39" s="985"/>
      <c r="AA39" s="985"/>
      <c r="AB39" s="985"/>
      <c r="AC39" s="985"/>
      <c r="AD39" s="985"/>
      <c r="AE39" s="985"/>
      <c r="AF39" s="985"/>
      <c r="AG39" s="985"/>
    </row>
    <row r="40" spans="1:33" s="383" customFormat="1" ht="12.75" customHeight="1">
      <c r="A40" s="383" t="s">
        <v>21</v>
      </c>
      <c r="R40" s="985"/>
      <c r="S40" s="985"/>
      <c r="T40" s="985"/>
      <c r="U40" s="985"/>
      <c r="V40" s="985"/>
      <c r="W40" s="985"/>
      <c r="X40" s="985"/>
      <c r="Y40" s="985"/>
      <c r="Z40" s="985"/>
      <c r="AA40" s="985"/>
      <c r="AB40" s="985"/>
      <c r="AC40" s="985"/>
      <c r="AD40" s="985"/>
      <c r="AE40" s="985"/>
      <c r="AF40" s="985"/>
      <c r="AG40" s="985"/>
    </row>
    <row r="41" spans="1:33">
      <c r="A41" s="383" t="s">
        <v>565</v>
      </c>
      <c r="K41" s="383"/>
      <c r="L41" s="383"/>
      <c r="M41" s="383"/>
      <c r="N41" s="383"/>
      <c r="O41" s="383"/>
      <c r="P41" s="383"/>
      <c r="Q41" s="383"/>
      <c r="R41" s="986"/>
      <c r="S41" s="986"/>
      <c r="T41" s="986"/>
      <c r="U41" s="986"/>
      <c r="V41" s="986"/>
      <c r="W41" s="986"/>
      <c r="X41" s="986"/>
      <c r="Y41" s="986"/>
      <c r="Z41" s="986"/>
      <c r="AA41" s="986"/>
      <c r="AB41" s="986"/>
      <c r="AC41" s="986"/>
      <c r="AD41" s="986"/>
      <c r="AE41" s="986"/>
      <c r="AF41" s="986"/>
      <c r="AG41" s="986"/>
    </row>
    <row r="42" spans="1:33">
      <c r="A42" s="383" t="s">
        <v>23</v>
      </c>
      <c r="R42" s="986"/>
      <c r="S42" s="986"/>
      <c r="T42" s="986"/>
      <c r="U42" s="986"/>
      <c r="V42" s="986"/>
      <c r="W42" s="986"/>
      <c r="X42" s="986"/>
      <c r="Y42" s="986"/>
      <c r="Z42" s="986"/>
      <c r="AA42" s="986"/>
      <c r="AB42" s="986"/>
      <c r="AC42" s="986"/>
      <c r="AD42" s="986"/>
      <c r="AE42" s="986"/>
      <c r="AF42" s="986"/>
      <c r="AG42" s="986"/>
    </row>
    <row r="43" spans="1:33">
      <c r="R43" s="986"/>
      <c r="S43" s="986"/>
      <c r="T43" s="986"/>
      <c r="U43" s="986"/>
      <c r="V43" s="986"/>
      <c r="W43" s="986"/>
      <c r="X43" s="986"/>
      <c r="Y43" s="986"/>
      <c r="Z43" s="986"/>
      <c r="AA43" s="986"/>
      <c r="AB43" s="986"/>
      <c r="AC43" s="986"/>
      <c r="AD43" s="986"/>
      <c r="AE43" s="986"/>
      <c r="AF43" s="986"/>
      <c r="AG43" s="986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>
    <tabColor theme="9" tint="-0.249977111117893"/>
  </sheetPr>
  <dimension ref="A1:AG43"/>
  <sheetViews>
    <sheetView zoomScale="85" zoomScaleNormal="85" workbookViewId="0">
      <selection activeCell="N19" sqref="N19"/>
    </sheetView>
  </sheetViews>
  <sheetFormatPr defaultColWidth="9.140625" defaultRowHeight="12.75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>
      <c r="B1" s="2613" t="s">
        <v>405</v>
      </c>
      <c r="C1" s="2081"/>
      <c r="D1" s="2081"/>
      <c r="E1" s="2081"/>
      <c r="F1" s="2081"/>
      <c r="J1" s="800" t="s">
        <v>171</v>
      </c>
      <c r="N1" s="2607" t="s">
        <v>569</v>
      </c>
      <c r="O1" s="2607"/>
      <c r="P1" s="2607"/>
      <c r="Q1" s="2607"/>
      <c r="R1" s="983"/>
      <c r="S1" s="983"/>
      <c r="T1" s="983"/>
      <c r="U1" s="983"/>
      <c r="V1" s="983"/>
      <c r="W1" s="983"/>
      <c r="X1" s="983"/>
      <c r="Y1" s="983"/>
      <c r="Z1" s="983"/>
      <c r="AA1" s="983"/>
      <c r="AB1" s="983"/>
      <c r="AC1" s="983"/>
      <c r="AD1" s="983"/>
      <c r="AE1" s="983"/>
      <c r="AF1" s="983"/>
      <c r="AG1" s="983"/>
    </row>
    <row r="2" spans="1:33" s="395" customFormat="1" ht="10.5" customHeight="1">
      <c r="B2" s="2608" t="s">
        <v>1</v>
      </c>
      <c r="C2" s="2088"/>
      <c r="D2" s="2088"/>
      <c r="E2" s="2088"/>
      <c r="F2" s="2088"/>
      <c r="N2" s="2608" t="s">
        <v>2</v>
      </c>
      <c r="O2" s="2609"/>
      <c r="P2" s="2609"/>
      <c r="Q2" s="2609"/>
      <c r="R2" s="983"/>
      <c r="S2" s="983"/>
      <c r="T2" s="983"/>
      <c r="U2" s="983"/>
      <c r="V2" s="983"/>
      <c r="W2" s="983"/>
      <c r="X2" s="983"/>
      <c r="Y2" s="983"/>
      <c r="Z2" s="983"/>
      <c r="AA2" s="983"/>
      <c r="AB2" s="983"/>
      <c r="AC2" s="983"/>
      <c r="AD2" s="983"/>
      <c r="AE2" s="983"/>
      <c r="AF2" s="983"/>
      <c r="AG2" s="983"/>
    </row>
    <row r="3" spans="1:33" s="395" customFormat="1" ht="13.5" customHeight="1">
      <c r="N3" s="397" t="s">
        <v>3</v>
      </c>
      <c r="O3" s="1815" t="s">
        <v>570</v>
      </c>
      <c r="P3" s="1815"/>
      <c r="Q3" s="1815"/>
      <c r="R3" s="983"/>
      <c r="S3" s="983"/>
      <c r="T3" s="983"/>
      <c r="U3" s="983"/>
      <c r="V3" s="983"/>
      <c r="W3" s="983"/>
      <c r="X3" s="983"/>
      <c r="Y3" s="983"/>
      <c r="Z3" s="983"/>
      <c r="AA3" s="983"/>
      <c r="AB3" s="983"/>
      <c r="AC3" s="983"/>
      <c r="AD3" s="983"/>
      <c r="AE3" s="983"/>
      <c r="AF3" s="983"/>
      <c r="AG3" s="983"/>
    </row>
    <row r="4" spans="1:33" s="395" customFormat="1" ht="15" customHeight="1">
      <c r="B4" s="2612" t="s">
        <v>4</v>
      </c>
      <c r="C4" s="2081"/>
      <c r="D4" s="397"/>
      <c r="E4" s="983"/>
      <c r="F4" s="983"/>
      <c r="G4" s="983"/>
      <c r="H4" s="983"/>
      <c r="I4" s="901" t="s">
        <v>5</v>
      </c>
      <c r="J4" s="396"/>
      <c r="K4" s="396"/>
      <c r="L4" s="396"/>
      <c r="N4" s="397"/>
      <c r="O4" s="1194" t="s">
        <v>90</v>
      </c>
      <c r="Q4" s="1814" t="s">
        <v>568</v>
      </c>
      <c r="R4" s="983"/>
      <c r="S4" s="983"/>
      <c r="T4" s="983"/>
      <c r="U4" s="983"/>
      <c r="V4" s="983"/>
      <c r="W4" s="983"/>
      <c r="X4" s="983"/>
      <c r="Y4" s="983"/>
      <c r="Z4" s="983"/>
      <c r="AA4" s="983"/>
      <c r="AB4" s="983"/>
      <c r="AC4" s="983"/>
      <c r="AD4" s="983"/>
      <c r="AE4" s="983"/>
      <c r="AF4" s="983"/>
      <c r="AG4" s="983"/>
    </row>
    <row r="5" spans="1:33" s="395" customFormat="1" ht="9.75" customHeight="1">
      <c r="B5" s="2618" t="s">
        <v>7</v>
      </c>
      <c r="C5" s="2079"/>
      <c r="D5" s="396"/>
      <c r="E5" s="396"/>
      <c r="R5" s="983"/>
      <c r="S5" s="983"/>
      <c r="T5" s="983"/>
      <c r="U5" s="983"/>
      <c r="V5" s="983"/>
      <c r="W5" s="983"/>
      <c r="X5" s="983"/>
      <c r="Y5" s="983"/>
      <c r="Z5" s="983"/>
      <c r="AA5" s="983"/>
      <c r="AB5" s="983"/>
      <c r="AC5" s="983"/>
      <c r="AD5" s="983"/>
      <c r="AE5" s="983"/>
      <c r="AF5" s="983"/>
      <c r="AG5" s="983"/>
    </row>
    <row r="6" spans="1:33" s="395" customFormat="1" ht="12" customHeight="1">
      <c r="A6" s="261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83"/>
      <c r="S6" s="983"/>
      <c r="T6" s="983"/>
      <c r="U6" s="983"/>
      <c r="V6" s="983"/>
      <c r="W6" s="983"/>
      <c r="X6" s="983"/>
      <c r="Y6" s="983"/>
      <c r="Z6" s="983"/>
      <c r="AA6" s="983"/>
      <c r="AB6" s="983"/>
      <c r="AC6" s="983"/>
      <c r="AD6" s="983"/>
      <c r="AE6" s="983"/>
      <c r="AF6" s="983"/>
      <c r="AG6" s="983"/>
    </row>
    <row r="7" spans="1:33" s="395" customFormat="1" ht="15.75">
      <c r="A7" s="261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83"/>
      <c r="S7" s="983"/>
      <c r="T7" s="983"/>
      <c r="U7" s="983"/>
      <c r="V7" s="983"/>
      <c r="W7" s="983"/>
      <c r="X7" s="983"/>
      <c r="Y7" s="983"/>
      <c r="Z7" s="983"/>
      <c r="AA7" s="983"/>
      <c r="AB7" s="983"/>
      <c r="AC7" s="983"/>
      <c r="AD7" s="983"/>
      <c r="AE7" s="983"/>
      <c r="AF7" s="983"/>
      <c r="AG7" s="983"/>
    </row>
    <row r="8" spans="1:33" s="395" customFormat="1" ht="9" customHeight="1">
      <c r="A8" s="1258">
        <v>1525</v>
      </c>
      <c r="B8" s="1261"/>
      <c r="R8" s="983"/>
      <c r="S8" s="983"/>
      <c r="T8" s="983"/>
      <c r="U8" s="983"/>
      <c r="V8" s="983"/>
      <c r="W8" s="983"/>
      <c r="X8" s="983"/>
      <c r="Y8" s="983"/>
      <c r="Z8" s="983"/>
      <c r="AA8" s="983"/>
      <c r="AB8" s="983"/>
      <c r="AC8" s="983"/>
      <c r="AD8" s="983"/>
      <c r="AE8" s="983"/>
      <c r="AF8" s="983"/>
      <c r="AG8" s="983"/>
    </row>
    <row r="9" spans="1:33" s="395" customFormat="1">
      <c r="A9" s="2614" t="s">
        <v>9</v>
      </c>
      <c r="B9" s="2604" t="s">
        <v>10</v>
      </c>
      <c r="C9" s="2605"/>
      <c r="D9" s="2605"/>
      <c r="E9" s="2605"/>
      <c r="F9" s="2605"/>
      <c r="G9" s="2605"/>
      <c r="H9" s="2605"/>
      <c r="I9" s="2606"/>
      <c r="J9" s="2604" t="s">
        <v>11</v>
      </c>
      <c r="K9" s="2605"/>
      <c r="L9" s="2605"/>
      <c r="M9" s="2605"/>
      <c r="N9" s="2605"/>
      <c r="O9" s="2605"/>
      <c r="P9" s="2605"/>
      <c r="Q9" s="2606"/>
      <c r="R9" s="983"/>
      <c r="S9" s="983"/>
      <c r="T9" s="983"/>
      <c r="U9" s="983"/>
      <c r="V9" s="983"/>
      <c r="W9" s="983"/>
      <c r="X9" s="983"/>
      <c r="Y9" s="983"/>
      <c r="Z9" s="983"/>
      <c r="AA9" s="983"/>
      <c r="AB9" s="983"/>
      <c r="AC9" s="983"/>
      <c r="AD9" s="983"/>
      <c r="AE9" s="983"/>
      <c r="AF9" s="983"/>
      <c r="AG9" s="983"/>
    </row>
    <row r="10" spans="1:33" s="395" customFormat="1">
      <c r="A10" s="2615"/>
      <c r="B10" s="2602" t="s">
        <v>91</v>
      </c>
      <c r="C10" s="2603"/>
      <c r="D10" s="2603"/>
      <c r="E10" s="2617"/>
      <c r="F10" s="2602" t="s">
        <v>567</v>
      </c>
      <c r="G10" s="2095"/>
      <c r="H10" s="2095"/>
      <c r="I10" s="2096"/>
      <c r="J10" s="2602" t="s">
        <v>91</v>
      </c>
      <c r="K10" s="2603"/>
      <c r="L10" s="2603"/>
      <c r="M10" s="2617"/>
      <c r="N10" s="2602" t="s">
        <v>567</v>
      </c>
      <c r="O10" s="2095"/>
      <c r="P10" s="2095"/>
      <c r="Q10" s="2096"/>
      <c r="R10" s="983"/>
      <c r="S10" s="983"/>
      <c r="T10" s="983"/>
      <c r="U10" s="983"/>
      <c r="V10" s="983"/>
      <c r="W10" s="983"/>
      <c r="X10" s="983"/>
      <c r="Y10" s="983"/>
      <c r="Z10" s="983"/>
      <c r="AA10" s="983"/>
      <c r="AB10" s="983"/>
      <c r="AC10" s="983"/>
      <c r="AD10" s="983"/>
      <c r="AE10" s="983"/>
      <c r="AF10" s="983"/>
      <c r="AG10" s="983"/>
    </row>
    <row r="11" spans="1:33" s="395" customFormat="1">
      <c r="A11" s="2615"/>
      <c r="B11" s="2602" t="s">
        <v>14</v>
      </c>
      <c r="C11" s="2603"/>
      <c r="E11" s="399">
        <v>7200</v>
      </c>
      <c r="F11" s="2602" t="s">
        <v>14</v>
      </c>
      <c r="G11" s="2603"/>
      <c r="H11" s="398"/>
      <c r="I11" s="399">
        <v>0</v>
      </c>
      <c r="J11" s="2602" t="s">
        <v>14</v>
      </c>
      <c r="K11" s="2603"/>
      <c r="L11" s="398"/>
      <c r="M11" s="399">
        <f>E11</f>
        <v>7200</v>
      </c>
      <c r="N11" s="2602" t="s">
        <v>14</v>
      </c>
      <c r="O11" s="2603"/>
      <c r="P11" s="398"/>
      <c r="Q11" s="399">
        <f>I11</f>
        <v>0</v>
      </c>
      <c r="R11" s="983"/>
      <c r="S11" s="983"/>
      <c r="T11" s="983"/>
      <c r="U11" s="983"/>
      <c r="V11" s="983"/>
      <c r="W11" s="983"/>
      <c r="X11" s="983"/>
      <c r="Y11" s="983"/>
      <c r="Z11" s="983"/>
      <c r="AA11" s="983"/>
      <c r="AB11" s="983"/>
      <c r="AC11" s="983"/>
      <c r="AD11" s="983"/>
      <c r="AE11" s="983"/>
      <c r="AF11" s="983"/>
      <c r="AG11" s="983"/>
    </row>
    <row r="12" spans="1:33" s="401" customFormat="1" ht="35.25" customHeight="1">
      <c r="A12" s="2616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2" thickBot="1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>
      <c r="A14" s="404">
        <v>0</v>
      </c>
      <c r="B14" s="1120"/>
      <c r="C14" s="1615"/>
      <c r="D14" s="1615"/>
      <c r="E14" s="1784">
        <v>99.36</v>
      </c>
      <c r="F14" s="1615"/>
      <c r="G14" s="1615"/>
      <c r="H14" s="1615"/>
      <c r="I14" s="2052">
        <v>980.64</v>
      </c>
      <c r="J14" s="1603"/>
      <c r="K14" s="1615"/>
      <c r="L14" s="1615"/>
      <c r="M14" s="1784">
        <v>0</v>
      </c>
      <c r="N14" s="1615"/>
      <c r="O14" s="1106"/>
      <c r="P14" s="1106"/>
      <c r="Q14" s="1106">
        <v>306.72000000000003</v>
      </c>
    </row>
    <row r="15" spans="1:33" s="1390" customFormat="1" ht="15">
      <c r="A15" s="1388">
        <v>1</v>
      </c>
      <c r="B15" s="1120"/>
      <c r="C15" s="1615"/>
      <c r="D15" s="1615"/>
      <c r="E15" s="1784">
        <v>100.8</v>
      </c>
      <c r="F15" s="1615"/>
      <c r="G15" s="1615"/>
      <c r="H15" s="1615"/>
      <c r="I15" s="2053">
        <v>897.12</v>
      </c>
      <c r="J15" s="1603"/>
      <c r="K15" s="1615"/>
      <c r="L15" s="1615"/>
      <c r="M15" s="1784">
        <v>1.44</v>
      </c>
      <c r="N15" s="1615"/>
      <c r="O15" s="1389"/>
      <c r="P15" s="1389"/>
      <c r="Q15" s="1784">
        <v>283.68</v>
      </c>
    </row>
    <row r="16" spans="1:33" s="401" customFormat="1" ht="15">
      <c r="A16" s="404">
        <v>2</v>
      </c>
      <c r="B16" s="1120"/>
      <c r="C16" s="1615"/>
      <c r="D16" s="1615"/>
      <c r="E16" s="1784">
        <v>102.24</v>
      </c>
      <c r="F16" s="1615"/>
      <c r="G16" s="1615"/>
      <c r="H16" s="1615"/>
      <c r="I16" s="2053">
        <v>803.52</v>
      </c>
      <c r="J16" s="1603"/>
      <c r="K16" s="1615"/>
      <c r="L16" s="1615"/>
      <c r="M16" s="1784">
        <v>0</v>
      </c>
      <c r="N16" s="1615"/>
      <c r="O16" s="1106"/>
      <c r="P16" s="1106"/>
      <c r="Q16" s="1784">
        <v>241.92</v>
      </c>
    </row>
    <row r="17" spans="1:17" s="401" customFormat="1" ht="15">
      <c r="A17" s="404">
        <v>3</v>
      </c>
      <c r="B17" s="1120"/>
      <c r="C17" s="1615"/>
      <c r="D17" s="1615"/>
      <c r="E17" s="1784">
        <v>99.36</v>
      </c>
      <c r="F17" s="1615"/>
      <c r="G17" s="1615"/>
      <c r="H17" s="1615"/>
      <c r="I17" s="2053">
        <v>790.56</v>
      </c>
      <c r="J17" s="1603"/>
      <c r="K17" s="1615"/>
      <c r="L17" s="1615"/>
      <c r="M17" s="1784">
        <v>0</v>
      </c>
      <c r="N17" s="1615"/>
      <c r="O17" s="1106"/>
      <c r="P17" s="1106"/>
      <c r="Q17" s="1784">
        <v>240.48</v>
      </c>
    </row>
    <row r="18" spans="1:17" s="401" customFormat="1" ht="15">
      <c r="A18" s="404">
        <v>4</v>
      </c>
      <c r="B18" s="1120"/>
      <c r="C18" s="1615"/>
      <c r="D18" s="1615"/>
      <c r="E18" s="1784">
        <v>102.24</v>
      </c>
      <c r="F18" s="1615"/>
      <c r="G18" s="1615"/>
      <c r="H18" s="1615"/>
      <c r="I18" s="2053">
        <v>738.72</v>
      </c>
      <c r="J18" s="1603"/>
      <c r="K18" s="1615"/>
      <c r="L18" s="1615"/>
      <c r="M18" s="1784">
        <v>1.44</v>
      </c>
      <c r="N18" s="1615"/>
      <c r="O18" s="1106"/>
      <c r="P18" s="1106"/>
      <c r="Q18" s="1784">
        <v>197.28</v>
      </c>
    </row>
    <row r="19" spans="1:17" s="401" customFormat="1" ht="15">
      <c r="A19" s="404">
        <v>5</v>
      </c>
      <c r="B19" s="1120"/>
      <c r="C19" s="1615"/>
      <c r="D19" s="1615"/>
      <c r="E19" s="1784">
        <v>110.88</v>
      </c>
      <c r="F19" s="1615"/>
      <c r="G19" s="1615"/>
      <c r="H19" s="1615"/>
      <c r="I19" s="2053">
        <v>797.76</v>
      </c>
      <c r="J19" s="1603"/>
      <c r="K19" s="1615"/>
      <c r="L19" s="1615"/>
      <c r="M19" s="1784">
        <v>1.44</v>
      </c>
      <c r="N19" s="1615"/>
      <c r="O19" s="1106"/>
      <c r="P19" s="1106"/>
      <c r="Q19" s="1784">
        <v>198.72</v>
      </c>
    </row>
    <row r="20" spans="1:17" s="401" customFormat="1" ht="15">
      <c r="A20" s="404">
        <v>6</v>
      </c>
      <c r="B20" s="1120"/>
      <c r="C20" s="1615"/>
      <c r="D20" s="1615"/>
      <c r="E20" s="1784">
        <v>125.28</v>
      </c>
      <c r="F20" s="1615"/>
      <c r="G20" s="1615"/>
      <c r="H20" s="1615"/>
      <c r="I20" s="2053">
        <v>1041.1199999999999</v>
      </c>
      <c r="J20" s="1603"/>
      <c r="K20" s="1615"/>
      <c r="L20" s="1615"/>
      <c r="M20" s="1784">
        <v>1.44</v>
      </c>
      <c r="N20" s="1615"/>
      <c r="O20" s="1106"/>
      <c r="P20" s="1106"/>
      <c r="Q20" s="1784">
        <v>253.44</v>
      </c>
    </row>
    <row r="21" spans="1:17" s="401" customFormat="1" ht="15">
      <c r="A21" s="404">
        <v>7</v>
      </c>
      <c r="B21" s="1120"/>
      <c r="C21" s="1615"/>
      <c r="D21" s="1615"/>
      <c r="E21" s="1784">
        <v>177.12</v>
      </c>
      <c r="F21" s="1615"/>
      <c r="G21" s="1615"/>
      <c r="H21" s="1615"/>
      <c r="I21" s="2053">
        <v>1327.68</v>
      </c>
      <c r="J21" s="1603"/>
      <c r="K21" s="1615"/>
      <c r="L21" s="1615"/>
      <c r="M21" s="1784">
        <v>1.44</v>
      </c>
      <c r="N21" s="1615"/>
      <c r="O21" s="1106"/>
      <c r="P21" s="1106"/>
      <c r="Q21" s="1784">
        <v>295.2</v>
      </c>
    </row>
    <row r="22" spans="1:17" s="401" customFormat="1" ht="15">
      <c r="A22" s="404">
        <v>8</v>
      </c>
      <c r="B22" s="1120"/>
      <c r="C22" s="1615"/>
      <c r="D22" s="1615"/>
      <c r="E22" s="1784">
        <v>270.72000000000003</v>
      </c>
      <c r="F22" s="1615"/>
      <c r="G22" s="1615"/>
      <c r="H22" s="1615"/>
      <c r="I22" s="2053">
        <v>1585.44</v>
      </c>
      <c r="J22" s="1603"/>
      <c r="K22" s="1615"/>
      <c r="L22" s="1615"/>
      <c r="M22" s="1784">
        <v>2.88</v>
      </c>
      <c r="N22" s="1615"/>
      <c r="O22" s="1106"/>
      <c r="P22" s="1106"/>
      <c r="Q22" s="1784">
        <v>313.92</v>
      </c>
    </row>
    <row r="23" spans="1:17" s="401" customFormat="1" ht="15">
      <c r="A23" s="404">
        <v>9</v>
      </c>
      <c r="B23" s="1120"/>
      <c r="C23" s="1615"/>
      <c r="D23" s="1615"/>
      <c r="E23" s="1784">
        <v>298.08</v>
      </c>
      <c r="F23" s="1615"/>
      <c r="G23" s="1615"/>
      <c r="H23" s="1615"/>
      <c r="I23" s="2053">
        <v>1617.12</v>
      </c>
      <c r="J23" s="1603"/>
      <c r="K23" s="1615"/>
      <c r="L23" s="1615"/>
      <c r="M23" s="1784">
        <v>4.32</v>
      </c>
      <c r="N23" s="1615"/>
      <c r="O23" s="1106"/>
      <c r="P23" s="1106"/>
      <c r="Q23" s="1784">
        <v>300.95999999999998</v>
      </c>
    </row>
    <row r="24" spans="1:17" s="401" customFormat="1" ht="15">
      <c r="A24" s="404">
        <v>10</v>
      </c>
      <c r="B24" s="1120"/>
      <c r="C24" s="1615"/>
      <c r="D24" s="1615"/>
      <c r="E24" s="1784">
        <v>282.24</v>
      </c>
      <c r="F24" s="1615"/>
      <c r="G24" s="1615"/>
      <c r="H24" s="1615"/>
      <c r="I24" s="2053">
        <v>1543.68</v>
      </c>
      <c r="J24" s="1603"/>
      <c r="K24" s="1615"/>
      <c r="L24" s="1615"/>
      <c r="M24" s="1784">
        <v>4.32</v>
      </c>
      <c r="N24" s="1615"/>
      <c r="O24" s="1106"/>
      <c r="P24" s="1106"/>
      <c r="Q24" s="1784">
        <v>231.84</v>
      </c>
    </row>
    <row r="25" spans="1:17" s="401" customFormat="1" ht="15">
      <c r="A25" s="404">
        <v>11</v>
      </c>
      <c r="B25" s="1120"/>
      <c r="C25" s="1615"/>
      <c r="D25" s="1615"/>
      <c r="E25" s="1784">
        <v>298.08</v>
      </c>
      <c r="F25" s="1615"/>
      <c r="G25" s="1615"/>
      <c r="H25" s="1615"/>
      <c r="I25" s="2053">
        <v>1713.6</v>
      </c>
      <c r="J25" s="1603"/>
      <c r="K25" s="1615"/>
      <c r="L25" s="1615"/>
      <c r="M25" s="1784">
        <v>11.52</v>
      </c>
      <c r="N25" s="1615"/>
      <c r="O25" s="1106"/>
      <c r="P25" s="1106"/>
      <c r="Q25" s="1784">
        <v>349.92</v>
      </c>
    </row>
    <row r="26" spans="1:17" s="401" customFormat="1" ht="15">
      <c r="A26" s="404">
        <v>12</v>
      </c>
      <c r="B26" s="1120"/>
      <c r="C26" s="1615"/>
      <c r="D26" s="1615"/>
      <c r="E26" s="1784">
        <v>275.04000000000002</v>
      </c>
      <c r="F26" s="1615"/>
      <c r="G26" s="1615"/>
      <c r="H26" s="1615"/>
      <c r="I26" s="2053">
        <v>1715.04</v>
      </c>
      <c r="J26" s="1603"/>
      <c r="K26" s="1615"/>
      <c r="L26" s="1615"/>
      <c r="M26" s="1784">
        <v>11.52</v>
      </c>
      <c r="N26" s="1615"/>
      <c r="O26" s="1106"/>
      <c r="P26" s="1106"/>
      <c r="Q26" s="1784">
        <v>328.32</v>
      </c>
    </row>
    <row r="27" spans="1:17" s="401" customFormat="1" ht="15">
      <c r="A27" s="404">
        <v>13</v>
      </c>
      <c r="B27" s="1120"/>
      <c r="C27" s="1615"/>
      <c r="D27" s="1615"/>
      <c r="E27" s="1784">
        <v>306.72000000000003</v>
      </c>
      <c r="F27" s="1615"/>
      <c r="G27" s="1615"/>
      <c r="H27" s="1615"/>
      <c r="I27" s="2053">
        <v>1526.4</v>
      </c>
      <c r="J27" s="1603"/>
      <c r="K27" s="1615"/>
      <c r="L27" s="1615"/>
      <c r="M27" s="1784">
        <v>14.4</v>
      </c>
      <c r="N27" s="1615"/>
      <c r="O27" s="1106"/>
      <c r="P27" s="1106"/>
      <c r="Q27" s="1784">
        <v>223.2</v>
      </c>
    </row>
    <row r="28" spans="1:17" s="401" customFormat="1" ht="15">
      <c r="A28" s="404">
        <v>14</v>
      </c>
      <c r="B28" s="1120"/>
      <c r="C28" s="1615"/>
      <c r="D28" s="1615"/>
      <c r="E28" s="1784">
        <v>299.52</v>
      </c>
      <c r="F28" s="1615"/>
      <c r="G28" s="1615"/>
      <c r="H28" s="1615"/>
      <c r="I28" s="2053">
        <v>1722.24</v>
      </c>
      <c r="J28" s="1603"/>
      <c r="K28" s="1615"/>
      <c r="L28" s="1615"/>
      <c r="M28" s="1784">
        <v>12.96</v>
      </c>
      <c r="N28" s="1615"/>
      <c r="O28" s="1106"/>
      <c r="P28" s="1106"/>
      <c r="Q28" s="1784">
        <v>305.27999999999997</v>
      </c>
    </row>
    <row r="29" spans="1:17" s="401" customFormat="1" ht="15">
      <c r="A29" s="404">
        <v>15</v>
      </c>
      <c r="B29" s="1120"/>
      <c r="C29" s="1615"/>
      <c r="D29" s="1615"/>
      <c r="E29" s="1784">
        <v>262.08</v>
      </c>
      <c r="F29" s="1615"/>
      <c r="G29" s="1615"/>
      <c r="H29" s="1615"/>
      <c r="I29" s="2053">
        <v>1712.16</v>
      </c>
      <c r="J29" s="1603"/>
      <c r="K29" s="1615"/>
      <c r="L29" s="1615"/>
      <c r="M29" s="1784">
        <v>8.64</v>
      </c>
      <c r="N29" s="1615"/>
      <c r="O29" s="1106"/>
      <c r="P29" s="1106"/>
      <c r="Q29" s="1784">
        <v>316.8</v>
      </c>
    </row>
    <row r="30" spans="1:17" s="401" customFormat="1" ht="15">
      <c r="A30" s="404">
        <v>16</v>
      </c>
      <c r="B30" s="1120"/>
      <c r="C30" s="1615"/>
      <c r="D30" s="1615"/>
      <c r="E30" s="1784">
        <v>267.83999999999997</v>
      </c>
      <c r="F30" s="1615"/>
      <c r="G30" s="1615"/>
      <c r="H30" s="1615"/>
      <c r="I30" s="2053">
        <v>1499.04</v>
      </c>
      <c r="J30" s="1603"/>
      <c r="K30" s="1615"/>
      <c r="L30" s="1615"/>
      <c r="M30" s="1784">
        <v>12.96</v>
      </c>
      <c r="N30" s="1615"/>
      <c r="O30" s="1106"/>
      <c r="P30" s="1106"/>
      <c r="Q30" s="1784">
        <v>223.2</v>
      </c>
    </row>
    <row r="31" spans="1:17" s="405" customFormat="1" ht="15">
      <c r="A31" s="404">
        <v>17</v>
      </c>
      <c r="B31" s="1120"/>
      <c r="C31" s="1615"/>
      <c r="D31" s="1615"/>
      <c r="E31" s="1784">
        <v>200.16</v>
      </c>
      <c r="F31" s="1615"/>
      <c r="G31" s="1615"/>
      <c r="H31" s="1615"/>
      <c r="I31" s="2053">
        <v>1522.08</v>
      </c>
      <c r="J31" s="1603"/>
      <c r="K31" s="1615"/>
      <c r="L31" s="1615"/>
      <c r="M31" s="1784">
        <v>7.2</v>
      </c>
      <c r="N31" s="1615"/>
      <c r="O31" s="1106"/>
      <c r="P31" s="1106"/>
      <c r="Q31" s="1784">
        <v>290.88</v>
      </c>
    </row>
    <row r="32" spans="1:17" s="405" customFormat="1" ht="15">
      <c r="A32" s="404">
        <v>18</v>
      </c>
      <c r="B32" s="1120"/>
      <c r="C32" s="1615"/>
      <c r="D32" s="1615"/>
      <c r="E32" s="1784">
        <v>188.64</v>
      </c>
      <c r="F32" s="1615"/>
      <c r="G32" s="1615"/>
      <c r="H32" s="1615"/>
      <c r="I32" s="2053">
        <v>1437.12</v>
      </c>
      <c r="J32" s="1603"/>
      <c r="K32" s="1615"/>
      <c r="L32" s="1615"/>
      <c r="M32" s="1784">
        <v>2.88</v>
      </c>
      <c r="N32" s="1615"/>
      <c r="O32" s="1106"/>
      <c r="P32" s="1106"/>
      <c r="Q32" s="1784">
        <v>253.44</v>
      </c>
    </row>
    <row r="33" spans="1:33" s="405" customFormat="1" ht="15">
      <c r="A33" s="404">
        <v>19</v>
      </c>
      <c r="B33" s="1120"/>
      <c r="C33" s="1615"/>
      <c r="D33" s="1615"/>
      <c r="E33" s="1784">
        <v>177.12</v>
      </c>
      <c r="F33" s="1615"/>
      <c r="G33" s="1615"/>
      <c r="H33" s="1615"/>
      <c r="I33" s="2053">
        <v>1283.04</v>
      </c>
      <c r="J33" s="1603"/>
      <c r="K33" s="1615"/>
      <c r="L33" s="1615"/>
      <c r="M33" s="1784">
        <v>2.88</v>
      </c>
      <c r="N33" s="1615"/>
      <c r="O33" s="1106"/>
      <c r="P33" s="1106"/>
      <c r="Q33" s="1784">
        <v>178.56</v>
      </c>
    </row>
    <row r="34" spans="1:33" s="405" customFormat="1" ht="15">
      <c r="A34" s="404">
        <v>20</v>
      </c>
      <c r="B34" s="1120"/>
      <c r="C34" s="1615"/>
      <c r="D34" s="1615"/>
      <c r="E34" s="1784">
        <v>164.16</v>
      </c>
      <c r="F34" s="1615"/>
      <c r="G34" s="1615"/>
      <c r="H34" s="1615"/>
      <c r="I34" s="2053">
        <v>1241.28</v>
      </c>
      <c r="J34" s="1603"/>
      <c r="K34" s="1615"/>
      <c r="L34" s="1615"/>
      <c r="M34" s="1784">
        <v>4.32</v>
      </c>
      <c r="N34" s="1615"/>
      <c r="O34" s="1106"/>
      <c r="P34" s="1106"/>
      <c r="Q34" s="1784">
        <v>180</v>
      </c>
    </row>
    <row r="35" spans="1:33" s="405" customFormat="1" ht="15">
      <c r="A35" s="404">
        <v>21</v>
      </c>
      <c r="B35" s="1120"/>
      <c r="C35" s="1615"/>
      <c r="D35" s="1615"/>
      <c r="E35" s="1784">
        <v>144</v>
      </c>
      <c r="F35" s="1615"/>
      <c r="G35" s="1615"/>
      <c r="H35" s="1615"/>
      <c r="I35" s="2053">
        <v>1163.52</v>
      </c>
      <c r="J35" s="1603"/>
      <c r="K35" s="1615"/>
      <c r="L35" s="1615"/>
      <c r="M35" s="1784">
        <v>1.44</v>
      </c>
      <c r="N35" s="1615"/>
      <c r="O35" s="1106"/>
      <c r="P35" s="1106"/>
      <c r="Q35" s="1784">
        <v>181.44</v>
      </c>
    </row>
    <row r="36" spans="1:33" s="405" customFormat="1" ht="15">
      <c r="A36" s="404">
        <v>22</v>
      </c>
      <c r="B36" s="1120"/>
      <c r="C36" s="1615"/>
      <c r="D36" s="1615"/>
      <c r="E36" s="1784">
        <v>118.08</v>
      </c>
      <c r="F36" s="1615"/>
      <c r="G36" s="1615"/>
      <c r="H36" s="1615"/>
      <c r="I36" s="2053">
        <v>1071.3599999999999</v>
      </c>
      <c r="J36" s="1603"/>
      <c r="K36" s="1615"/>
      <c r="L36" s="1615"/>
      <c r="M36" s="1784">
        <v>1.44</v>
      </c>
      <c r="N36" s="1615"/>
      <c r="O36" s="1106"/>
      <c r="P36" s="1106"/>
      <c r="Q36" s="1784">
        <v>200.16</v>
      </c>
    </row>
    <row r="37" spans="1:33" s="405" customFormat="1" ht="15.75" thickBot="1">
      <c r="A37" s="404">
        <v>23</v>
      </c>
      <c r="B37" s="1120"/>
      <c r="C37" s="1615"/>
      <c r="D37" s="1615"/>
      <c r="E37" s="1784">
        <v>97.92</v>
      </c>
      <c r="F37" s="1615"/>
      <c r="G37" s="1615"/>
      <c r="H37" s="1615"/>
      <c r="I37" s="2054">
        <v>1123.2</v>
      </c>
      <c r="J37" s="1603"/>
      <c r="K37" s="1615"/>
      <c r="L37" s="1615"/>
      <c r="M37" s="1784">
        <v>1.44</v>
      </c>
      <c r="N37" s="1615"/>
      <c r="O37" s="1106"/>
      <c r="P37" s="1106"/>
      <c r="Q37" s="1784">
        <v>334.08</v>
      </c>
    </row>
    <row r="38" spans="1:33" s="405" customFormat="1" ht="15">
      <c r="A38" s="404" t="s">
        <v>19</v>
      </c>
      <c r="B38" s="1160"/>
      <c r="C38" s="1616"/>
      <c r="D38" s="1616"/>
      <c r="E38" s="1617">
        <f>SUM(E14:E37)</f>
        <v>4567.6799999999994</v>
      </c>
      <c r="F38" s="1616"/>
      <c r="G38" s="1616"/>
      <c r="H38" s="1616"/>
      <c r="I38" s="1617">
        <f>SUM(I14:I37)</f>
        <v>30853.440000000006</v>
      </c>
      <c r="J38" s="1616"/>
      <c r="K38" s="1616"/>
      <c r="L38" s="1616"/>
      <c r="M38" s="1617">
        <f>SUM(M14:M37)</f>
        <v>112.32</v>
      </c>
      <c r="N38" s="1616"/>
      <c r="O38" s="1160"/>
      <c r="P38" s="1160"/>
      <c r="Q38" s="1161">
        <f>SUM(Q14:Q37)</f>
        <v>6229.44</v>
      </c>
    </row>
    <row r="39" spans="1:33" s="395" customFormat="1" ht="12.75" customHeight="1">
      <c r="A39" s="395" t="s">
        <v>20</v>
      </c>
      <c r="R39" s="983"/>
      <c r="S39" s="983"/>
      <c r="T39" s="983"/>
      <c r="U39" s="983"/>
      <c r="V39" s="983"/>
      <c r="W39" s="983"/>
      <c r="X39" s="983"/>
      <c r="Y39" s="983"/>
      <c r="Z39" s="983"/>
      <c r="AA39" s="983"/>
      <c r="AB39" s="983"/>
      <c r="AC39" s="983"/>
      <c r="AD39" s="983"/>
      <c r="AE39" s="983"/>
      <c r="AF39" s="983"/>
      <c r="AG39" s="983"/>
    </row>
    <row r="40" spans="1:33" s="395" customFormat="1" ht="12.75" customHeight="1">
      <c r="A40" s="395" t="s">
        <v>21</v>
      </c>
      <c r="R40" s="983"/>
      <c r="S40" s="983"/>
      <c r="T40" s="983"/>
      <c r="U40" s="983"/>
      <c r="V40" s="983"/>
      <c r="W40" s="983"/>
      <c r="X40" s="983"/>
      <c r="Y40" s="983"/>
      <c r="Z40" s="983"/>
      <c r="AA40" s="983"/>
      <c r="AB40" s="983"/>
      <c r="AC40" s="983"/>
      <c r="AD40" s="983"/>
      <c r="AE40" s="983"/>
      <c r="AF40" s="983"/>
      <c r="AG40" s="983"/>
    </row>
    <row r="41" spans="1:33">
      <c r="A41" s="395" t="s">
        <v>565</v>
      </c>
      <c r="K41" s="395"/>
      <c r="L41" s="395"/>
      <c r="M41" s="395"/>
      <c r="N41" s="395"/>
      <c r="O41" s="395"/>
      <c r="P41" s="395"/>
      <c r="Q41" s="395"/>
      <c r="R41" s="984"/>
      <c r="S41" s="984"/>
      <c r="T41" s="984"/>
      <c r="U41" s="984"/>
      <c r="V41" s="984"/>
      <c r="W41" s="984"/>
      <c r="X41" s="984"/>
      <c r="Y41" s="984"/>
      <c r="Z41" s="984"/>
      <c r="AA41" s="984"/>
      <c r="AB41" s="984"/>
      <c r="AC41" s="984"/>
      <c r="AD41" s="984"/>
      <c r="AE41" s="984"/>
      <c r="AF41" s="984"/>
      <c r="AG41" s="984"/>
    </row>
    <row r="42" spans="1:33">
      <c r="A42" s="395" t="s">
        <v>23</v>
      </c>
      <c r="R42" s="984"/>
      <c r="S42" s="984"/>
      <c r="T42" s="984"/>
      <c r="U42" s="984"/>
      <c r="V42" s="984"/>
      <c r="W42" s="984"/>
      <c r="X42" s="984"/>
      <c r="Y42" s="984"/>
      <c r="Z42" s="984"/>
      <c r="AA42" s="984"/>
      <c r="AB42" s="984"/>
      <c r="AC42" s="984"/>
      <c r="AD42" s="984"/>
      <c r="AE42" s="984"/>
      <c r="AF42" s="984"/>
      <c r="AG42" s="984"/>
    </row>
    <row r="43" spans="1:33">
      <c r="R43" s="984"/>
      <c r="S43" s="984"/>
      <c r="T43" s="984"/>
      <c r="U43" s="984"/>
      <c r="V43" s="984"/>
      <c r="W43" s="984"/>
      <c r="X43" s="984"/>
      <c r="Y43" s="984"/>
      <c r="Z43" s="984"/>
      <c r="AA43" s="984"/>
      <c r="AB43" s="984"/>
      <c r="AC43" s="984"/>
      <c r="AD43" s="984"/>
      <c r="AE43" s="984"/>
      <c r="AF43" s="984"/>
      <c r="AG43" s="984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7">
    <tabColor theme="9" tint="-0.249977111117893"/>
  </sheetPr>
  <dimension ref="A1:AG43"/>
  <sheetViews>
    <sheetView zoomScale="85" zoomScaleNormal="85" workbookViewId="0">
      <selection activeCell="O31" sqref="O31"/>
    </sheetView>
  </sheetViews>
  <sheetFormatPr defaultColWidth="9.140625" defaultRowHeight="12.75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>
      <c r="B1" s="2613" t="s">
        <v>405</v>
      </c>
      <c r="C1" s="2081"/>
      <c r="D1" s="2081"/>
      <c r="E1" s="2081"/>
      <c r="F1" s="2081"/>
      <c r="J1" s="800" t="s">
        <v>171</v>
      </c>
      <c r="N1" s="2607" t="s">
        <v>89</v>
      </c>
      <c r="O1" s="2607"/>
      <c r="P1" s="2607"/>
      <c r="Q1" s="2607"/>
      <c r="R1" s="983"/>
      <c r="S1" s="983"/>
      <c r="T1" s="983"/>
      <c r="U1" s="983"/>
      <c r="V1" s="983"/>
      <c r="W1" s="983"/>
      <c r="X1" s="983"/>
      <c r="Y1" s="983"/>
      <c r="Z1" s="983"/>
      <c r="AA1" s="983"/>
      <c r="AB1" s="983"/>
      <c r="AC1" s="983"/>
      <c r="AD1" s="983"/>
      <c r="AE1" s="983"/>
      <c r="AF1" s="983"/>
      <c r="AG1" s="983"/>
    </row>
    <row r="2" spans="1:33" s="395" customFormat="1" ht="10.5" customHeight="1">
      <c r="B2" s="2608" t="s">
        <v>1</v>
      </c>
      <c r="C2" s="2088"/>
      <c r="D2" s="2088"/>
      <c r="E2" s="2088"/>
      <c r="F2" s="2088"/>
      <c r="N2" s="2608" t="s">
        <v>2</v>
      </c>
      <c r="O2" s="2609"/>
      <c r="P2" s="2609"/>
      <c r="Q2" s="2609"/>
      <c r="R2" s="983"/>
      <c r="S2" s="983"/>
      <c r="T2" s="983"/>
      <c r="U2" s="983"/>
      <c r="V2" s="983"/>
      <c r="W2" s="983"/>
      <c r="X2" s="983"/>
      <c r="Y2" s="983"/>
      <c r="Z2" s="983"/>
      <c r="AA2" s="983"/>
      <c r="AB2" s="983"/>
      <c r="AC2" s="983"/>
      <c r="AD2" s="983"/>
      <c r="AE2" s="983"/>
      <c r="AF2" s="983"/>
      <c r="AG2" s="983"/>
    </row>
    <row r="3" spans="1:33" s="395" customFormat="1" ht="13.5" customHeight="1">
      <c r="N3" s="395" t="s">
        <v>3</v>
      </c>
      <c r="O3" s="1815" t="s">
        <v>571</v>
      </c>
      <c r="R3" s="983"/>
      <c r="S3" s="983"/>
      <c r="T3" s="983"/>
      <c r="U3" s="983"/>
      <c r="V3" s="983"/>
      <c r="W3" s="983"/>
      <c r="X3" s="983"/>
      <c r="Y3" s="983"/>
      <c r="Z3" s="983"/>
      <c r="AA3" s="983"/>
      <c r="AB3" s="983"/>
      <c r="AC3" s="983"/>
      <c r="AD3" s="983"/>
      <c r="AE3" s="983"/>
      <c r="AF3" s="983"/>
      <c r="AG3" s="983"/>
    </row>
    <row r="4" spans="1:33" s="395" customFormat="1" ht="15" customHeight="1">
      <c r="B4" s="2612" t="s">
        <v>4</v>
      </c>
      <c r="C4" s="2081"/>
      <c r="D4" s="397"/>
      <c r="E4" s="983"/>
      <c r="F4" s="983"/>
      <c r="G4" s="983"/>
      <c r="H4" s="983"/>
      <c r="I4" s="901" t="s">
        <v>5</v>
      </c>
      <c r="J4" s="396"/>
      <c r="K4" s="396"/>
      <c r="L4" s="396"/>
      <c r="O4" s="1194" t="s">
        <v>245</v>
      </c>
      <c r="R4" s="983"/>
      <c r="S4" s="983"/>
      <c r="T4" s="983"/>
      <c r="U4" s="983"/>
      <c r="V4" s="983"/>
      <c r="W4" s="983"/>
      <c r="X4" s="983"/>
      <c r="Y4" s="983"/>
      <c r="Z4" s="983"/>
      <c r="AA4" s="983"/>
      <c r="AB4" s="983"/>
      <c r="AC4" s="983"/>
      <c r="AD4" s="983"/>
      <c r="AE4" s="983"/>
      <c r="AF4" s="983"/>
      <c r="AG4" s="983"/>
    </row>
    <row r="5" spans="1:33" s="395" customFormat="1" ht="9.75" customHeight="1">
      <c r="B5" s="2618" t="s">
        <v>7</v>
      </c>
      <c r="C5" s="2079"/>
      <c r="D5" s="396"/>
      <c r="E5" s="396"/>
      <c r="R5" s="983"/>
      <c r="S5" s="983"/>
      <c r="T5" s="983"/>
      <c r="U5" s="983"/>
      <c r="V5" s="983"/>
      <c r="W5" s="983"/>
      <c r="X5" s="983"/>
      <c r="Y5" s="983"/>
      <c r="Z5" s="983"/>
      <c r="AA5" s="983"/>
      <c r="AB5" s="983"/>
      <c r="AC5" s="983"/>
      <c r="AD5" s="983"/>
      <c r="AE5" s="983"/>
      <c r="AF5" s="983"/>
      <c r="AG5" s="983"/>
    </row>
    <row r="6" spans="1:33" s="395" customFormat="1" ht="12" customHeight="1">
      <c r="A6" s="261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83"/>
      <c r="S6" s="983"/>
      <c r="T6" s="983"/>
      <c r="U6" s="983"/>
      <c r="V6" s="983"/>
      <c r="W6" s="983"/>
      <c r="X6" s="983"/>
      <c r="Y6" s="983"/>
      <c r="Z6" s="983"/>
      <c r="AA6" s="983"/>
      <c r="AB6" s="983"/>
      <c r="AC6" s="983"/>
      <c r="AD6" s="983"/>
      <c r="AE6" s="983"/>
      <c r="AF6" s="983"/>
      <c r="AG6" s="983"/>
    </row>
    <row r="7" spans="1:33" s="395" customFormat="1" ht="15.75">
      <c r="A7" s="261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83"/>
      <c r="S7" s="983"/>
      <c r="T7" s="983"/>
      <c r="U7" s="983"/>
      <c r="V7" s="983"/>
      <c r="W7" s="983"/>
      <c r="X7" s="983"/>
      <c r="Y7" s="983"/>
      <c r="Z7" s="983"/>
      <c r="AA7" s="983"/>
      <c r="AB7" s="983"/>
      <c r="AC7" s="983"/>
      <c r="AD7" s="983"/>
      <c r="AE7" s="983"/>
      <c r="AF7" s="983"/>
      <c r="AG7" s="983"/>
    </row>
    <row r="8" spans="1:33" s="395" customFormat="1" ht="9" customHeight="1">
      <c r="A8" s="1258">
        <v>911</v>
      </c>
      <c r="B8" s="1258" t="s">
        <v>337</v>
      </c>
      <c r="R8" s="983"/>
      <c r="S8" s="983"/>
      <c r="T8" s="983"/>
      <c r="U8" s="983"/>
      <c r="V8" s="983"/>
      <c r="W8" s="983"/>
      <c r="X8" s="983"/>
      <c r="Y8" s="983"/>
      <c r="Z8" s="983"/>
      <c r="AA8" s="983"/>
      <c r="AB8" s="983"/>
      <c r="AC8" s="983"/>
      <c r="AD8" s="983"/>
      <c r="AE8" s="983"/>
      <c r="AF8" s="983"/>
      <c r="AG8" s="983"/>
    </row>
    <row r="9" spans="1:33" s="395" customFormat="1">
      <c r="A9" s="2614" t="s">
        <v>9</v>
      </c>
      <c r="B9" s="2604" t="s">
        <v>10</v>
      </c>
      <c r="C9" s="2605"/>
      <c r="D9" s="2605"/>
      <c r="E9" s="2605"/>
      <c r="F9" s="2605"/>
      <c r="G9" s="2605"/>
      <c r="H9" s="2605"/>
      <c r="I9" s="2606"/>
      <c r="J9" s="2604" t="s">
        <v>11</v>
      </c>
      <c r="K9" s="2605"/>
      <c r="L9" s="2605"/>
      <c r="M9" s="2605"/>
      <c r="N9" s="2605"/>
      <c r="O9" s="2605"/>
      <c r="P9" s="2605"/>
      <c r="Q9" s="2606"/>
      <c r="R9" s="983"/>
      <c r="S9" s="983"/>
      <c r="T9" s="983"/>
      <c r="U9" s="983"/>
      <c r="V9" s="983"/>
      <c r="W9" s="983"/>
      <c r="X9" s="983"/>
      <c r="Y9" s="983"/>
      <c r="Z9" s="983"/>
      <c r="AA9" s="983"/>
      <c r="AB9" s="983"/>
      <c r="AC9" s="983"/>
      <c r="AD9" s="983"/>
      <c r="AE9" s="983"/>
      <c r="AF9" s="983"/>
      <c r="AG9" s="983"/>
    </row>
    <row r="10" spans="1:33" s="395" customFormat="1">
      <c r="A10" s="2615"/>
      <c r="B10" s="2602" t="s">
        <v>246</v>
      </c>
      <c r="C10" s="2603"/>
      <c r="D10" s="2603"/>
      <c r="E10" s="2617"/>
      <c r="F10" s="2602" t="s">
        <v>247</v>
      </c>
      <c r="G10" s="2095"/>
      <c r="H10" s="2095"/>
      <c r="I10" s="2096"/>
      <c r="J10" s="2602" t="s">
        <v>246</v>
      </c>
      <c r="K10" s="2603"/>
      <c r="L10" s="2603"/>
      <c r="M10" s="2617"/>
      <c r="N10" s="2602" t="s">
        <v>247</v>
      </c>
      <c r="O10" s="2603"/>
      <c r="P10" s="2603"/>
      <c r="Q10" s="2617"/>
      <c r="R10" s="983"/>
      <c r="S10" s="983"/>
      <c r="T10" s="983"/>
      <c r="U10" s="983"/>
      <c r="V10" s="983"/>
      <c r="W10" s="983"/>
      <c r="X10" s="983"/>
      <c r="Y10" s="983"/>
      <c r="Z10" s="983"/>
      <c r="AA10" s="983"/>
      <c r="AB10" s="983"/>
      <c r="AC10" s="983"/>
      <c r="AD10" s="983"/>
      <c r="AE10" s="983"/>
      <c r="AF10" s="983"/>
      <c r="AG10" s="983"/>
    </row>
    <row r="11" spans="1:33" s="395" customFormat="1">
      <c r="A11" s="2615"/>
      <c r="B11" s="2602" t="s">
        <v>14</v>
      </c>
      <c r="C11" s="2603"/>
      <c r="E11" s="399">
        <v>7200</v>
      </c>
      <c r="F11" s="2602" t="s">
        <v>14</v>
      </c>
      <c r="G11" s="2603"/>
      <c r="H11" s="398"/>
      <c r="I11" s="399">
        <v>0</v>
      </c>
      <c r="J11" s="2602" t="s">
        <v>14</v>
      </c>
      <c r="K11" s="2603"/>
      <c r="L11" s="398"/>
      <c r="M11" s="399">
        <f>E11</f>
        <v>7200</v>
      </c>
      <c r="N11" s="2602" t="s">
        <v>14</v>
      </c>
      <c r="O11" s="2603"/>
      <c r="P11" s="398"/>
      <c r="Q11" s="399">
        <f>I11</f>
        <v>0</v>
      </c>
      <c r="R11" s="983"/>
      <c r="S11" s="983"/>
      <c r="T11" s="983"/>
      <c r="U11" s="983"/>
      <c r="V11" s="983"/>
      <c r="W11" s="983"/>
      <c r="X11" s="983"/>
      <c r="Y11" s="983"/>
      <c r="Z11" s="983"/>
      <c r="AA11" s="983"/>
      <c r="AB11" s="983"/>
      <c r="AC11" s="983"/>
      <c r="AD11" s="983"/>
      <c r="AE11" s="983"/>
      <c r="AF11" s="983"/>
      <c r="AG11" s="983"/>
    </row>
    <row r="12" spans="1:33" s="401" customFormat="1" ht="35.25" customHeight="1">
      <c r="A12" s="2616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>
      <c r="A14" s="404">
        <v>0</v>
      </c>
      <c r="B14" s="1120"/>
      <c r="C14" s="1615"/>
      <c r="D14" s="1615"/>
      <c r="E14" s="1784">
        <v>366</v>
      </c>
      <c r="F14" s="1615"/>
      <c r="G14" s="1615"/>
      <c r="H14" s="1615"/>
      <c r="I14" s="1784">
        <v>530</v>
      </c>
      <c r="J14" s="1603"/>
      <c r="K14" s="1615"/>
      <c r="L14" s="1615"/>
      <c r="M14" s="1784">
        <v>3</v>
      </c>
      <c r="N14" s="1615"/>
      <c r="O14" s="1615"/>
      <c r="P14" s="1615"/>
      <c r="Q14" s="1784">
        <v>0</v>
      </c>
    </row>
    <row r="15" spans="1:33" s="1390" customFormat="1" ht="15">
      <c r="A15" s="1388">
        <v>1</v>
      </c>
      <c r="B15" s="1120"/>
      <c r="C15" s="1615"/>
      <c r="D15" s="1615"/>
      <c r="E15" s="1784">
        <v>353</v>
      </c>
      <c r="F15" s="1615"/>
      <c r="G15" s="1615"/>
      <c r="H15" s="1615"/>
      <c r="I15" s="1784">
        <v>501</v>
      </c>
      <c r="J15" s="1603"/>
      <c r="K15" s="1615"/>
      <c r="L15" s="1615"/>
      <c r="M15" s="1784">
        <v>4</v>
      </c>
      <c r="N15" s="1615"/>
      <c r="O15" s="1615"/>
      <c r="P15" s="1615"/>
      <c r="Q15" s="1784">
        <v>0</v>
      </c>
    </row>
    <row r="16" spans="1:33" s="401" customFormat="1" ht="15">
      <c r="A16" s="404">
        <v>2</v>
      </c>
      <c r="B16" s="1120"/>
      <c r="C16" s="1615"/>
      <c r="D16" s="1615"/>
      <c r="E16" s="1784">
        <v>338</v>
      </c>
      <c r="F16" s="1615"/>
      <c r="G16" s="1615"/>
      <c r="H16" s="1615"/>
      <c r="I16" s="1784">
        <v>460</v>
      </c>
      <c r="J16" s="1603"/>
      <c r="K16" s="1615"/>
      <c r="L16" s="1615"/>
      <c r="M16" s="1784">
        <v>4</v>
      </c>
      <c r="N16" s="1615"/>
      <c r="O16" s="1615"/>
      <c r="P16" s="1615"/>
      <c r="Q16" s="1784">
        <v>0</v>
      </c>
    </row>
    <row r="17" spans="1:17" s="401" customFormat="1" ht="15">
      <c r="A17" s="404">
        <v>3</v>
      </c>
      <c r="B17" s="1120"/>
      <c r="C17" s="1615"/>
      <c r="D17" s="1615"/>
      <c r="E17" s="1784">
        <v>338</v>
      </c>
      <c r="F17" s="1615"/>
      <c r="G17" s="1615"/>
      <c r="H17" s="1615"/>
      <c r="I17" s="1784">
        <v>453</v>
      </c>
      <c r="J17" s="1603"/>
      <c r="K17" s="1615"/>
      <c r="L17" s="1615"/>
      <c r="M17" s="1784">
        <v>1</v>
      </c>
      <c r="N17" s="1615"/>
      <c r="O17" s="1615"/>
      <c r="P17" s="1615"/>
      <c r="Q17" s="1784">
        <v>0</v>
      </c>
    </row>
    <row r="18" spans="1:17" s="401" customFormat="1" ht="15">
      <c r="A18" s="404">
        <v>4</v>
      </c>
      <c r="B18" s="1120"/>
      <c r="C18" s="1615"/>
      <c r="D18" s="1615"/>
      <c r="E18" s="1784">
        <v>333</v>
      </c>
      <c r="F18" s="1615"/>
      <c r="G18" s="1615"/>
      <c r="H18" s="1615"/>
      <c r="I18" s="1784">
        <v>450</v>
      </c>
      <c r="J18" s="1603"/>
      <c r="K18" s="1615"/>
      <c r="L18" s="1615"/>
      <c r="M18" s="1784">
        <v>1</v>
      </c>
      <c r="N18" s="1615"/>
      <c r="O18" s="1615"/>
      <c r="P18" s="1615"/>
      <c r="Q18" s="1784">
        <v>0</v>
      </c>
    </row>
    <row r="19" spans="1:17" s="401" customFormat="1" ht="15">
      <c r="A19" s="404">
        <v>5</v>
      </c>
      <c r="B19" s="1120"/>
      <c r="C19" s="1615"/>
      <c r="D19" s="1615"/>
      <c r="E19" s="1784">
        <v>340</v>
      </c>
      <c r="F19" s="1615"/>
      <c r="G19" s="1615"/>
      <c r="H19" s="1615"/>
      <c r="I19" s="1784">
        <v>502</v>
      </c>
      <c r="J19" s="1603"/>
      <c r="K19" s="1615"/>
      <c r="L19" s="1615"/>
      <c r="M19" s="1784">
        <v>1</v>
      </c>
      <c r="N19" s="1615"/>
      <c r="O19" s="1615"/>
      <c r="P19" s="1615"/>
      <c r="Q19" s="1784">
        <v>0</v>
      </c>
    </row>
    <row r="20" spans="1:17" s="401" customFormat="1" ht="15">
      <c r="A20" s="404">
        <v>6</v>
      </c>
      <c r="B20" s="1120"/>
      <c r="C20" s="1615"/>
      <c r="D20" s="1615"/>
      <c r="E20" s="1784">
        <v>380</v>
      </c>
      <c r="F20" s="1615"/>
      <c r="G20" s="1615"/>
      <c r="H20" s="1615"/>
      <c r="I20" s="1784">
        <v>577</v>
      </c>
      <c r="J20" s="1603"/>
      <c r="K20" s="1615"/>
      <c r="L20" s="1615"/>
      <c r="M20" s="1784">
        <v>2</v>
      </c>
      <c r="N20" s="1615"/>
      <c r="O20" s="1615"/>
      <c r="P20" s="1615"/>
      <c r="Q20" s="1784">
        <v>0</v>
      </c>
    </row>
    <row r="21" spans="1:17" s="401" customFormat="1" ht="15">
      <c r="A21" s="404">
        <v>7</v>
      </c>
      <c r="B21" s="1120"/>
      <c r="C21" s="1615"/>
      <c r="D21" s="1615"/>
      <c r="E21" s="1784">
        <v>528</v>
      </c>
      <c r="F21" s="1615"/>
      <c r="G21" s="1615"/>
      <c r="H21" s="1615"/>
      <c r="I21" s="1784">
        <v>764</v>
      </c>
      <c r="J21" s="1603"/>
      <c r="K21" s="1615"/>
      <c r="L21" s="1615"/>
      <c r="M21" s="1784">
        <v>12</v>
      </c>
      <c r="N21" s="1615"/>
      <c r="O21" s="1615"/>
      <c r="P21" s="1615"/>
      <c r="Q21" s="1784">
        <v>1</v>
      </c>
    </row>
    <row r="22" spans="1:17" s="401" customFormat="1" ht="15">
      <c r="A22" s="404">
        <v>8</v>
      </c>
      <c r="B22" s="1120"/>
      <c r="C22" s="1615"/>
      <c r="D22" s="1615"/>
      <c r="E22" s="1784">
        <v>708</v>
      </c>
      <c r="F22" s="1615"/>
      <c r="G22" s="1615"/>
      <c r="H22" s="1615"/>
      <c r="I22" s="1784">
        <v>1065</v>
      </c>
      <c r="J22" s="1603"/>
      <c r="K22" s="1615"/>
      <c r="L22" s="1615"/>
      <c r="M22" s="1784">
        <v>16</v>
      </c>
      <c r="N22" s="1615"/>
      <c r="O22" s="1615"/>
      <c r="P22" s="1615"/>
      <c r="Q22" s="1784">
        <v>4</v>
      </c>
    </row>
    <row r="23" spans="1:17" s="401" customFormat="1" ht="15">
      <c r="A23" s="404">
        <v>9</v>
      </c>
      <c r="B23" s="1120"/>
      <c r="C23" s="1615"/>
      <c r="D23" s="1615"/>
      <c r="E23" s="1784">
        <v>859</v>
      </c>
      <c r="F23" s="1615"/>
      <c r="G23" s="1615"/>
      <c r="H23" s="1615"/>
      <c r="I23" s="1784">
        <v>1234</v>
      </c>
      <c r="J23" s="1603"/>
      <c r="K23" s="1615"/>
      <c r="L23" s="1615"/>
      <c r="M23" s="1784">
        <v>16</v>
      </c>
      <c r="N23" s="1615"/>
      <c r="O23" s="1615"/>
      <c r="P23" s="1615"/>
      <c r="Q23" s="1784">
        <v>0</v>
      </c>
    </row>
    <row r="24" spans="1:17" s="401" customFormat="1" ht="15">
      <c r="A24" s="404">
        <v>10</v>
      </c>
      <c r="B24" s="1120"/>
      <c r="C24" s="1615"/>
      <c r="D24" s="1615"/>
      <c r="E24" s="1784">
        <v>967</v>
      </c>
      <c r="F24" s="1615"/>
      <c r="G24" s="1615"/>
      <c r="H24" s="1615"/>
      <c r="I24" s="1784">
        <v>1368</v>
      </c>
      <c r="J24" s="1603"/>
      <c r="K24" s="1615"/>
      <c r="L24" s="1615"/>
      <c r="M24" s="1784">
        <v>41</v>
      </c>
      <c r="N24" s="1615"/>
      <c r="O24" s="1615"/>
      <c r="P24" s="1615"/>
      <c r="Q24" s="1784">
        <v>0</v>
      </c>
    </row>
    <row r="25" spans="1:17" s="401" customFormat="1" ht="15">
      <c r="A25" s="404">
        <v>11</v>
      </c>
      <c r="B25" s="1120"/>
      <c r="C25" s="1615"/>
      <c r="D25" s="1615"/>
      <c r="E25" s="1784">
        <v>998</v>
      </c>
      <c r="F25" s="1615"/>
      <c r="G25" s="1615"/>
      <c r="H25" s="1615"/>
      <c r="I25" s="1784">
        <v>1435</v>
      </c>
      <c r="J25" s="1603"/>
      <c r="K25" s="1615"/>
      <c r="L25" s="1615"/>
      <c r="M25" s="1784">
        <v>19</v>
      </c>
      <c r="N25" s="1615"/>
      <c r="O25" s="1615"/>
      <c r="P25" s="1615"/>
      <c r="Q25" s="1784">
        <v>2</v>
      </c>
    </row>
    <row r="26" spans="1:17" s="401" customFormat="1" ht="15">
      <c r="A26" s="404">
        <v>12</v>
      </c>
      <c r="B26" s="1120"/>
      <c r="C26" s="1615"/>
      <c r="D26" s="1615"/>
      <c r="E26" s="1784">
        <v>1032</v>
      </c>
      <c r="F26" s="1615"/>
      <c r="G26" s="1615"/>
      <c r="H26" s="1615"/>
      <c r="I26" s="1784">
        <v>1467</v>
      </c>
      <c r="J26" s="1603"/>
      <c r="K26" s="1615"/>
      <c r="L26" s="1615"/>
      <c r="M26" s="1784">
        <v>60</v>
      </c>
      <c r="N26" s="1615"/>
      <c r="O26" s="1615"/>
      <c r="P26" s="1615"/>
      <c r="Q26" s="1784">
        <v>4</v>
      </c>
    </row>
    <row r="27" spans="1:17" s="401" customFormat="1" ht="15">
      <c r="A27" s="404">
        <v>13</v>
      </c>
      <c r="B27" s="1120"/>
      <c r="C27" s="1615"/>
      <c r="D27" s="1615"/>
      <c r="E27" s="1784">
        <v>1038</v>
      </c>
      <c r="F27" s="1615"/>
      <c r="G27" s="1615"/>
      <c r="H27" s="1615"/>
      <c r="I27" s="1784">
        <v>1479</v>
      </c>
      <c r="J27" s="1603"/>
      <c r="K27" s="1615"/>
      <c r="L27" s="1615"/>
      <c r="M27" s="1784">
        <v>76</v>
      </c>
      <c r="N27" s="1615"/>
      <c r="O27" s="1615"/>
      <c r="P27" s="1615"/>
      <c r="Q27" s="1784">
        <v>8</v>
      </c>
    </row>
    <row r="28" spans="1:17" s="401" customFormat="1" ht="15">
      <c r="A28" s="404">
        <v>14</v>
      </c>
      <c r="B28" s="1120"/>
      <c r="C28" s="1615"/>
      <c r="D28" s="1615"/>
      <c r="E28" s="1784">
        <v>1028</v>
      </c>
      <c r="F28" s="1615"/>
      <c r="G28" s="1615"/>
      <c r="H28" s="1615"/>
      <c r="I28" s="1784">
        <v>1461</v>
      </c>
      <c r="J28" s="1603"/>
      <c r="K28" s="1615"/>
      <c r="L28" s="1615"/>
      <c r="M28" s="1784">
        <v>68</v>
      </c>
      <c r="N28" s="1615"/>
      <c r="O28" s="1615"/>
      <c r="P28" s="1615"/>
      <c r="Q28" s="1784">
        <v>2</v>
      </c>
    </row>
    <row r="29" spans="1:17" s="401" customFormat="1" ht="15">
      <c r="A29" s="404">
        <v>15</v>
      </c>
      <c r="B29" s="1120"/>
      <c r="C29" s="1615"/>
      <c r="D29" s="1615"/>
      <c r="E29" s="1784">
        <v>1034</v>
      </c>
      <c r="F29" s="1615"/>
      <c r="G29" s="1615"/>
      <c r="H29" s="1615"/>
      <c r="I29" s="1784">
        <v>1446</v>
      </c>
      <c r="J29" s="1603"/>
      <c r="K29" s="1615"/>
      <c r="L29" s="1615"/>
      <c r="M29" s="1784">
        <v>48</v>
      </c>
      <c r="N29" s="1615"/>
      <c r="O29" s="1615"/>
      <c r="P29" s="1615"/>
      <c r="Q29" s="1784">
        <v>1</v>
      </c>
    </row>
    <row r="30" spans="1:17" s="401" customFormat="1" ht="15">
      <c r="A30" s="404">
        <v>16</v>
      </c>
      <c r="B30" s="1120"/>
      <c r="C30" s="1615"/>
      <c r="D30" s="1615"/>
      <c r="E30" s="1784">
        <v>1019</v>
      </c>
      <c r="F30" s="1615"/>
      <c r="G30" s="1615"/>
      <c r="H30" s="1615"/>
      <c r="I30" s="1784">
        <v>1403</v>
      </c>
      <c r="J30" s="1603"/>
      <c r="K30" s="1615"/>
      <c r="L30" s="1615"/>
      <c r="M30" s="1784">
        <v>56</v>
      </c>
      <c r="N30" s="1615"/>
      <c r="O30" s="1615"/>
      <c r="P30" s="1615"/>
      <c r="Q30" s="1784">
        <v>3</v>
      </c>
    </row>
    <row r="31" spans="1:17" s="405" customFormat="1" ht="15">
      <c r="A31" s="404">
        <v>17</v>
      </c>
      <c r="B31" s="1120"/>
      <c r="C31" s="1615"/>
      <c r="D31" s="1615"/>
      <c r="E31" s="1784">
        <v>917</v>
      </c>
      <c r="F31" s="1615"/>
      <c r="G31" s="1615"/>
      <c r="H31" s="1615"/>
      <c r="I31" s="1784">
        <v>1301</v>
      </c>
      <c r="J31" s="1603"/>
      <c r="K31" s="1615"/>
      <c r="L31" s="1615"/>
      <c r="M31" s="1784">
        <v>66</v>
      </c>
      <c r="N31" s="1615"/>
      <c r="O31" s="1615"/>
      <c r="P31" s="1615"/>
      <c r="Q31" s="1784">
        <v>0</v>
      </c>
    </row>
    <row r="32" spans="1:17" s="405" customFormat="1" ht="15">
      <c r="A32" s="404">
        <v>18</v>
      </c>
      <c r="B32" s="1120"/>
      <c r="C32" s="1615"/>
      <c r="D32" s="1615"/>
      <c r="E32" s="1784">
        <v>807</v>
      </c>
      <c r="F32" s="1615"/>
      <c r="G32" s="1615"/>
      <c r="H32" s="1615"/>
      <c r="I32" s="1784">
        <v>1191</v>
      </c>
      <c r="J32" s="1603"/>
      <c r="K32" s="1615"/>
      <c r="L32" s="1615"/>
      <c r="M32" s="1784">
        <v>52</v>
      </c>
      <c r="N32" s="1615"/>
      <c r="O32" s="1615"/>
      <c r="P32" s="1615"/>
      <c r="Q32" s="1784">
        <v>0</v>
      </c>
    </row>
    <row r="33" spans="1:33" s="405" customFormat="1" ht="15">
      <c r="A33" s="404">
        <v>19</v>
      </c>
      <c r="B33" s="1120"/>
      <c r="C33" s="1615"/>
      <c r="D33" s="1615"/>
      <c r="E33" s="1784">
        <v>720</v>
      </c>
      <c r="F33" s="1615"/>
      <c r="G33" s="1615"/>
      <c r="H33" s="1615"/>
      <c r="I33" s="1784">
        <v>1050</v>
      </c>
      <c r="J33" s="1603"/>
      <c r="K33" s="1615"/>
      <c r="L33" s="1615"/>
      <c r="M33" s="1784">
        <v>49</v>
      </c>
      <c r="N33" s="1615"/>
      <c r="O33" s="1615"/>
      <c r="P33" s="1615"/>
      <c r="Q33" s="1784">
        <v>0</v>
      </c>
    </row>
    <row r="34" spans="1:33" s="405" customFormat="1" ht="15">
      <c r="A34" s="404">
        <v>20</v>
      </c>
      <c r="B34" s="1120"/>
      <c r="C34" s="1615"/>
      <c r="D34" s="1615"/>
      <c r="E34" s="1784">
        <v>554</v>
      </c>
      <c r="F34" s="1615"/>
      <c r="G34" s="1615"/>
      <c r="H34" s="1615"/>
      <c r="I34" s="1784">
        <v>767</v>
      </c>
      <c r="J34" s="1603"/>
      <c r="K34" s="1615"/>
      <c r="L34" s="1615"/>
      <c r="M34" s="1784">
        <v>32</v>
      </c>
      <c r="N34" s="1615"/>
      <c r="O34" s="1615"/>
      <c r="P34" s="1615"/>
      <c r="Q34" s="1784">
        <v>3</v>
      </c>
    </row>
    <row r="35" spans="1:33" s="405" customFormat="1" ht="15">
      <c r="A35" s="404">
        <v>21</v>
      </c>
      <c r="B35" s="1120"/>
      <c r="C35" s="1615"/>
      <c r="D35" s="1615"/>
      <c r="E35" s="1784">
        <v>515</v>
      </c>
      <c r="F35" s="1615"/>
      <c r="G35" s="1615"/>
      <c r="H35" s="1615"/>
      <c r="I35" s="1784">
        <v>672</v>
      </c>
      <c r="J35" s="1603"/>
      <c r="K35" s="1615"/>
      <c r="L35" s="1615"/>
      <c r="M35" s="1784">
        <v>31</v>
      </c>
      <c r="N35" s="1615"/>
      <c r="O35" s="1615"/>
      <c r="P35" s="1615"/>
      <c r="Q35" s="1784">
        <v>1</v>
      </c>
    </row>
    <row r="36" spans="1:33" s="405" customFormat="1" ht="15">
      <c r="A36" s="404">
        <v>22</v>
      </c>
      <c r="B36" s="1120"/>
      <c r="C36" s="1615"/>
      <c r="D36" s="1615"/>
      <c r="E36" s="1784">
        <v>477</v>
      </c>
      <c r="F36" s="1615"/>
      <c r="G36" s="1615"/>
      <c r="H36" s="1615"/>
      <c r="I36" s="1784">
        <v>624</v>
      </c>
      <c r="J36" s="1603"/>
      <c r="K36" s="1615"/>
      <c r="L36" s="1615"/>
      <c r="M36" s="1784">
        <v>35</v>
      </c>
      <c r="N36" s="1615"/>
      <c r="O36" s="1615"/>
      <c r="P36" s="1615"/>
      <c r="Q36" s="1784">
        <v>0</v>
      </c>
    </row>
    <row r="37" spans="1:33" s="405" customFormat="1" ht="15">
      <c r="A37" s="404">
        <v>23</v>
      </c>
      <c r="B37" s="1120"/>
      <c r="C37" s="1615"/>
      <c r="D37" s="1615"/>
      <c r="E37" s="1784">
        <v>427</v>
      </c>
      <c r="F37" s="1615"/>
      <c r="G37" s="1615"/>
      <c r="H37" s="1615"/>
      <c r="I37" s="1784">
        <v>570</v>
      </c>
      <c r="J37" s="1603"/>
      <c r="K37" s="1615"/>
      <c r="L37" s="1615"/>
      <c r="M37" s="1784">
        <v>13</v>
      </c>
      <c r="N37" s="1615"/>
      <c r="O37" s="1615"/>
      <c r="P37" s="1615"/>
      <c r="Q37" s="1784">
        <v>1</v>
      </c>
    </row>
    <row r="38" spans="1:33" s="405" customFormat="1" ht="15">
      <c r="A38" s="404" t="s">
        <v>19</v>
      </c>
      <c r="B38" s="1160"/>
      <c r="C38" s="1616"/>
      <c r="D38" s="1616"/>
      <c r="E38" s="1617">
        <f>SUM(E14:E37)</f>
        <v>16076</v>
      </c>
      <c r="F38" s="1616"/>
      <c r="G38" s="1616"/>
      <c r="H38" s="1616"/>
      <c r="I38" s="1617">
        <f>SUM(I14:I37)</f>
        <v>22770</v>
      </c>
      <c r="J38" s="1616"/>
      <c r="K38" s="1616"/>
      <c r="L38" s="1616"/>
      <c r="M38" s="1617">
        <f>SUM(M14:M37)</f>
        <v>706</v>
      </c>
      <c r="N38" s="1616"/>
      <c r="O38" s="1616"/>
      <c r="P38" s="1616"/>
      <c r="Q38" s="1617">
        <f>SUM(Q14:Q37)</f>
        <v>30</v>
      </c>
    </row>
    <row r="39" spans="1:33" s="395" customFormat="1" ht="12.75" customHeight="1">
      <c r="A39" s="395" t="s">
        <v>20</v>
      </c>
      <c r="R39" s="983"/>
      <c r="S39" s="983"/>
      <c r="T39" s="983"/>
      <c r="U39" s="983"/>
      <c r="V39" s="983"/>
      <c r="W39" s="983"/>
      <c r="X39" s="983"/>
      <c r="Y39" s="983"/>
      <c r="Z39" s="983"/>
      <c r="AA39" s="983"/>
      <c r="AB39" s="983"/>
      <c r="AC39" s="983"/>
      <c r="AD39" s="983"/>
      <c r="AE39" s="983"/>
      <c r="AF39" s="983"/>
      <c r="AG39" s="983"/>
    </row>
    <row r="40" spans="1:33" s="395" customFormat="1" ht="12.75" customHeight="1">
      <c r="A40" s="395" t="s">
        <v>21</v>
      </c>
      <c r="R40" s="983"/>
      <c r="S40" s="983"/>
      <c r="T40" s="983"/>
      <c r="U40" s="983"/>
      <c r="V40" s="983"/>
      <c r="W40" s="983"/>
      <c r="X40" s="983"/>
      <c r="Y40" s="983"/>
      <c r="Z40" s="983"/>
      <c r="AA40" s="983"/>
      <c r="AB40" s="983"/>
      <c r="AC40" s="983"/>
      <c r="AD40" s="983"/>
      <c r="AE40" s="983"/>
      <c r="AF40" s="983"/>
      <c r="AG40" s="983"/>
    </row>
    <row r="41" spans="1:33">
      <c r="A41" s="395" t="s">
        <v>565</v>
      </c>
      <c r="K41" s="395"/>
      <c r="L41" s="395"/>
      <c r="M41" s="395"/>
      <c r="N41" s="395"/>
      <c r="O41" s="395"/>
      <c r="P41" s="395"/>
      <c r="Q41" s="395"/>
      <c r="R41" s="984"/>
      <c r="S41" s="984"/>
      <c r="T41" s="984"/>
      <c r="U41" s="984"/>
      <c r="V41" s="984"/>
      <c r="W41" s="984"/>
      <c r="X41" s="984"/>
      <c r="Y41" s="984"/>
      <c r="Z41" s="984"/>
      <c r="AA41" s="984"/>
      <c r="AB41" s="984"/>
      <c r="AC41" s="984"/>
      <c r="AD41" s="984"/>
      <c r="AE41" s="984"/>
      <c r="AF41" s="984"/>
      <c r="AG41" s="984"/>
    </row>
    <row r="42" spans="1:33">
      <c r="A42" s="395" t="s">
        <v>23</v>
      </c>
      <c r="R42" s="984"/>
      <c r="S42" s="984"/>
      <c r="T42" s="984"/>
      <c r="U42" s="984"/>
      <c r="V42" s="984"/>
      <c r="W42" s="984"/>
      <c r="X42" s="984"/>
      <c r="Y42" s="984"/>
      <c r="Z42" s="984"/>
      <c r="AA42" s="984"/>
      <c r="AB42" s="984"/>
      <c r="AC42" s="984"/>
      <c r="AD42" s="984"/>
      <c r="AE42" s="984"/>
      <c r="AF42" s="984"/>
      <c r="AG42" s="984"/>
    </row>
    <row r="43" spans="1:33">
      <c r="R43" s="984"/>
      <c r="S43" s="984"/>
      <c r="T43" s="984"/>
      <c r="U43" s="984"/>
      <c r="V43" s="984"/>
      <c r="W43" s="984"/>
      <c r="X43" s="984"/>
      <c r="Y43" s="984"/>
      <c r="Z43" s="984"/>
      <c r="AA43" s="984"/>
      <c r="AB43" s="984"/>
      <c r="AC43" s="984"/>
      <c r="AD43" s="984"/>
      <c r="AE43" s="984"/>
      <c r="AF43" s="984"/>
      <c r="AG43" s="984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>
    <tabColor theme="9" tint="-0.249977111117893"/>
  </sheetPr>
  <dimension ref="A1:AG43"/>
  <sheetViews>
    <sheetView zoomScale="85" zoomScaleNormal="85" workbookViewId="0">
      <selection activeCell="R19" sqref="R19"/>
    </sheetView>
  </sheetViews>
  <sheetFormatPr defaultColWidth="9.140625" defaultRowHeight="12.75"/>
  <cols>
    <col min="1" max="1" width="5.42578125" style="419" customWidth="1"/>
    <col min="2" max="3" width="11.28515625" style="419" customWidth="1"/>
    <col min="4" max="4" width="11.28515625" style="419" hidden="1" customWidth="1"/>
    <col min="5" max="7" width="11.28515625" style="419" customWidth="1"/>
    <col min="8" max="8" width="11.28515625" style="419" hidden="1" customWidth="1"/>
    <col min="9" max="11" width="11.28515625" style="419" customWidth="1"/>
    <col min="12" max="12" width="11.28515625" style="419" hidden="1" customWidth="1"/>
    <col min="13" max="15" width="11.28515625" style="419" customWidth="1"/>
    <col min="16" max="16" width="11.28515625" style="419" hidden="1" customWidth="1"/>
    <col min="17" max="17" width="11.28515625" style="419" customWidth="1"/>
    <col min="18" max="16384" width="9.140625" style="419"/>
  </cols>
  <sheetData>
    <row r="1" spans="1:33" s="407" customFormat="1" ht="18.75" customHeight="1">
      <c r="B1" s="2624" t="s">
        <v>405</v>
      </c>
      <c r="C1" s="2081"/>
      <c r="D1" s="2081"/>
      <c r="E1" s="2081"/>
      <c r="F1" s="2081"/>
      <c r="J1" s="800" t="s">
        <v>171</v>
      </c>
      <c r="N1" s="2619" t="s">
        <v>96</v>
      </c>
      <c r="O1" s="2619"/>
      <c r="P1" s="2619"/>
      <c r="Q1" s="2619"/>
      <c r="R1" s="981"/>
      <c r="S1" s="981"/>
      <c r="T1" s="981"/>
      <c r="U1" s="981"/>
      <c r="V1" s="981"/>
      <c r="W1" s="981"/>
      <c r="X1" s="981"/>
      <c r="Y1" s="981"/>
      <c r="Z1" s="981"/>
      <c r="AA1" s="981"/>
      <c r="AB1" s="981"/>
      <c r="AC1" s="981"/>
      <c r="AD1" s="981"/>
      <c r="AE1" s="981"/>
      <c r="AF1" s="981"/>
      <c r="AG1" s="981"/>
    </row>
    <row r="2" spans="1:33" s="407" customFormat="1" ht="10.5" customHeight="1">
      <c r="B2" s="2620" t="s">
        <v>1</v>
      </c>
      <c r="C2" s="2088"/>
      <c r="D2" s="2088"/>
      <c r="E2" s="2088"/>
      <c r="F2" s="2088"/>
      <c r="N2" s="2620" t="s">
        <v>2</v>
      </c>
      <c r="O2" s="2621"/>
      <c r="P2" s="2621"/>
      <c r="Q2" s="2621"/>
      <c r="R2" s="981"/>
      <c r="S2" s="981"/>
      <c r="T2" s="981"/>
      <c r="U2" s="981"/>
      <c r="V2" s="981"/>
      <c r="W2" s="981"/>
      <c r="X2" s="981"/>
      <c r="Y2" s="981"/>
      <c r="Z2" s="981"/>
      <c r="AA2" s="981"/>
      <c r="AB2" s="981"/>
      <c r="AC2" s="981"/>
      <c r="AD2" s="981"/>
      <c r="AE2" s="981"/>
      <c r="AF2" s="981"/>
      <c r="AG2" s="981"/>
    </row>
    <row r="3" spans="1:33" s="407" customFormat="1" ht="13.5" customHeight="1">
      <c r="N3" s="407" t="s">
        <v>3</v>
      </c>
      <c r="R3" s="981"/>
      <c r="S3" s="981"/>
      <c r="T3" s="981"/>
      <c r="U3" s="981"/>
      <c r="V3" s="981"/>
      <c r="W3" s="981"/>
      <c r="X3" s="981"/>
      <c r="Y3" s="981"/>
      <c r="Z3" s="981"/>
      <c r="AA3" s="981"/>
      <c r="AB3" s="981"/>
      <c r="AC3" s="981"/>
      <c r="AD3" s="981"/>
      <c r="AE3" s="981"/>
      <c r="AF3" s="981"/>
      <c r="AG3" s="981"/>
    </row>
    <row r="4" spans="1:33" s="407" customFormat="1" ht="15" customHeight="1">
      <c r="B4" s="2623" t="s">
        <v>4</v>
      </c>
      <c r="C4" s="2081"/>
      <c r="D4" s="409"/>
      <c r="E4" s="981"/>
      <c r="F4" s="981"/>
      <c r="G4" s="981"/>
      <c r="H4" s="981"/>
      <c r="I4" s="902" t="s">
        <v>5</v>
      </c>
      <c r="J4" s="408"/>
      <c r="K4" s="408"/>
      <c r="L4" s="408"/>
      <c r="O4" s="410" t="s">
        <v>93</v>
      </c>
      <c r="R4" s="981"/>
      <c r="S4" s="981"/>
      <c r="T4" s="981"/>
      <c r="U4" s="981"/>
      <c r="V4" s="981"/>
      <c r="W4" s="981"/>
      <c r="X4" s="981"/>
      <c r="Y4" s="981"/>
      <c r="Z4" s="981"/>
      <c r="AA4" s="981"/>
      <c r="AB4" s="981"/>
      <c r="AC4" s="981"/>
      <c r="AD4" s="981"/>
      <c r="AE4" s="981"/>
      <c r="AF4" s="981"/>
      <c r="AG4" s="981"/>
    </row>
    <row r="5" spans="1:33" s="407" customFormat="1" ht="9.75" customHeight="1">
      <c r="B5" s="2622" t="s">
        <v>7</v>
      </c>
      <c r="C5" s="2079"/>
      <c r="D5" s="408"/>
      <c r="E5" s="408"/>
      <c r="R5" s="981"/>
      <c r="S5" s="981"/>
      <c r="T5" s="981"/>
      <c r="U5" s="981"/>
      <c r="V5" s="981"/>
      <c r="W5" s="981"/>
      <c r="X5" s="981"/>
      <c r="Y5" s="981"/>
      <c r="Z5" s="981"/>
      <c r="AA5" s="981"/>
      <c r="AB5" s="981"/>
      <c r="AC5" s="981"/>
      <c r="AD5" s="981"/>
      <c r="AE5" s="981"/>
      <c r="AF5" s="981"/>
      <c r="AG5" s="981"/>
    </row>
    <row r="6" spans="1:33" s="407" customFormat="1" ht="12" customHeight="1">
      <c r="A6" s="26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81"/>
      <c r="S6" s="981"/>
      <c r="T6" s="981"/>
      <c r="U6" s="981"/>
      <c r="V6" s="981"/>
      <c r="W6" s="981"/>
      <c r="X6" s="981"/>
      <c r="Y6" s="981"/>
      <c r="Z6" s="981"/>
      <c r="AA6" s="981"/>
      <c r="AB6" s="981"/>
      <c r="AC6" s="981"/>
      <c r="AD6" s="981"/>
      <c r="AE6" s="981"/>
      <c r="AF6" s="981"/>
      <c r="AG6" s="981"/>
    </row>
    <row r="7" spans="1:33" s="407" customFormat="1" ht="15.75">
      <c r="A7" s="26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81"/>
      <c r="S7" s="981"/>
      <c r="T7" s="981"/>
      <c r="U7" s="981"/>
      <c r="V7" s="981"/>
      <c r="W7" s="981"/>
      <c r="X7" s="981"/>
      <c r="Y7" s="981"/>
      <c r="Z7" s="981"/>
      <c r="AA7" s="981"/>
      <c r="AB7" s="981"/>
      <c r="AC7" s="981"/>
      <c r="AD7" s="981"/>
      <c r="AE7" s="981"/>
      <c r="AF7" s="981"/>
      <c r="AG7" s="981"/>
    </row>
    <row r="8" spans="1:33" s="407" customFormat="1" ht="9" customHeight="1">
      <c r="A8" s="1258" t="s">
        <v>338</v>
      </c>
      <c r="B8" s="1258" t="s">
        <v>340</v>
      </c>
      <c r="R8" s="981"/>
      <c r="S8" s="981"/>
      <c r="T8" s="981"/>
      <c r="U8" s="981"/>
      <c r="V8" s="981"/>
      <c r="W8" s="981"/>
      <c r="X8" s="981"/>
      <c r="Y8" s="981"/>
      <c r="Z8" s="981"/>
      <c r="AA8" s="981"/>
      <c r="AB8" s="981"/>
      <c r="AC8" s="981"/>
      <c r="AD8" s="981"/>
      <c r="AE8" s="981"/>
      <c r="AF8" s="981"/>
      <c r="AG8" s="981"/>
    </row>
    <row r="9" spans="1:33" s="407" customFormat="1">
      <c r="A9" s="2627" t="s">
        <v>9</v>
      </c>
      <c r="B9" s="2632" t="s">
        <v>10</v>
      </c>
      <c r="C9" s="2633"/>
      <c r="D9" s="2633"/>
      <c r="E9" s="2633"/>
      <c r="F9" s="2633"/>
      <c r="G9" s="2633"/>
      <c r="H9" s="2633"/>
      <c r="I9" s="2634"/>
      <c r="J9" s="2632" t="s">
        <v>11</v>
      </c>
      <c r="K9" s="2633"/>
      <c r="L9" s="2633"/>
      <c r="M9" s="2633"/>
      <c r="N9" s="2633"/>
      <c r="O9" s="2633"/>
      <c r="P9" s="2633"/>
      <c r="Q9" s="2634"/>
      <c r="R9" s="981"/>
      <c r="S9" s="981"/>
      <c r="T9" s="981"/>
      <c r="U9" s="981"/>
      <c r="V9" s="981"/>
      <c r="W9" s="981"/>
      <c r="X9" s="981"/>
      <c r="Y9" s="981"/>
      <c r="Z9" s="981"/>
      <c r="AA9" s="981"/>
      <c r="AB9" s="981"/>
      <c r="AC9" s="981"/>
      <c r="AD9" s="981"/>
      <c r="AE9" s="981"/>
      <c r="AF9" s="981"/>
      <c r="AG9" s="981"/>
    </row>
    <row r="10" spans="1:33" s="407" customFormat="1">
      <c r="A10" s="2628"/>
      <c r="B10" s="2625" t="s">
        <v>94</v>
      </c>
      <c r="C10" s="2626"/>
      <c r="D10" s="2626"/>
      <c r="E10" s="2635"/>
      <c r="F10" s="2625" t="s">
        <v>95</v>
      </c>
      <c r="G10" s="2095"/>
      <c r="H10" s="2095"/>
      <c r="I10" s="2096"/>
      <c r="J10" s="2625" t="s">
        <v>94</v>
      </c>
      <c r="K10" s="2626"/>
      <c r="L10" s="2626"/>
      <c r="M10" s="2635"/>
      <c r="N10" s="2625" t="s">
        <v>95</v>
      </c>
      <c r="O10" s="2626"/>
      <c r="P10" s="2626"/>
      <c r="Q10" s="2635"/>
      <c r="R10" s="981"/>
      <c r="S10" s="981"/>
      <c r="T10" s="981"/>
      <c r="U10" s="981"/>
      <c r="V10" s="981"/>
      <c r="W10" s="981"/>
      <c r="X10" s="981"/>
      <c r="Y10" s="981"/>
      <c r="Z10" s="981"/>
      <c r="AA10" s="981"/>
      <c r="AB10" s="981"/>
      <c r="AC10" s="981"/>
      <c r="AD10" s="981"/>
      <c r="AE10" s="981"/>
      <c r="AF10" s="981"/>
      <c r="AG10" s="981"/>
    </row>
    <row r="11" spans="1:33" s="407" customFormat="1">
      <c r="A11" s="2628"/>
      <c r="B11" s="2625" t="s">
        <v>14</v>
      </c>
      <c r="C11" s="2626"/>
      <c r="E11" s="412">
        <v>18000</v>
      </c>
      <c r="F11" s="2625" t="s">
        <v>14</v>
      </c>
      <c r="G11" s="2626"/>
      <c r="H11" s="411"/>
      <c r="I11" s="412">
        <v>18000</v>
      </c>
      <c r="J11" s="2625" t="s">
        <v>14</v>
      </c>
      <c r="K11" s="2626"/>
      <c r="L11" s="411"/>
      <c r="M11" s="412">
        <f>E11</f>
        <v>18000</v>
      </c>
      <c r="N11" s="2625" t="s">
        <v>14</v>
      </c>
      <c r="O11" s="2626"/>
      <c r="P11" s="411"/>
      <c r="Q11" s="412">
        <f>I11</f>
        <v>18000</v>
      </c>
      <c r="R11" s="981"/>
      <c r="S11" s="981"/>
      <c r="T11" s="981"/>
      <c r="U11" s="981"/>
      <c r="V11" s="981"/>
      <c r="W11" s="981"/>
      <c r="X11" s="981"/>
      <c r="Y11" s="981"/>
      <c r="Z11" s="981"/>
      <c r="AA11" s="981"/>
      <c r="AB11" s="981"/>
      <c r="AC11" s="981"/>
      <c r="AD11" s="981"/>
      <c r="AE11" s="981"/>
      <c r="AF11" s="981"/>
      <c r="AG11" s="981"/>
    </row>
    <row r="12" spans="1:33" s="414" customFormat="1" ht="35.25" customHeight="1">
      <c r="A12" s="2629"/>
      <c r="B12" s="413" t="s">
        <v>16</v>
      </c>
      <c r="C12" s="413" t="s">
        <v>17</v>
      </c>
      <c r="D12" s="413"/>
      <c r="E12" s="413" t="s">
        <v>18</v>
      </c>
      <c r="F12" s="413" t="s">
        <v>16</v>
      </c>
      <c r="G12" s="413" t="s">
        <v>17</v>
      </c>
      <c r="H12" s="413"/>
      <c r="I12" s="413" t="s">
        <v>18</v>
      </c>
      <c r="J12" s="413" t="s">
        <v>16</v>
      </c>
      <c r="K12" s="413" t="s">
        <v>17</v>
      </c>
      <c r="L12" s="413"/>
      <c r="M12" s="413" t="s">
        <v>18</v>
      </c>
      <c r="N12" s="413" t="s">
        <v>16</v>
      </c>
      <c r="O12" s="413" t="s">
        <v>17</v>
      </c>
      <c r="P12" s="413"/>
      <c r="Q12" s="413" t="s">
        <v>18</v>
      </c>
    </row>
    <row r="13" spans="1:33" s="416" customFormat="1" ht="11.25">
      <c r="A13" s="415">
        <v>1</v>
      </c>
      <c r="B13" s="415">
        <v>2</v>
      </c>
      <c r="C13" s="415">
        <v>3</v>
      </c>
      <c r="D13" s="415"/>
      <c r="E13" s="415">
        <v>4</v>
      </c>
      <c r="F13" s="415">
        <v>5</v>
      </c>
      <c r="G13" s="415">
        <v>6</v>
      </c>
      <c r="H13" s="415"/>
      <c r="I13" s="415">
        <v>7</v>
      </c>
      <c r="J13" s="415">
        <v>8</v>
      </c>
      <c r="K13" s="415">
        <v>9</v>
      </c>
      <c r="L13" s="415"/>
      <c r="M13" s="415">
        <v>10</v>
      </c>
      <c r="N13" s="415">
        <v>11</v>
      </c>
      <c r="O13" s="415">
        <v>12</v>
      </c>
      <c r="P13" s="415"/>
      <c r="Q13" s="415">
        <v>13</v>
      </c>
    </row>
    <row r="14" spans="1:33" s="414" customFormat="1" ht="15">
      <c r="A14" s="417">
        <v>0</v>
      </c>
      <c r="B14" s="1105"/>
      <c r="C14" s="1618"/>
      <c r="D14" s="1618"/>
      <c r="E14" s="1784">
        <v>1895.4</v>
      </c>
      <c r="F14" s="1581"/>
      <c r="G14" s="1618"/>
      <c r="H14" s="1618"/>
      <c r="I14" s="1784">
        <v>2872.8</v>
      </c>
      <c r="J14" s="1581"/>
      <c r="K14" s="1618"/>
      <c r="L14" s="1618"/>
      <c r="M14" s="1784">
        <v>532.80000000000007</v>
      </c>
      <c r="N14" s="1581"/>
      <c r="O14" s="1618"/>
      <c r="P14" s="1618"/>
      <c r="Q14" s="1784">
        <v>833.4</v>
      </c>
    </row>
    <row r="15" spans="1:33" s="1387" customFormat="1" ht="15">
      <c r="A15" s="1386">
        <v>1</v>
      </c>
      <c r="B15" s="1105"/>
      <c r="C15" s="1618"/>
      <c r="D15" s="1618"/>
      <c r="E15" s="1784">
        <v>1798.2000000000003</v>
      </c>
      <c r="F15" s="1581"/>
      <c r="G15" s="1618"/>
      <c r="H15" s="1618"/>
      <c r="I15" s="1784">
        <v>2755.8</v>
      </c>
      <c r="J15" s="1581"/>
      <c r="K15" s="1618"/>
      <c r="L15" s="1618"/>
      <c r="M15" s="1784">
        <v>513</v>
      </c>
      <c r="N15" s="1581"/>
      <c r="O15" s="1618"/>
      <c r="P15" s="1618"/>
      <c r="Q15" s="1784">
        <v>847.8</v>
      </c>
    </row>
    <row r="16" spans="1:33" s="414" customFormat="1" ht="15">
      <c r="A16" s="417">
        <v>2</v>
      </c>
      <c r="B16" s="1105"/>
      <c r="C16" s="1618"/>
      <c r="D16" s="1618"/>
      <c r="E16" s="1784">
        <v>1760.3999999999999</v>
      </c>
      <c r="F16" s="1581"/>
      <c r="G16" s="1618"/>
      <c r="H16" s="1618"/>
      <c r="I16" s="1784">
        <v>2700</v>
      </c>
      <c r="J16" s="1581"/>
      <c r="K16" s="1618"/>
      <c r="L16" s="1618"/>
      <c r="M16" s="1784">
        <v>527.40000000000009</v>
      </c>
      <c r="N16" s="1581"/>
      <c r="O16" s="1618"/>
      <c r="P16" s="1618"/>
      <c r="Q16" s="1784">
        <v>840.59999999999991</v>
      </c>
    </row>
    <row r="17" spans="1:17" s="414" customFormat="1" ht="15">
      <c r="A17" s="417">
        <v>3</v>
      </c>
      <c r="B17" s="1105"/>
      <c r="C17" s="1618"/>
      <c r="D17" s="1618"/>
      <c r="E17" s="1784">
        <v>1755</v>
      </c>
      <c r="F17" s="1581"/>
      <c r="G17" s="1618"/>
      <c r="H17" s="1618"/>
      <c r="I17" s="1784">
        <v>2638.8</v>
      </c>
      <c r="J17" s="1581"/>
      <c r="K17" s="1618"/>
      <c r="L17" s="1618"/>
      <c r="M17" s="1784">
        <v>502.2</v>
      </c>
      <c r="N17" s="1581"/>
      <c r="O17" s="1618"/>
      <c r="P17" s="1618"/>
      <c r="Q17" s="1784">
        <v>831.59999999999991</v>
      </c>
    </row>
    <row r="18" spans="1:17" s="414" customFormat="1" ht="15">
      <c r="A18" s="417">
        <v>4</v>
      </c>
      <c r="B18" s="1105"/>
      <c r="C18" s="1618"/>
      <c r="D18" s="1618"/>
      <c r="E18" s="1784">
        <v>1773</v>
      </c>
      <c r="F18" s="1581"/>
      <c r="G18" s="1618"/>
      <c r="H18" s="1618"/>
      <c r="I18" s="1784">
        <v>2644.2</v>
      </c>
      <c r="J18" s="1581"/>
      <c r="K18" s="1618"/>
      <c r="L18" s="1618"/>
      <c r="M18" s="1784">
        <v>484.20000000000005</v>
      </c>
      <c r="N18" s="1581"/>
      <c r="O18" s="1618"/>
      <c r="P18" s="1618"/>
      <c r="Q18" s="1784">
        <v>802.8</v>
      </c>
    </row>
    <row r="19" spans="1:17" s="414" customFormat="1" ht="15">
      <c r="A19" s="417">
        <v>5</v>
      </c>
      <c r="B19" s="1105"/>
      <c r="C19" s="1618"/>
      <c r="D19" s="1618"/>
      <c r="E19" s="1784">
        <v>1927.8000000000002</v>
      </c>
      <c r="F19" s="1581"/>
      <c r="G19" s="1618"/>
      <c r="H19" s="1618"/>
      <c r="I19" s="1784">
        <v>2899.8</v>
      </c>
      <c r="J19" s="1581"/>
      <c r="K19" s="1618"/>
      <c r="L19" s="1618"/>
      <c r="M19" s="1784">
        <v>504</v>
      </c>
      <c r="N19" s="1581"/>
      <c r="O19" s="1618"/>
      <c r="P19" s="1618"/>
      <c r="Q19" s="1784">
        <v>790.2</v>
      </c>
    </row>
    <row r="20" spans="1:17" s="414" customFormat="1" ht="15">
      <c r="A20" s="417">
        <v>6</v>
      </c>
      <c r="B20" s="1105"/>
      <c r="C20" s="1618"/>
      <c r="D20" s="1618"/>
      <c r="E20" s="1784">
        <v>2215.8000000000002</v>
      </c>
      <c r="F20" s="1581"/>
      <c r="G20" s="1618"/>
      <c r="H20" s="1618"/>
      <c r="I20" s="1784">
        <v>3290.3999999999996</v>
      </c>
      <c r="J20" s="1581"/>
      <c r="K20" s="1618"/>
      <c r="L20" s="1618"/>
      <c r="M20" s="1784">
        <v>475.20000000000005</v>
      </c>
      <c r="N20" s="1581"/>
      <c r="O20" s="1618"/>
      <c r="P20" s="1618"/>
      <c r="Q20" s="1784">
        <v>773.99999999999989</v>
      </c>
    </row>
    <row r="21" spans="1:17" s="414" customFormat="1" ht="15">
      <c r="A21" s="417">
        <v>7</v>
      </c>
      <c r="B21" s="1105"/>
      <c r="C21" s="1618"/>
      <c r="D21" s="1618"/>
      <c r="E21" s="1784">
        <v>2660.3999999999996</v>
      </c>
      <c r="F21" s="1581"/>
      <c r="G21" s="1618"/>
      <c r="H21" s="1618"/>
      <c r="I21" s="1784">
        <v>3754.8</v>
      </c>
      <c r="J21" s="1581"/>
      <c r="K21" s="1618"/>
      <c r="L21" s="1618"/>
      <c r="M21" s="1784">
        <v>475.2</v>
      </c>
      <c r="N21" s="1581"/>
      <c r="O21" s="1618"/>
      <c r="P21" s="1618"/>
      <c r="Q21" s="1784">
        <v>770.4</v>
      </c>
    </row>
    <row r="22" spans="1:17" s="414" customFormat="1" ht="15">
      <c r="A22" s="417">
        <v>8</v>
      </c>
      <c r="B22" s="1105"/>
      <c r="C22" s="1618"/>
      <c r="D22" s="1618"/>
      <c r="E22" s="1784">
        <v>3243.6000000000004</v>
      </c>
      <c r="F22" s="1581"/>
      <c r="G22" s="1618"/>
      <c r="H22" s="1618"/>
      <c r="I22" s="1784">
        <v>4336.2000000000007</v>
      </c>
      <c r="J22" s="1581"/>
      <c r="K22" s="1618"/>
      <c r="L22" s="1618"/>
      <c r="M22" s="1784">
        <v>543.59999999999991</v>
      </c>
      <c r="N22" s="1581"/>
      <c r="O22" s="1618"/>
      <c r="P22" s="1618"/>
      <c r="Q22" s="1784">
        <v>774</v>
      </c>
    </row>
    <row r="23" spans="1:17" s="414" customFormat="1" ht="15">
      <c r="A23" s="417">
        <v>9</v>
      </c>
      <c r="B23" s="1105"/>
      <c r="C23" s="1618"/>
      <c r="D23" s="1618"/>
      <c r="E23" s="1784">
        <v>3472.2</v>
      </c>
      <c r="F23" s="1581"/>
      <c r="G23" s="1618"/>
      <c r="H23" s="1618"/>
      <c r="I23" s="1784">
        <v>4537.7999999999993</v>
      </c>
      <c r="J23" s="1581"/>
      <c r="K23" s="1618"/>
      <c r="L23" s="1618"/>
      <c r="M23" s="1784">
        <v>545.4</v>
      </c>
      <c r="N23" s="1581"/>
      <c r="O23" s="1618"/>
      <c r="P23" s="1618"/>
      <c r="Q23" s="1784">
        <v>738</v>
      </c>
    </row>
    <row r="24" spans="1:17" s="414" customFormat="1" ht="15">
      <c r="A24" s="417">
        <v>10</v>
      </c>
      <c r="B24" s="1105"/>
      <c r="C24" s="1618"/>
      <c r="D24" s="1618"/>
      <c r="E24" s="1784">
        <v>3538.8</v>
      </c>
      <c r="F24" s="1581"/>
      <c r="G24" s="1618"/>
      <c r="H24" s="1618"/>
      <c r="I24" s="1784">
        <v>4665.6000000000004</v>
      </c>
      <c r="J24" s="1581"/>
      <c r="K24" s="1618"/>
      <c r="L24" s="1618"/>
      <c r="M24" s="1784">
        <v>556.20000000000005</v>
      </c>
      <c r="N24" s="1581"/>
      <c r="O24" s="1618"/>
      <c r="P24" s="1618"/>
      <c r="Q24" s="1784">
        <v>768.59999999999991</v>
      </c>
    </row>
    <row r="25" spans="1:17" s="414" customFormat="1" ht="15">
      <c r="A25" s="417">
        <v>11</v>
      </c>
      <c r="B25" s="1105"/>
      <c r="C25" s="1618"/>
      <c r="D25" s="1618"/>
      <c r="E25" s="1784">
        <v>3475.8</v>
      </c>
      <c r="F25" s="1581"/>
      <c r="G25" s="1618"/>
      <c r="H25" s="1618"/>
      <c r="I25" s="1784">
        <v>4712.3999999999996</v>
      </c>
      <c r="J25" s="1581"/>
      <c r="K25" s="1618"/>
      <c r="L25" s="1618"/>
      <c r="M25" s="1784">
        <v>588.59999999999991</v>
      </c>
      <c r="N25" s="1581"/>
      <c r="O25" s="1618"/>
      <c r="P25" s="1618"/>
      <c r="Q25" s="1784">
        <v>761.40000000000009</v>
      </c>
    </row>
    <row r="26" spans="1:17" s="414" customFormat="1" ht="15">
      <c r="A26" s="417">
        <v>12</v>
      </c>
      <c r="B26" s="1105"/>
      <c r="C26" s="1618"/>
      <c r="D26" s="1618"/>
      <c r="E26" s="1784">
        <v>3427.2</v>
      </c>
      <c r="F26" s="1581"/>
      <c r="G26" s="1618"/>
      <c r="H26" s="1618"/>
      <c r="I26" s="1784">
        <v>4663.7999999999993</v>
      </c>
      <c r="J26" s="1581"/>
      <c r="K26" s="1618"/>
      <c r="L26" s="1618"/>
      <c r="M26" s="1784">
        <v>570.60000000000014</v>
      </c>
      <c r="N26" s="1581"/>
      <c r="O26" s="1618"/>
      <c r="P26" s="1618"/>
      <c r="Q26" s="1784">
        <v>777.59999999999991</v>
      </c>
    </row>
    <row r="27" spans="1:17" s="414" customFormat="1" ht="15">
      <c r="A27" s="417">
        <v>13</v>
      </c>
      <c r="B27" s="1105"/>
      <c r="C27" s="1618"/>
      <c r="D27" s="1618"/>
      <c r="E27" s="1784">
        <v>3452.4</v>
      </c>
      <c r="F27" s="1581"/>
      <c r="G27" s="1618"/>
      <c r="H27" s="1618"/>
      <c r="I27" s="1784">
        <v>4642.2</v>
      </c>
      <c r="J27" s="1581"/>
      <c r="K27" s="1618"/>
      <c r="L27" s="1618"/>
      <c r="M27" s="1784">
        <v>567</v>
      </c>
      <c r="N27" s="1581"/>
      <c r="O27" s="1618"/>
      <c r="P27" s="1618"/>
      <c r="Q27" s="1784">
        <v>754.19999999999993</v>
      </c>
    </row>
    <row r="28" spans="1:17" s="414" customFormat="1" ht="15">
      <c r="A28" s="417">
        <v>14</v>
      </c>
      <c r="B28" s="1105"/>
      <c r="C28" s="1618"/>
      <c r="D28" s="1618"/>
      <c r="E28" s="1784">
        <v>3445.2000000000003</v>
      </c>
      <c r="F28" s="1581"/>
      <c r="G28" s="1618"/>
      <c r="H28" s="1618"/>
      <c r="I28" s="1784">
        <v>4575.6000000000004</v>
      </c>
      <c r="J28" s="1581"/>
      <c r="K28" s="1618"/>
      <c r="L28" s="1618"/>
      <c r="M28" s="1784">
        <v>570.6</v>
      </c>
      <c r="N28" s="1581"/>
      <c r="O28" s="1618"/>
      <c r="P28" s="1618"/>
      <c r="Q28" s="1784">
        <v>757.80000000000007</v>
      </c>
    </row>
    <row r="29" spans="1:17" s="414" customFormat="1" ht="15">
      <c r="A29" s="417">
        <v>15</v>
      </c>
      <c r="B29" s="1105"/>
      <c r="C29" s="1618"/>
      <c r="D29" s="1618"/>
      <c r="E29" s="1784">
        <v>3468.6</v>
      </c>
      <c r="F29" s="1581"/>
      <c r="G29" s="1618"/>
      <c r="H29" s="1618"/>
      <c r="I29" s="1784">
        <v>4649.3999999999996</v>
      </c>
      <c r="J29" s="1581"/>
      <c r="K29" s="1618"/>
      <c r="L29" s="1618"/>
      <c r="M29" s="1784">
        <v>550.79999999999995</v>
      </c>
      <c r="N29" s="1581"/>
      <c r="O29" s="1618"/>
      <c r="P29" s="1618"/>
      <c r="Q29" s="1784">
        <v>772.19999999999993</v>
      </c>
    </row>
    <row r="30" spans="1:17" s="414" customFormat="1" ht="15">
      <c r="A30" s="417">
        <v>16</v>
      </c>
      <c r="B30" s="1105"/>
      <c r="C30" s="1618"/>
      <c r="D30" s="1618"/>
      <c r="E30" s="1784">
        <v>3486.6</v>
      </c>
      <c r="F30" s="1581"/>
      <c r="G30" s="1618"/>
      <c r="H30" s="1618"/>
      <c r="I30" s="1784">
        <v>4735.8</v>
      </c>
      <c r="J30" s="1581"/>
      <c r="K30" s="1618"/>
      <c r="L30" s="1618"/>
      <c r="M30" s="1784">
        <v>565.20000000000005</v>
      </c>
      <c r="N30" s="1581"/>
      <c r="O30" s="1618"/>
      <c r="P30" s="1618"/>
      <c r="Q30" s="1784">
        <v>757.8</v>
      </c>
    </row>
    <row r="31" spans="1:17" s="418" customFormat="1" ht="15">
      <c r="A31" s="417">
        <v>17</v>
      </c>
      <c r="B31" s="1105"/>
      <c r="C31" s="1618"/>
      <c r="D31" s="1618"/>
      <c r="E31" s="1784">
        <v>3276</v>
      </c>
      <c r="F31" s="1581"/>
      <c r="G31" s="1618"/>
      <c r="H31" s="1618"/>
      <c r="I31" s="1784">
        <v>4638.6000000000004</v>
      </c>
      <c r="J31" s="1581"/>
      <c r="K31" s="1618"/>
      <c r="L31" s="1618"/>
      <c r="M31" s="1784">
        <v>576</v>
      </c>
      <c r="N31" s="1581"/>
      <c r="O31" s="1618"/>
      <c r="P31" s="1618"/>
      <c r="Q31" s="1784">
        <v>788.4</v>
      </c>
    </row>
    <row r="32" spans="1:17" s="418" customFormat="1" ht="15">
      <c r="A32" s="417">
        <v>18</v>
      </c>
      <c r="B32" s="1105"/>
      <c r="C32" s="1618"/>
      <c r="D32" s="1618"/>
      <c r="E32" s="1784">
        <v>3155.4000000000005</v>
      </c>
      <c r="F32" s="1581"/>
      <c r="G32" s="1618"/>
      <c r="H32" s="1618"/>
      <c r="I32" s="1784">
        <v>4591.8</v>
      </c>
      <c r="J32" s="1581"/>
      <c r="K32" s="1618"/>
      <c r="L32" s="1618"/>
      <c r="M32" s="1784">
        <v>547.20000000000005</v>
      </c>
      <c r="N32" s="1581"/>
      <c r="O32" s="1618"/>
      <c r="P32" s="1618"/>
      <c r="Q32" s="1784">
        <v>784.8</v>
      </c>
    </row>
    <row r="33" spans="1:33" s="418" customFormat="1" ht="15">
      <c r="A33" s="417">
        <v>19</v>
      </c>
      <c r="B33" s="1105"/>
      <c r="C33" s="1618"/>
      <c r="D33" s="1618"/>
      <c r="E33" s="1784">
        <v>3069</v>
      </c>
      <c r="F33" s="1581"/>
      <c r="G33" s="1618"/>
      <c r="H33" s="1618"/>
      <c r="I33" s="1784">
        <v>4458.6000000000004</v>
      </c>
      <c r="J33" s="1581"/>
      <c r="K33" s="1618"/>
      <c r="L33" s="1618"/>
      <c r="M33" s="1784">
        <v>565.20000000000005</v>
      </c>
      <c r="N33" s="1581"/>
      <c r="O33" s="1618"/>
      <c r="P33" s="1618"/>
      <c r="Q33" s="1784">
        <v>768.6</v>
      </c>
    </row>
    <row r="34" spans="1:33" s="418" customFormat="1" ht="15">
      <c r="A34" s="417">
        <v>20</v>
      </c>
      <c r="B34" s="1105"/>
      <c r="C34" s="1618"/>
      <c r="D34" s="1618"/>
      <c r="E34" s="1784">
        <v>2847.6000000000004</v>
      </c>
      <c r="F34" s="1581"/>
      <c r="G34" s="1618"/>
      <c r="H34" s="1618"/>
      <c r="I34" s="1784">
        <v>4273.2000000000007</v>
      </c>
      <c r="J34" s="1581"/>
      <c r="K34" s="1618"/>
      <c r="L34" s="1618"/>
      <c r="M34" s="1784">
        <v>534.6</v>
      </c>
      <c r="N34" s="1581"/>
      <c r="O34" s="1618"/>
      <c r="P34" s="1618"/>
      <c r="Q34" s="1784">
        <v>783</v>
      </c>
    </row>
    <row r="35" spans="1:33" s="418" customFormat="1" ht="15">
      <c r="A35" s="417">
        <v>21</v>
      </c>
      <c r="B35" s="1105"/>
      <c r="C35" s="1618"/>
      <c r="D35" s="1618"/>
      <c r="E35" s="1784">
        <v>2593.8000000000002</v>
      </c>
      <c r="F35" s="1581"/>
      <c r="G35" s="1618"/>
      <c r="H35" s="1618"/>
      <c r="I35" s="1784">
        <v>3988.8</v>
      </c>
      <c r="J35" s="1581"/>
      <c r="K35" s="1618"/>
      <c r="L35" s="1618"/>
      <c r="M35" s="1784">
        <v>534.6</v>
      </c>
      <c r="N35" s="1581"/>
      <c r="O35" s="1618"/>
      <c r="P35" s="1618"/>
      <c r="Q35" s="1784">
        <v>808.2</v>
      </c>
    </row>
    <row r="36" spans="1:33" s="418" customFormat="1" ht="15">
      <c r="A36" s="417">
        <v>22</v>
      </c>
      <c r="B36" s="1105"/>
      <c r="C36" s="1618"/>
      <c r="D36" s="1618"/>
      <c r="E36" s="1784">
        <v>2359.8000000000002</v>
      </c>
      <c r="F36" s="1581"/>
      <c r="G36" s="1618"/>
      <c r="H36" s="1618"/>
      <c r="I36" s="1784">
        <v>3691.7999999999997</v>
      </c>
      <c r="J36" s="1581"/>
      <c r="K36" s="1618"/>
      <c r="L36" s="1618"/>
      <c r="M36" s="1784">
        <v>558</v>
      </c>
      <c r="N36" s="1581"/>
      <c r="O36" s="1618"/>
      <c r="P36" s="1618"/>
      <c r="Q36" s="1784">
        <v>858.59999999999991</v>
      </c>
    </row>
    <row r="37" spans="1:33" s="418" customFormat="1" ht="15">
      <c r="A37" s="417">
        <v>23</v>
      </c>
      <c r="B37" s="1105"/>
      <c r="C37" s="1618"/>
      <c r="D37" s="1618"/>
      <c r="E37" s="1784">
        <v>2088</v>
      </c>
      <c r="F37" s="1581"/>
      <c r="G37" s="1618"/>
      <c r="H37" s="1618"/>
      <c r="I37" s="1784">
        <v>3258</v>
      </c>
      <c r="J37" s="1581"/>
      <c r="K37" s="1618"/>
      <c r="L37" s="1618"/>
      <c r="M37" s="1784">
        <v>531</v>
      </c>
      <c r="N37" s="1581"/>
      <c r="O37" s="1618"/>
      <c r="P37" s="1618"/>
      <c r="Q37" s="1784">
        <v>847.8</v>
      </c>
    </row>
    <row r="38" spans="1:33" s="418" customFormat="1" ht="15">
      <c r="A38" s="417" t="s">
        <v>19</v>
      </c>
      <c r="B38" s="1159"/>
      <c r="C38" s="1619"/>
      <c r="D38" s="1619"/>
      <c r="E38" s="1620">
        <f>SUM(E14:E37)</f>
        <v>66186</v>
      </c>
      <c r="F38" s="1619"/>
      <c r="G38" s="1619"/>
      <c r="H38" s="1619"/>
      <c r="I38" s="1620">
        <f>SUM(I14:I37)</f>
        <v>93976.200000000026</v>
      </c>
      <c r="J38" s="1619"/>
      <c r="K38" s="1619"/>
      <c r="L38" s="1619"/>
      <c r="M38" s="1620">
        <f>SUM(M14:M37)</f>
        <v>12918.600000000002</v>
      </c>
      <c r="N38" s="1619"/>
      <c r="O38" s="1619"/>
      <c r="P38" s="1619"/>
      <c r="Q38" s="1620">
        <f>SUM(Q14:Q37)</f>
        <v>18991.799999999996</v>
      </c>
    </row>
    <row r="39" spans="1:33" s="407" customFormat="1" ht="12.75" customHeight="1">
      <c r="A39" s="407" t="s">
        <v>20</v>
      </c>
      <c r="R39" s="981"/>
      <c r="S39" s="981"/>
      <c r="T39" s="981"/>
      <c r="U39" s="981"/>
      <c r="V39" s="981"/>
      <c r="W39" s="981"/>
      <c r="X39" s="981"/>
      <c r="Y39" s="981"/>
      <c r="Z39" s="981"/>
      <c r="AA39" s="981"/>
      <c r="AB39" s="981"/>
      <c r="AC39" s="981"/>
      <c r="AD39" s="981"/>
      <c r="AE39" s="981"/>
      <c r="AF39" s="981"/>
      <c r="AG39" s="981"/>
    </row>
    <row r="40" spans="1:33" s="407" customFormat="1" ht="12.75" customHeight="1">
      <c r="A40" s="407" t="s">
        <v>21</v>
      </c>
      <c r="R40" s="981"/>
      <c r="S40" s="981"/>
      <c r="T40" s="981"/>
      <c r="U40" s="981"/>
      <c r="V40" s="981"/>
      <c r="W40" s="981"/>
      <c r="X40" s="981"/>
      <c r="Y40" s="981"/>
      <c r="Z40" s="981"/>
      <c r="AA40" s="981"/>
      <c r="AB40" s="981"/>
      <c r="AC40" s="981"/>
      <c r="AD40" s="981"/>
      <c r="AE40" s="981"/>
      <c r="AF40" s="981"/>
      <c r="AG40" s="981"/>
    </row>
    <row r="41" spans="1:33">
      <c r="A41" s="407" t="s">
        <v>565</v>
      </c>
      <c r="K41" s="407"/>
      <c r="L41" s="407"/>
      <c r="M41" s="407"/>
      <c r="N41" s="407"/>
      <c r="O41" s="407"/>
      <c r="P41" s="407"/>
      <c r="Q41" s="407"/>
      <c r="R41" s="982"/>
      <c r="S41" s="982"/>
      <c r="T41" s="982"/>
      <c r="U41" s="982"/>
      <c r="V41" s="982"/>
      <c r="W41" s="982"/>
      <c r="X41" s="982"/>
      <c r="Y41" s="982"/>
      <c r="Z41" s="982"/>
      <c r="AA41" s="982"/>
      <c r="AB41" s="982"/>
      <c r="AC41" s="982"/>
      <c r="AD41" s="982"/>
      <c r="AE41" s="982"/>
      <c r="AF41" s="982"/>
      <c r="AG41" s="982"/>
    </row>
    <row r="42" spans="1:33">
      <c r="A42" s="407" t="s">
        <v>23</v>
      </c>
      <c r="R42" s="982"/>
      <c r="S42" s="982"/>
      <c r="T42" s="982"/>
      <c r="U42" s="982"/>
      <c r="V42" s="982"/>
      <c r="W42" s="982"/>
      <c r="X42" s="982"/>
      <c r="Y42" s="982"/>
      <c r="Z42" s="982"/>
      <c r="AA42" s="982"/>
      <c r="AB42" s="982"/>
      <c r="AC42" s="982"/>
      <c r="AD42" s="982"/>
      <c r="AE42" s="982"/>
      <c r="AF42" s="982"/>
      <c r="AG42" s="982"/>
    </row>
    <row r="43" spans="1:33">
      <c r="R43" s="982"/>
      <c r="S43" s="982"/>
      <c r="T43" s="982"/>
      <c r="U43" s="982"/>
      <c r="V43" s="982"/>
      <c r="W43" s="982"/>
      <c r="X43" s="982"/>
      <c r="Y43" s="982"/>
      <c r="Z43" s="982"/>
      <c r="AA43" s="982"/>
      <c r="AB43" s="982"/>
      <c r="AC43" s="982"/>
      <c r="AD43" s="982"/>
      <c r="AE43" s="982"/>
      <c r="AF43" s="982"/>
      <c r="AG43" s="982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>
    <tabColor theme="9" tint="-0.249977111117893"/>
  </sheetPr>
  <dimension ref="A1:AG44"/>
  <sheetViews>
    <sheetView zoomScale="85" zoomScaleNormal="85" workbookViewId="0">
      <selection activeCell="W36" sqref="W36"/>
    </sheetView>
  </sheetViews>
  <sheetFormatPr defaultColWidth="9.140625" defaultRowHeight="12.75"/>
  <cols>
    <col min="1" max="1" width="5.42578125" style="432" customWidth="1"/>
    <col min="2" max="3" width="11.28515625" style="432" customWidth="1"/>
    <col min="4" max="4" width="11.28515625" style="432" hidden="1" customWidth="1"/>
    <col min="5" max="7" width="11.28515625" style="432" customWidth="1"/>
    <col min="8" max="8" width="11.28515625" style="432" hidden="1" customWidth="1"/>
    <col min="9" max="11" width="11.28515625" style="432" customWidth="1"/>
    <col min="12" max="12" width="11.28515625" style="432" hidden="1" customWidth="1"/>
    <col min="13" max="15" width="11.28515625" style="432" customWidth="1"/>
    <col min="16" max="16" width="11.28515625" style="432" hidden="1" customWidth="1"/>
    <col min="17" max="17" width="11.28515625" style="432" customWidth="1"/>
    <col min="18" max="16384" width="9.140625" style="432"/>
  </cols>
  <sheetData>
    <row r="1" spans="1:33" s="420" customFormat="1" ht="18.75" customHeight="1">
      <c r="B1" s="2648" t="s">
        <v>405</v>
      </c>
      <c r="C1" s="2081"/>
      <c r="D1" s="2081"/>
      <c r="E1" s="2081"/>
      <c r="F1" s="2081"/>
      <c r="J1" s="800" t="s">
        <v>171</v>
      </c>
      <c r="N1" s="2642" t="s">
        <v>96</v>
      </c>
      <c r="O1" s="2642"/>
      <c r="P1" s="2642"/>
      <c r="Q1" s="2642"/>
      <c r="R1" s="979"/>
      <c r="S1" s="979"/>
      <c r="T1" s="979"/>
      <c r="U1" s="979"/>
      <c r="V1" s="979"/>
      <c r="W1" s="979"/>
      <c r="X1" s="979"/>
      <c r="Y1" s="979"/>
      <c r="Z1" s="979"/>
      <c r="AA1" s="979"/>
      <c r="AB1" s="979"/>
      <c r="AC1" s="979"/>
      <c r="AD1" s="979"/>
      <c r="AE1" s="979"/>
      <c r="AF1" s="979"/>
      <c r="AG1" s="979"/>
    </row>
    <row r="2" spans="1:33" s="420" customFormat="1" ht="10.5" customHeight="1">
      <c r="B2" s="2643" t="s">
        <v>1</v>
      </c>
      <c r="C2" s="2088"/>
      <c r="D2" s="2088"/>
      <c r="E2" s="2088"/>
      <c r="F2" s="2088"/>
      <c r="N2" s="2643" t="s">
        <v>2</v>
      </c>
      <c r="O2" s="2644"/>
      <c r="P2" s="2644"/>
      <c r="Q2" s="2644"/>
      <c r="R2" s="979"/>
      <c r="S2" s="979"/>
      <c r="T2" s="979"/>
      <c r="U2" s="979"/>
      <c r="V2" s="979"/>
      <c r="W2" s="979"/>
      <c r="X2" s="979"/>
      <c r="Y2" s="979"/>
      <c r="Z2" s="979"/>
      <c r="AA2" s="979"/>
      <c r="AB2" s="979"/>
      <c r="AC2" s="979"/>
      <c r="AD2" s="979"/>
      <c r="AE2" s="979"/>
      <c r="AF2" s="979"/>
      <c r="AG2" s="979"/>
    </row>
    <row r="3" spans="1:33" s="420" customFormat="1" ht="13.5" customHeight="1">
      <c r="N3" s="420" t="s">
        <v>3</v>
      </c>
      <c r="R3" s="979"/>
      <c r="S3" s="979"/>
      <c r="T3" s="979"/>
      <c r="U3" s="979"/>
      <c r="V3" s="979"/>
      <c r="W3" s="979"/>
      <c r="X3" s="979"/>
      <c r="Y3" s="979"/>
      <c r="Z3" s="979"/>
      <c r="AA3" s="979"/>
      <c r="AB3" s="979"/>
      <c r="AC3" s="979"/>
      <c r="AD3" s="979"/>
      <c r="AE3" s="979"/>
      <c r="AF3" s="979"/>
      <c r="AG3" s="979"/>
    </row>
    <row r="4" spans="1:33" s="420" customFormat="1" ht="15" customHeight="1">
      <c r="B4" s="2647" t="s">
        <v>4</v>
      </c>
      <c r="C4" s="2081"/>
      <c r="D4" s="422"/>
      <c r="E4" s="979"/>
      <c r="F4" s="979"/>
      <c r="G4" s="979"/>
      <c r="H4" s="979"/>
      <c r="I4" s="903" t="s">
        <v>5</v>
      </c>
      <c r="J4" s="421"/>
      <c r="K4" s="421"/>
      <c r="L4" s="421"/>
      <c r="O4" s="423" t="s">
        <v>97</v>
      </c>
      <c r="R4" s="979"/>
      <c r="S4" s="979"/>
      <c r="T4" s="979"/>
      <c r="U4" s="979"/>
      <c r="V4" s="979"/>
      <c r="W4" s="979"/>
      <c r="X4" s="979"/>
      <c r="Y4" s="979"/>
      <c r="Z4" s="979"/>
      <c r="AA4" s="979"/>
      <c r="AB4" s="979"/>
      <c r="AC4" s="979"/>
      <c r="AD4" s="979"/>
      <c r="AE4" s="979"/>
      <c r="AF4" s="979"/>
      <c r="AG4" s="979"/>
    </row>
    <row r="5" spans="1:33" s="420" customFormat="1" ht="9.75" customHeight="1">
      <c r="B5" s="2652" t="s">
        <v>7</v>
      </c>
      <c r="C5" s="2079"/>
      <c r="D5" s="421"/>
      <c r="E5" s="421"/>
      <c r="R5" s="979"/>
      <c r="S5" s="979"/>
      <c r="T5" s="979"/>
      <c r="U5" s="979"/>
      <c r="V5" s="979"/>
      <c r="W5" s="979"/>
      <c r="X5" s="979"/>
      <c r="Y5" s="979"/>
      <c r="Z5" s="979"/>
      <c r="AA5" s="979"/>
      <c r="AB5" s="979"/>
      <c r="AC5" s="979"/>
      <c r="AD5" s="979"/>
      <c r="AE5" s="979"/>
      <c r="AF5" s="979"/>
      <c r="AG5" s="979"/>
    </row>
    <row r="6" spans="1:33" s="420" customFormat="1" ht="12" customHeight="1">
      <c r="A6" s="264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79"/>
      <c r="S6" s="979"/>
      <c r="T6" s="979"/>
      <c r="U6" s="979"/>
      <c r="V6" s="979"/>
      <c r="W6" s="979"/>
      <c r="X6" s="979"/>
      <c r="Y6" s="979"/>
      <c r="Z6" s="979"/>
      <c r="AA6" s="979"/>
      <c r="AB6" s="979"/>
      <c r="AC6" s="979"/>
      <c r="AD6" s="979"/>
      <c r="AE6" s="979"/>
      <c r="AF6" s="979"/>
      <c r="AG6" s="979"/>
    </row>
    <row r="7" spans="1:33" s="420" customFormat="1" ht="15.75">
      <c r="A7" s="264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79"/>
      <c r="S7" s="979"/>
      <c r="T7" s="979"/>
      <c r="U7" s="979"/>
      <c r="V7" s="979"/>
      <c r="W7" s="979"/>
      <c r="X7" s="979"/>
      <c r="Y7" s="979"/>
      <c r="Z7" s="979"/>
      <c r="AA7" s="979"/>
      <c r="AB7" s="979"/>
      <c r="AC7" s="979"/>
      <c r="AD7" s="979"/>
      <c r="AE7" s="979"/>
      <c r="AF7" s="979"/>
      <c r="AG7" s="979"/>
    </row>
    <row r="8" spans="1:33" s="420" customFormat="1" ht="9" customHeight="1">
      <c r="A8" s="1258" t="s">
        <v>339</v>
      </c>
      <c r="B8" s="1260"/>
      <c r="R8" s="979"/>
      <c r="S8" s="979"/>
      <c r="T8" s="979"/>
      <c r="U8" s="979"/>
      <c r="V8" s="979"/>
      <c r="W8" s="979"/>
      <c r="X8" s="979"/>
      <c r="Y8" s="979"/>
      <c r="Z8" s="979"/>
      <c r="AA8" s="979"/>
      <c r="AB8" s="979"/>
      <c r="AC8" s="979"/>
      <c r="AD8" s="979"/>
      <c r="AE8" s="979"/>
      <c r="AF8" s="979"/>
      <c r="AG8" s="979"/>
    </row>
    <row r="9" spans="1:33" s="420" customFormat="1">
      <c r="A9" s="2649" t="s">
        <v>9</v>
      </c>
      <c r="B9" s="2639" t="s">
        <v>10</v>
      </c>
      <c r="C9" s="2640"/>
      <c r="D9" s="2640"/>
      <c r="E9" s="2640"/>
      <c r="F9" s="2640"/>
      <c r="G9" s="2640"/>
      <c r="H9" s="2640"/>
      <c r="I9" s="2641"/>
      <c r="J9" s="2639" t="s">
        <v>11</v>
      </c>
      <c r="K9" s="2640"/>
      <c r="L9" s="2640"/>
      <c r="M9" s="2640"/>
      <c r="N9" s="2640"/>
      <c r="O9" s="2640"/>
      <c r="P9" s="2640"/>
      <c r="Q9" s="2641"/>
      <c r="R9" s="979"/>
      <c r="S9" s="979"/>
      <c r="T9" s="979"/>
      <c r="U9" s="979"/>
      <c r="V9" s="979"/>
      <c r="W9" s="979"/>
      <c r="X9" s="979"/>
      <c r="Y9" s="979"/>
      <c r="Z9" s="979"/>
      <c r="AA9" s="979"/>
      <c r="AB9" s="979"/>
      <c r="AC9" s="979"/>
      <c r="AD9" s="979"/>
      <c r="AE9" s="979"/>
      <c r="AF9" s="979"/>
      <c r="AG9" s="979"/>
    </row>
    <row r="10" spans="1:33" s="420" customFormat="1">
      <c r="A10" s="2650"/>
      <c r="B10" s="2636" t="s">
        <v>98</v>
      </c>
      <c r="C10" s="2637"/>
      <c r="D10" s="2637"/>
      <c r="E10" s="2638"/>
      <c r="F10" s="2636"/>
      <c r="G10" s="2095"/>
      <c r="H10" s="2095"/>
      <c r="I10" s="2096"/>
      <c r="J10" s="2636" t="s">
        <v>98</v>
      </c>
      <c r="K10" s="2637"/>
      <c r="L10" s="2637"/>
      <c r="M10" s="2638"/>
      <c r="N10" s="2636"/>
      <c r="O10" s="2637"/>
      <c r="P10" s="2637"/>
      <c r="Q10" s="2638"/>
      <c r="R10" s="979"/>
      <c r="S10" s="979"/>
      <c r="T10" s="979"/>
      <c r="U10" s="979"/>
      <c r="V10" s="979"/>
      <c r="W10" s="979"/>
      <c r="X10" s="979"/>
      <c r="Y10" s="979"/>
      <c r="Z10" s="979"/>
      <c r="AA10" s="979"/>
      <c r="AB10" s="979"/>
      <c r="AC10" s="979"/>
      <c r="AD10" s="979"/>
      <c r="AE10" s="979"/>
      <c r="AF10" s="979"/>
      <c r="AG10" s="979"/>
    </row>
    <row r="11" spans="1:33" s="420" customFormat="1">
      <c r="A11" s="2650"/>
      <c r="B11" s="2636" t="s">
        <v>14</v>
      </c>
      <c r="C11" s="2637"/>
      <c r="E11" s="425">
        <v>7200</v>
      </c>
      <c r="F11" s="2636" t="s">
        <v>14</v>
      </c>
      <c r="G11" s="2637"/>
      <c r="H11" s="424"/>
      <c r="I11" s="425">
        <v>0</v>
      </c>
      <c r="J11" s="2636" t="s">
        <v>14</v>
      </c>
      <c r="K11" s="2637"/>
      <c r="L11" s="424"/>
      <c r="M11" s="425">
        <f>E11</f>
        <v>7200</v>
      </c>
      <c r="N11" s="2636" t="s">
        <v>14</v>
      </c>
      <c r="O11" s="2637"/>
      <c r="P11" s="424"/>
      <c r="Q11" s="425">
        <v>0</v>
      </c>
      <c r="R11" s="979"/>
      <c r="S11" s="979"/>
      <c r="T11" s="979"/>
      <c r="U11" s="979"/>
      <c r="V11" s="979"/>
      <c r="W11" s="979"/>
      <c r="X11" s="979"/>
      <c r="Y11" s="979"/>
      <c r="Z11" s="979"/>
      <c r="AA11" s="979"/>
      <c r="AB11" s="979"/>
      <c r="AC11" s="979"/>
      <c r="AD11" s="979"/>
      <c r="AE11" s="979"/>
      <c r="AF11" s="979"/>
      <c r="AG11" s="979"/>
    </row>
    <row r="12" spans="1:33" s="427" customFormat="1" ht="35.25" customHeight="1">
      <c r="A12" s="2651"/>
      <c r="B12" s="426" t="s">
        <v>16</v>
      </c>
      <c r="C12" s="426" t="s">
        <v>17</v>
      </c>
      <c r="D12" s="426"/>
      <c r="E12" s="426" t="s">
        <v>18</v>
      </c>
      <c r="F12" s="426" t="s">
        <v>16</v>
      </c>
      <c r="G12" s="426" t="s">
        <v>17</v>
      </c>
      <c r="H12" s="426"/>
      <c r="I12" s="426" t="s">
        <v>18</v>
      </c>
      <c r="J12" s="426" t="s">
        <v>16</v>
      </c>
      <c r="K12" s="426" t="s">
        <v>17</v>
      </c>
      <c r="L12" s="426"/>
      <c r="M12" s="426" t="s">
        <v>18</v>
      </c>
      <c r="N12" s="426" t="s">
        <v>16</v>
      </c>
      <c r="O12" s="426" t="s">
        <v>17</v>
      </c>
      <c r="P12" s="426"/>
      <c r="Q12" s="426" t="s">
        <v>18</v>
      </c>
    </row>
    <row r="13" spans="1:33" s="429" customFormat="1" ht="11.25">
      <c r="A13" s="428">
        <v>1</v>
      </c>
      <c r="B13" s="428">
        <v>2</v>
      </c>
      <c r="C13" s="428">
        <v>3</v>
      </c>
      <c r="D13" s="428"/>
      <c r="E13" s="428">
        <v>4</v>
      </c>
      <c r="F13" s="428">
        <v>5</v>
      </c>
      <c r="G13" s="428">
        <v>6</v>
      </c>
      <c r="H13" s="428"/>
      <c r="I13" s="428">
        <v>7</v>
      </c>
      <c r="J13" s="428">
        <v>8</v>
      </c>
      <c r="K13" s="428">
        <v>9</v>
      </c>
      <c r="L13" s="428"/>
      <c r="M13" s="428">
        <v>10</v>
      </c>
      <c r="N13" s="428">
        <v>11</v>
      </c>
      <c r="O13" s="428">
        <v>12</v>
      </c>
      <c r="P13" s="428"/>
      <c r="Q13" s="428">
        <v>13</v>
      </c>
    </row>
    <row r="14" spans="1:33" s="427" customFormat="1" ht="15">
      <c r="A14" s="430">
        <v>0</v>
      </c>
      <c r="B14" s="1105"/>
      <c r="C14" s="1622"/>
      <c r="D14" s="1622"/>
      <c r="E14" s="1784">
        <v>1549.44</v>
      </c>
      <c r="F14" s="1622"/>
      <c r="G14" s="1622"/>
      <c r="H14" s="1622"/>
      <c r="I14" s="1622"/>
      <c r="J14" s="1581"/>
      <c r="K14" s="1622"/>
      <c r="L14" s="1622"/>
      <c r="M14" s="1784">
        <v>401.76</v>
      </c>
      <c r="N14" s="1622"/>
      <c r="O14" s="1104"/>
      <c r="P14" s="1104"/>
      <c r="Q14" s="1104"/>
    </row>
    <row r="15" spans="1:33" s="1385" customFormat="1" ht="15">
      <c r="A15" s="1383">
        <v>1</v>
      </c>
      <c r="B15" s="1105"/>
      <c r="C15" s="1622"/>
      <c r="D15" s="1622"/>
      <c r="E15" s="1784">
        <v>1429.92</v>
      </c>
      <c r="F15" s="1622"/>
      <c r="G15" s="1622"/>
      <c r="H15" s="1622"/>
      <c r="I15" s="1622"/>
      <c r="J15" s="1581"/>
      <c r="K15" s="1622"/>
      <c r="L15" s="1622"/>
      <c r="M15" s="1784">
        <v>393.84</v>
      </c>
      <c r="N15" s="1622"/>
      <c r="O15" s="1384"/>
      <c r="P15" s="1384"/>
      <c r="Q15" s="1384"/>
    </row>
    <row r="16" spans="1:33" s="427" customFormat="1" ht="15">
      <c r="A16" s="430">
        <v>2</v>
      </c>
      <c r="B16" s="1105"/>
      <c r="C16" s="1622"/>
      <c r="D16" s="1622"/>
      <c r="E16" s="1784">
        <v>1368.7199999999998</v>
      </c>
      <c r="F16" s="1622"/>
      <c r="G16" s="1622"/>
      <c r="H16" s="1622"/>
      <c r="I16" s="1622"/>
      <c r="J16" s="1581"/>
      <c r="K16" s="1622"/>
      <c r="L16" s="1622"/>
      <c r="M16" s="1784">
        <v>388.08</v>
      </c>
      <c r="N16" s="1622"/>
      <c r="O16" s="1104"/>
      <c r="P16" s="1104"/>
      <c r="Q16" s="1104"/>
    </row>
    <row r="17" spans="1:17" s="427" customFormat="1" ht="15">
      <c r="A17" s="430">
        <v>3</v>
      </c>
      <c r="B17" s="1105"/>
      <c r="C17" s="1622"/>
      <c r="D17" s="1622"/>
      <c r="E17" s="1784">
        <v>1338.48</v>
      </c>
      <c r="F17" s="1622"/>
      <c r="G17" s="1622"/>
      <c r="H17" s="1622"/>
      <c r="I17" s="1622"/>
      <c r="J17" s="1581"/>
      <c r="K17" s="1622"/>
      <c r="L17" s="1622"/>
      <c r="M17" s="1784">
        <v>375.84000000000003</v>
      </c>
      <c r="N17" s="1622"/>
      <c r="O17" s="1104"/>
      <c r="P17" s="1104"/>
      <c r="Q17" s="1104"/>
    </row>
    <row r="18" spans="1:17" s="427" customFormat="1" ht="15">
      <c r="A18" s="430">
        <v>4</v>
      </c>
      <c r="B18" s="1105"/>
      <c r="C18" s="1622"/>
      <c r="D18" s="1622"/>
      <c r="E18" s="1784">
        <v>1352.1599999999999</v>
      </c>
      <c r="F18" s="1622"/>
      <c r="G18" s="1622"/>
      <c r="H18" s="1622"/>
      <c r="I18" s="1622"/>
      <c r="J18" s="1581"/>
      <c r="K18" s="1622"/>
      <c r="L18" s="1622"/>
      <c r="M18" s="1784">
        <v>365.76</v>
      </c>
      <c r="N18" s="1622"/>
      <c r="O18" s="1104"/>
      <c r="P18" s="1104"/>
      <c r="Q18" s="1104"/>
    </row>
    <row r="19" spans="1:17" s="427" customFormat="1" ht="15">
      <c r="A19" s="430">
        <v>5</v>
      </c>
      <c r="B19" s="1105"/>
      <c r="C19" s="1622"/>
      <c r="D19" s="1622"/>
      <c r="E19" s="1784">
        <v>1455.8399999999997</v>
      </c>
      <c r="F19" s="1622"/>
      <c r="G19" s="1622"/>
      <c r="H19" s="1622"/>
      <c r="I19" s="1622"/>
      <c r="J19" s="1581"/>
      <c r="K19" s="1622"/>
      <c r="L19" s="1622"/>
      <c r="M19" s="1784">
        <v>366.48</v>
      </c>
      <c r="N19" s="1622"/>
      <c r="O19" s="1104"/>
      <c r="P19" s="1104"/>
      <c r="Q19" s="1104"/>
    </row>
    <row r="20" spans="1:17" s="427" customFormat="1" ht="15">
      <c r="A20" s="430">
        <v>6</v>
      </c>
      <c r="B20" s="1105"/>
      <c r="C20" s="1622"/>
      <c r="D20" s="1622"/>
      <c r="E20" s="1784">
        <v>1733.04</v>
      </c>
      <c r="F20" s="1622"/>
      <c r="G20" s="1622"/>
      <c r="H20" s="1622"/>
      <c r="I20" s="1622"/>
      <c r="J20" s="1581"/>
      <c r="K20" s="1622"/>
      <c r="L20" s="1622"/>
      <c r="M20" s="1784">
        <v>354.96</v>
      </c>
      <c r="N20" s="1622"/>
      <c r="O20" s="1104"/>
      <c r="P20" s="1104"/>
      <c r="Q20" s="1104"/>
    </row>
    <row r="21" spans="1:17" s="427" customFormat="1" ht="15">
      <c r="A21" s="430">
        <v>7</v>
      </c>
      <c r="B21" s="1105"/>
      <c r="C21" s="1622"/>
      <c r="D21" s="1622"/>
      <c r="E21" s="1784">
        <v>2033.28</v>
      </c>
      <c r="F21" s="1622"/>
      <c r="G21" s="1622"/>
      <c r="H21" s="1622"/>
      <c r="I21" s="1622"/>
      <c r="J21" s="1581"/>
      <c r="K21" s="1622"/>
      <c r="L21" s="1622"/>
      <c r="M21" s="1784">
        <v>377.28</v>
      </c>
      <c r="N21" s="1622"/>
      <c r="O21" s="1104"/>
      <c r="P21" s="1104"/>
      <c r="Q21" s="1104"/>
    </row>
    <row r="22" spans="1:17" s="427" customFormat="1" ht="15">
      <c r="A22" s="430">
        <v>8</v>
      </c>
      <c r="B22" s="1105"/>
      <c r="C22" s="1622"/>
      <c r="D22" s="1622"/>
      <c r="E22" s="1784">
        <v>2281.6800000000003</v>
      </c>
      <c r="F22" s="1622"/>
      <c r="G22" s="1622"/>
      <c r="H22" s="1622"/>
      <c r="I22" s="1622"/>
      <c r="J22" s="1581"/>
      <c r="K22" s="1622"/>
      <c r="L22" s="1622"/>
      <c r="M22" s="1784">
        <v>370.08</v>
      </c>
      <c r="N22" s="1622"/>
      <c r="O22" s="1104"/>
      <c r="P22" s="1104"/>
      <c r="Q22" s="1104"/>
    </row>
    <row r="23" spans="1:17" s="427" customFormat="1" ht="15">
      <c r="A23" s="430">
        <v>9</v>
      </c>
      <c r="B23" s="1105"/>
      <c r="C23" s="1622"/>
      <c r="D23" s="1622"/>
      <c r="E23" s="1784">
        <v>2406.96</v>
      </c>
      <c r="F23" s="1622"/>
      <c r="G23" s="1622"/>
      <c r="H23" s="1622"/>
      <c r="I23" s="1622"/>
      <c r="J23" s="1581"/>
      <c r="K23" s="1622"/>
      <c r="L23" s="1622"/>
      <c r="M23" s="1784">
        <v>381.6</v>
      </c>
      <c r="N23" s="1622"/>
      <c r="O23" s="1104"/>
      <c r="P23" s="1104"/>
      <c r="Q23" s="1104"/>
    </row>
    <row r="24" spans="1:17" s="427" customFormat="1" ht="15">
      <c r="A24" s="430">
        <v>10</v>
      </c>
      <c r="B24" s="1105"/>
      <c r="C24" s="1622"/>
      <c r="D24" s="1622"/>
      <c r="E24" s="1784">
        <v>2437.92</v>
      </c>
      <c r="F24" s="1622"/>
      <c r="G24" s="1622"/>
      <c r="H24" s="1622"/>
      <c r="I24" s="1622"/>
      <c r="J24" s="1581"/>
      <c r="K24" s="1622"/>
      <c r="L24" s="1622"/>
      <c r="M24" s="1784">
        <v>378</v>
      </c>
      <c r="N24" s="1622"/>
      <c r="O24" s="1104"/>
      <c r="P24" s="1104"/>
      <c r="Q24" s="1104"/>
    </row>
    <row r="25" spans="1:17" s="427" customFormat="1" ht="15">
      <c r="A25" s="430">
        <v>11</v>
      </c>
      <c r="B25" s="1105"/>
      <c r="C25" s="1622"/>
      <c r="D25" s="1622"/>
      <c r="E25" s="1784">
        <v>2494.8000000000002</v>
      </c>
      <c r="F25" s="1622"/>
      <c r="G25" s="1622"/>
      <c r="H25" s="1622"/>
      <c r="I25" s="1622"/>
      <c r="J25" s="1581"/>
      <c r="K25" s="1622"/>
      <c r="L25" s="1622"/>
      <c r="M25" s="1784">
        <v>382.32</v>
      </c>
      <c r="N25" s="1622"/>
      <c r="O25" s="1104"/>
      <c r="P25" s="1104"/>
      <c r="Q25" s="1104"/>
    </row>
    <row r="26" spans="1:17" s="427" customFormat="1" ht="15">
      <c r="A26" s="430">
        <v>12</v>
      </c>
      <c r="B26" s="1105"/>
      <c r="C26" s="1622"/>
      <c r="D26" s="1622"/>
      <c r="E26" s="1784">
        <v>2525.7600000000002</v>
      </c>
      <c r="F26" s="1622"/>
      <c r="G26" s="1622"/>
      <c r="H26" s="1622"/>
      <c r="I26" s="1622"/>
      <c r="J26" s="1581"/>
      <c r="K26" s="1622"/>
      <c r="L26" s="1622"/>
      <c r="M26" s="1784">
        <v>389.52000000000004</v>
      </c>
      <c r="N26" s="1622"/>
      <c r="O26" s="1104"/>
      <c r="P26" s="1104"/>
      <c r="Q26" s="1104"/>
    </row>
    <row r="27" spans="1:17" s="427" customFormat="1" ht="15">
      <c r="A27" s="430">
        <v>13</v>
      </c>
      <c r="B27" s="1105"/>
      <c r="C27" s="1622"/>
      <c r="D27" s="1622"/>
      <c r="E27" s="1784">
        <v>2489.7600000000002</v>
      </c>
      <c r="F27" s="1622"/>
      <c r="G27" s="1622"/>
      <c r="H27" s="1622"/>
      <c r="I27" s="1622"/>
      <c r="J27" s="1581"/>
      <c r="K27" s="1622"/>
      <c r="L27" s="1622"/>
      <c r="M27" s="1784">
        <v>376.56</v>
      </c>
      <c r="N27" s="1622"/>
      <c r="O27" s="1104"/>
      <c r="P27" s="1104"/>
      <c r="Q27" s="1104"/>
    </row>
    <row r="28" spans="1:17" s="427" customFormat="1" ht="15">
      <c r="A28" s="430">
        <v>14</v>
      </c>
      <c r="B28" s="1105"/>
      <c r="C28" s="1622"/>
      <c r="D28" s="1622"/>
      <c r="E28" s="1784">
        <v>2509.92</v>
      </c>
      <c r="F28" s="1622"/>
      <c r="G28" s="1622"/>
      <c r="H28" s="1622"/>
      <c r="I28" s="1622"/>
      <c r="J28" s="1581"/>
      <c r="K28" s="1622"/>
      <c r="L28" s="1622"/>
      <c r="M28" s="1784">
        <v>362.88</v>
      </c>
      <c r="N28" s="1622"/>
      <c r="O28" s="1104"/>
      <c r="P28" s="1104"/>
      <c r="Q28" s="1104"/>
    </row>
    <row r="29" spans="1:17" s="427" customFormat="1" ht="15">
      <c r="A29" s="430">
        <v>15</v>
      </c>
      <c r="B29" s="1105"/>
      <c r="C29" s="1622"/>
      <c r="D29" s="1622"/>
      <c r="E29" s="1784">
        <v>2606.4</v>
      </c>
      <c r="F29" s="1622"/>
      <c r="G29" s="1622"/>
      <c r="H29" s="1622"/>
      <c r="I29" s="1622"/>
      <c r="J29" s="1581"/>
      <c r="K29" s="1622"/>
      <c r="L29" s="1622"/>
      <c r="M29" s="1784">
        <v>372.96</v>
      </c>
      <c r="N29" s="1622"/>
      <c r="O29" s="1104"/>
      <c r="P29" s="1104"/>
      <c r="Q29" s="1104"/>
    </row>
    <row r="30" spans="1:17" s="427" customFormat="1" ht="15">
      <c r="A30" s="430">
        <v>16</v>
      </c>
      <c r="B30" s="1105"/>
      <c r="C30" s="1622"/>
      <c r="D30" s="1622"/>
      <c r="E30" s="1784">
        <v>2653.2</v>
      </c>
      <c r="F30" s="1622"/>
      <c r="G30" s="1622"/>
      <c r="H30" s="1622"/>
      <c r="I30" s="1622"/>
      <c r="J30" s="1581"/>
      <c r="K30" s="1622"/>
      <c r="L30" s="1622"/>
      <c r="M30" s="1784">
        <v>378</v>
      </c>
      <c r="N30" s="1622"/>
      <c r="O30" s="1104"/>
      <c r="P30" s="1104"/>
      <c r="Q30" s="1104"/>
    </row>
    <row r="31" spans="1:17" s="431" customFormat="1" ht="15">
      <c r="A31" s="430">
        <v>17</v>
      </c>
      <c r="B31" s="1105"/>
      <c r="C31" s="1622"/>
      <c r="D31" s="1622"/>
      <c r="E31" s="1784">
        <v>2607.12</v>
      </c>
      <c r="F31" s="1622"/>
      <c r="G31" s="1622"/>
      <c r="H31" s="1622"/>
      <c r="I31" s="1622"/>
      <c r="J31" s="1581"/>
      <c r="K31" s="1622"/>
      <c r="L31" s="1622"/>
      <c r="M31" s="1784">
        <v>403.19999999999993</v>
      </c>
      <c r="N31" s="1622"/>
      <c r="O31" s="1104"/>
      <c r="P31" s="1104"/>
      <c r="Q31" s="1104"/>
    </row>
    <row r="32" spans="1:17" s="431" customFormat="1" ht="15">
      <c r="A32" s="430">
        <v>18</v>
      </c>
      <c r="B32" s="1105"/>
      <c r="C32" s="1622"/>
      <c r="D32" s="1622"/>
      <c r="E32" s="1784">
        <v>2514.2399999999998</v>
      </c>
      <c r="F32" s="1622"/>
      <c r="G32" s="1622"/>
      <c r="H32" s="1622"/>
      <c r="I32" s="1622"/>
      <c r="J32" s="1581"/>
      <c r="K32" s="1622"/>
      <c r="L32" s="1622"/>
      <c r="M32" s="1784">
        <v>383.76</v>
      </c>
      <c r="N32" s="1622"/>
      <c r="O32" s="1104"/>
      <c r="P32" s="1104"/>
      <c r="Q32" s="1104"/>
    </row>
    <row r="33" spans="1:33" s="431" customFormat="1" ht="15">
      <c r="A33" s="430">
        <v>19</v>
      </c>
      <c r="B33" s="1105"/>
      <c r="C33" s="1622"/>
      <c r="D33" s="1622"/>
      <c r="E33" s="1784">
        <v>2430</v>
      </c>
      <c r="F33" s="1622"/>
      <c r="G33" s="1622"/>
      <c r="H33" s="1622"/>
      <c r="I33" s="1622"/>
      <c r="J33" s="1581"/>
      <c r="K33" s="1622"/>
      <c r="L33" s="1622"/>
      <c r="M33" s="1784">
        <v>401.76</v>
      </c>
      <c r="N33" s="1622"/>
      <c r="O33" s="1104"/>
      <c r="P33" s="1104"/>
      <c r="Q33" s="1104"/>
    </row>
    <row r="34" spans="1:33" s="431" customFormat="1" ht="15">
      <c r="A34" s="430">
        <v>20</v>
      </c>
      <c r="B34" s="1105"/>
      <c r="C34" s="1622"/>
      <c r="D34" s="1622"/>
      <c r="E34" s="1784">
        <v>2352.2400000000002</v>
      </c>
      <c r="F34" s="1622"/>
      <c r="G34" s="1622"/>
      <c r="H34" s="1622"/>
      <c r="I34" s="1622"/>
      <c r="J34" s="1581"/>
      <c r="K34" s="1622"/>
      <c r="L34" s="1622"/>
      <c r="M34" s="1784">
        <v>414</v>
      </c>
      <c r="N34" s="1622"/>
      <c r="O34" s="1104"/>
      <c r="P34" s="1104"/>
      <c r="Q34" s="1104"/>
    </row>
    <row r="35" spans="1:33" s="431" customFormat="1" ht="15">
      <c r="A35" s="430">
        <v>21</v>
      </c>
      <c r="B35" s="1105"/>
      <c r="C35" s="1622"/>
      <c r="D35" s="1622"/>
      <c r="E35" s="1784">
        <v>2231.2799999999997</v>
      </c>
      <c r="F35" s="1622"/>
      <c r="G35" s="1622"/>
      <c r="H35" s="1622"/>
      <c r="I35" s="1622"/>
      <c r="J35" s="1581"/>
      <c r="K35" s="1622"/>
      <c r="L35" s="1622"/>
      <c r="M35" s="1784">
        <v>415.43999999999994</v>
      </c>
      <c r="N35" s="1622"/>
      <c r="O35" s="1104"/>
      <c r="P35" s="1104"/>
      <c r="Q35" s="1104"/>
    </row>
    <row r="36" spans="1:33" s="431" customFormat="1" ht="15">
      <c r="A36" s="430">
        <v>22</v>
      </c>
      <c r="B36" s="1105"/>
      <c r="C36" s="1622"/>
      <c r="D36" s="1622"/>
      <c r="E36" s="1784">
        <v>2034.7200000000003</v>
      </c>
      <c r="F36" s="1622"/>
      <c r="G36" s="1622"/>
      <c r="H36" s="1622"/>
      <c r="I36" s="1622"/>
      <c r="J36" s="1581"/>
      <c r="K36" s="1622"/>
      <c r="L36" s="1622"/>
      <c r="M36" s="1784">
        <v>419.76</v>
      </c>
      <c r="N36" s="1622"/>
      <c r="O36" s="1104"/>
      <c r="P36" s="1104"/>
      <c r="Q36" s="1104"/>
    </row>
    <row r="37" spans="1:33" s="431" customFormat="1" ht="15">
      <c r="A37" s="430">
        <v>23</v>
      </c>
      <c r="B37" s="1105"/>
      <c r="C37" s="1622"/>
      <c r="D37" s="1622"/>
      <c r="E37" s="1784">
        <v>1805.76</v>
      </c>
      <c r="F37" s="1622"/>
      <c r="G37" s="1622"/>
      <c r="H37" s="1622"/>
      <c r="I37" s="1622"/>
      <c r="J37" s="1581"/>
      <c r="K37" s="1622"/>
      <c r="L37" s="1622"/>
      <c r="M37" s="1784">
        <v>416.88</v>
      </c>
      <c r="N37" s="1622"/>
      <c r="O37" s="1104"/>
      <c r="P37" s="1104"/>
      <c r="Q37" s="1104"/>
    </row>
    <row r="38" spans="1:33" s="431" customFormat="1" ht="15">
      <c r="A38" s="430" t="s">
        <v>19</v>
      </c>
      <c r="B38" s="1157"/>
      <c r="C38" s="1621"/>
      <c r="D38" s="1621"/>
      <c r="E38" s="1623">
        <f>SUM(E14:E37)</f>
        <v>50642.64</v>
      </c>
      <c r="F38" s="1624"/>
      <c r="G38" s="1624"/>
      <c r="H38" s="1624"/>
      <c r="I38" s="1623">
        <f>SUM(I14:I37)</f>
        <v>0</v>
      </c>
      <c r="J38" s="1624"/>
      <c r="K38" s="1624"/>
      <c r="L38" s="1624"/>
      <c r="M38" s="1623">
        <f>SUM(M14:M37)</f>
        <v>9270.7200000000012</v>
      </c>
      <c r="N38" s="1621"/>
      <c r="O38" s="1157"/>
      <c r="P38" s="1157"/>
      <c r="Q38" s="1158">
        <f>SUM(Q14:Q37)</f>
        <v>0</v>
      </c>
    </row>
    <row r="39" spans="1:33" s="420" customFormat="1" ht="12.75" customHeight="1">
      <c r="A39" s="740" t="s">
        <v>20</v>
      </c>
      <c r="B39" s="740"/>
      <c r="C39" s="740"/>
      <c r="D39" s="740"/>
      <c r="E39" s="740"/>
      <c r="F39" s="740"/>
      <c r="G39" s="740"/>
      <c r="H39" s="740"/>
      <c r="I39" s="740"/>
      <c r="J39" s="740"/>
      <c r="K39" s="740"/>
      <c r="L39" s="740"/>
      <c r="M39" s="740"/>
      <c r="N39" s="740"/>
      <c r="O39" s="740"/>
      <c r="P39" s="740"/>
      <c r="Q39" s="740"/>
      <c r="R39" s="979"/>
      <c r="S39" s="979"/>
      <c r="T39" s="979"/>
      <c r="U39" s="979"/>
      <c r="V39" s="979"/>
      <c r="W39" s="979"/>
      <c r="X39" s="979"/>
      <c r="Y39" s="979"/>
      <c r="Z39" s="979"/>
      <c r="AA39" s="979"/>
      <c r="AB39" s="979"/>
      <c r="AC39" s="979"/>
      <c r="AD39" s="979"/>
      <c r="AE39" s="979"/>
      <c r="AF39" s="979"/>
      <c r="AG39" s="979"/>
    </row>
    <row r="40" spans="1:33" s="420" customFormat="1" ht="12.75" customHeight="1">
      <c r="A40" s="740" t="s">
        <v>21</v>
      </c>
      <c r="B40" s="740"/>
      <c r="C40" s="740"/>
      <c r="D40" s="740"/>
      <c r="E40" s="740"/>
      <c r="F40" s="740"/>
      <c r="G40" s="740"/>
      <c r="H40" s="740"/>
      <c r="I40" s="740"/>
      <c r="J40" s="740"/>
      <c r="K40" s="740"/>
      <c r="L40" s="740"/>
      <c r="M40" s="740"/>
      <c r="N40" s="740"/>
      <c r="O40" s="740"/>
      <c r="P40" s="740"/>
      <c r="Q40" s="740"/>
      <c r="R40" s="979"/>
      <c r="S40" s="979"/>
      <c r="T40" s="979"/>
      <c r="U40" s="979"/>
      <c r="V40" s="979"/>
      <c r="W40" s="979"/>
      <c r="X40" s="979"/>
      <c r="Y40" s="979"/>
      <c r="Z40" s="979"/>
      <c r="AA40" s="979"/>
      <c r="AB40" s="979"/>
      <c r="AC40" s="979"/>
      <c r="AD40" s="979"/>
      <c r="AE40" s="979"/>
      <c r="AF40" s="979"/>
      <c r="AG40" s="979"/>
    </row>
    <row r="41" spans="1:33">
      <c r="A41" s="740" t="s">
        <v>565</v>
      </c>
      <c r="B41" s="752"/>
      <c r="C41" s="752"/>
      <c r="D41" s="752"/>
      <c r="E41" s="752"/>
      <c r="F41" s="752"/>
      <c r="G41" s="752"/>
      <c r="H41" s="752"/>
      <c r="I41" s="752"/>
      <c r="J41" s="752"/>
      <c r="K41" s="740"/>
      <c r="L41" s="740"/>
      <c r="M41" s="740"/>
      <c r="N41" s="740"/>
      <c r="O41" s="740"/>
      <c r="P41" s="740"/>
      <c r="Q41" s="740"/>
      <c r="R41" s="980"/>
      <c r="S41" s="980"/>
      <c r="T41" s="980"/>
      <c r="U41" s="980"/>
      <c r="V41" s="980"/>
      <c r="W41" s="980"/>
      <c r="X41" s="980"/>
      <c r="Y41" s="980"/>
      <c r="Z41" s="980"/>
      <c r="AA41" s="980"/>
      <c r="AB41" s="980"/>
      <c r="AC41" s="980"/>
      <c r="AD41" s="980"/>
      <c r="AE41" s="980"/>
      <c r="AF41" s="980"/>
      <c r="AG41" s="980"/>
    </row>
    <row r="42" spans="1:33">
      <c r="A42" s="740" t="s">
        <v>23</v>
      </c>
      <c r="B42" s="752"/>
      <c r="C42" s="752"/>
      <c r="D42" s="752"/>
      <c r="E42" s="752"/>
      <c r="F42" s="752"/>
      <c r="G42" s="752"/>
      <c r="H42" s="752"/>
      <c r="I42" s="752"/>
      <c r="J42" s="752"/>
      <c r="R42" s="980"/>
      <c r="S42" s="980"/>
      <c r="T42" s="980"/>
      <c r="U42" s="980"/>
      <c r="V42" s="980"/>
      <c r="W42" s="980"/>
      <c r="X42" s="980"/>
      <c r="Y42" s="980"/>
      <c r="Z42" s="980"/>
      <c r="AA42" s="980"/>
      <c r="AB42" s="980"/>
      <c r="AC42" s="980"/>
      <c r="AD42" s="980"/>
      <c r="AE42" s="980"/>
      <c r="AF42" s="980"/>
      <c r="AG42" s="980"/>
    </row>
    <row r="43" spans="1:33">
      <c r="R43" s="980"/>
      <c r="S43" s="980"/>
      <c r="T43" s="980"/>
      <c r="U43" s="980"/>
      <c r="V43" s="980"/>
      <c r="W43" s="980"/>
      <c r="X43" s="980"/>
      <c r="Y43" s="980"/>
      <c r="Z43" s="980"/>
      <c r="AA43" s="980"/>
      <c r="AB43" s="980"/>
      <c r="AC43" s="980"/>
      <c r="AD43" s="980"/>
      <c r="AE43" s="980"/>
      <c r="AF43" s="980"/>
      <c r="AG43" s="980"/>
    </row>
    <row r="44" spans="1:33">
      <c r="K44" s="752"/>
      <c r="L44" s="752"/>
      <c r="M44" s="752"/>
      <c r="N44" s="752"/>
      <c r="O44" s="752"/>
      <c r="P44" s="752"/>
      <c r="Q44" s="752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0">
    <tabColor theme="9" tint="-0.249977111117893"/>
  </sheetPr>
  <dimension ref="A1:AG43"/>
  <sheetViews>
    <sheetView zoomScale="85" zoomScaleNormal="85" workbookViewId="0">
      <selection activeCell="Q14" sqref="Q14:Q37"/>
    </sheetView>
  </sheetViews>
  <sheetFormatPr defaultColWidth="9.140625" defaultRowHeight="12.75"/>
  <cols>
    <col min="1" max="1" width="5.42578125" style="752" customWidth="1"/>
    <col min="2" max="3" width="11.28515625" style="752" customWidth="1"/>
    <col min="4" max="4" width="11.28515625" style="752" hidden="1" customWidth="1"/>
    <col min="5" max="7" width="11.28515625" style="752" customWidth="1"/>
    <col min="8" max="8" width="11.28515625" style="752" hidden="1" customWidth="1"/>
    <col min="9" max="11" width="11.28515625" style="752" customWidth="1"/>
    <col min="12" max="12" width="11.28515625" style="752" hidden="1" customWidth="1"/>
    <col min="13" max="15" width="11.28515625" style="752" customWidth="1"/>
    <col min="16" max="16" width="11.28515625" style="752" hidden="1" customWidth="1"/>
    <col min="17" max="17" width="11.28515625" style="752" customWidth="1"/>
    <col min="18" max="16384" width="9.140625" style="752"/>
  </cols>
  <sheetData>
    <row r="1" spans="1:33" s="740" customFormat="1" ht="18.75" customHeight="1">
      <c r="B1" s="2658" t="s">
        <v>405</v>
      </c>
      <c r="C1" s="2081"/>
      <c r="D1" s="2081"/>
      <c r="E1" s="2081"/>
      <c r="F1" s="2081"/>
      <c r="J1" s="743" t="s">
        <v>171</v>
      </c>
      <c r="N1" s="2653" t="s">
        <v>145</v>
      </c>
      <c r="O1" s="2653"/>
      <c r="P1" s="2653"/>
      <c r="Q1" s="2653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  <c r="AF1" s="977"/>
      <c r="AG1" s="977"/>
    </row>
    <row r="2" spans="1:33" s="740" customFormat="1" ht="10.5" customHeight="1">
      <c r="B2" s="2654" t="s">
        <v>1</v>
      </c>
      <c r="C2" s="2088"/>
      <c r="D2" s="2088"/>
      <c r="E2" s="2088"/>
      <c r="F2" s="2088"/>
      <c r="I2" s="740" t="s">
        <v>28</v>
      </c>
      <c r="N2" s="2654" t="s">
        <v>2</v>
      </c>
      <c r="O2" s="2655"/>
      <c r="P2" s="2655"/>
      <c r="Q2" s="2655"/>
      <c r="R2" s="977"/>
      <c r="S2" s="977"/>
      <c r="T2" s="977"/>
      <c r="U2" s="977"/>
      <c r="V2" s="977"/>
      <c r="W2" s="977"/>
      <c r="X2" s="977"/>
      <c r="Y2" s="977"/>
      <c r="Z2" s="977"/>
      <c r="AA2" s="977"/>
      <c r="AB2" s="977"/>
      <c r="AC2" s="977"/>
      <c r="AD2" s="977"/>
      <c r="AE2" s="977"/>
      <c r="AF2" s="977"/>
      <c r="AG2" s="977"/>
    </row>
    <row r="3" spans="1:33" s="740" customFormat="1" ht="13.5" customHeight="1">
      <c r="N3" s="740" t="s">
        <v>3</v>
      </c>
      <c r="R3" s="977"/>
      <c r="S3" s="977"/>
      <c r="T3" s="977"/>
      <c r="U3" s="977"/>
      <c r="V3" s="977"/>
      <c r="W3" s="977"/>
      <c r="X3" s="977"/>
      <c r="Y3" s="977"/>
      <c r="Z3" s="977"/>
      <c r="AA3" s="977"/>
      <c r="AB3" s="977"/>
      <c r="AC3" s="977"/>
      <c r="AD3" s="977"/>
      <c r="AE3" s="977"/>
      <c r="AF3" s="977"/>
      <c r="AG3" s="977"/>
    </row>
    <row r="4" spans="1:33" s="740" customFormat="1" ht="15" customHeight="1">
      <c r="B4" s="2657" t="s">
        <v>4</v>
      </c>
      <c r="C4" s="2081"/>
      <c r="D4" s="742"/>
      <c r="E4" s="977"/>
      <c r="F4" s="977"/>
      <c r="G4" s="977"/>
      <c r="H4" s="977"/>
      <c r="I4" s="904" t="s">
        <v>5</v>
      </c>
      <c r="J4" s="741"/>
      <c r="K4" s="741"/>
      <c r="L4" s="741"/>
      <c r="O4" s="743" t="s">
        <v>152</v>
      </c>
      <c r="R4" s="977"/>
      <c r="S4" s="977"/>
      <c r="T4" s="977"/>
      <c r="U4" s="977"/>
      <c r="V4" s="977"/>
      <c r="W4" s="977"/>
      <c r="X4" s="977"/>
      <c r="Y4" s="977"/>
      <c r="Z4" s="977"/>
      <c r="AA4" s="977"/>
      <c r="AB4" s="977"/>
      <c r="AC4" s="977"/>
      <c r="AD4" s="977"/>
      <c r="AE4" s="977"/>
      <c r="AF4" s="977"/>
      <c r="AG4" s="977"/>
    </row>
    <row r="5" spans="1:33" s="740" customFormat="1" ht="9.75" customHeight="1">
      <c r="B5" s="2656" t="s">
        <v>7</v>
      </c>
      <c r="C5" s="2079"/>
      <c r="D5" s="741"/>
      <c r="E5" s="741"/>
      <c r="R5" s="977"/>
      <c r="S5" s="977"/>
      <c r="T5" s="977"/>
      <c r="U5" s="977"/>
      <c r="V5" s="977"/>
      <c r="W5" s="977"/>
      <c r="X5" s="977"/>
      <c r="Y5" s="977"/>
      <c r="Z5" s="977"/>
      <c r="AA5" s="977"/>
      <c r="AB5" s="977"/>
      <c r="AC5" s="977"/>
      <c r="AD5" s="977"/>
      <c r="AE5" s="977"/>
      <c r="AF5" s="977"/>
      <c r="AG5" s="977"/>
    </row>
    <row r="6" spans="1:33" s="740" customFormat="1" ht="12" customHeight="1">
      <c r="A6" s="2664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77"/>
      <c r="S6" s="977"/>
      <c r="T6" s="977"/>
      <c r="U6" s="977"/>
      <c r="V6" s="977"/>
      <c r="W6" s="977"/>
      <c r="X6" s="977"/>
      <c r="Y6" s="977"/>
      <c r="Z6" s="977"/>
      <c r="AA6" s="977"/>
      <c r="AB6" s="977"/>
      <c r="AC6" s="977"/>
      <c r="AD6" s="977"/>
      <c r="AE6" s="977"/>
      <c r="AF6" s="977"/>
      <c r="AG6" s="977"/>
    </row>
    <row r="7" spans="1:33" s="740" customFormat="1" ht="15.75">
      <c r="A7" s="2665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77"/>
      <c r="S7" s="977"/>
      <c r="T7" s="977"/>
      <c r="U7" s="977"/>
      <c r="V7" s="977"/>
      <c r="W7" s="977"/>
      <c r="X7" s="977"/>
      <c r="Y7" s="977"/>
      <c r="Z7" s="977"/>
      <c r="AA7" s="977"/>
      <c r="AB7" s="977"/>
      <c r="AC7" s="977"/>
      <c r="AD7" s="977"/>
      <c r="AE7" s="977"/>
      <c r="AF7" s="977"/>
      <c r="AG7" s="977"/>
    </row>
    <row r="8" spans="1:33" s="740" customFormat="1" ht="9" customHeight="1">
      <c r="A8" s="1258">
        <v>1633</v>
      </c>
      <c r="B8" s="1258">
        <v>1634</v>
      </c>
      <c r="R8" s="977"/>
      <c r="S8" s="977"/>
      <c r="T8" s="977"/>
      <c r="U8" s="977"/>
      <c r="V8" s="977"/>
      <c r="W8" s="977"/>
      <c r="X8" s="977"/>
      <c r="Y8" s="977"/>
      <c r="Z8" s="977"/>
      <c r="AA8" s="977"/>
      <c r="AB8" s="977"/>
      <c r="AC8" s="977"/>
      <c r="AD8" s="977"/>
      <c r="AE8" s="977"/>
      <c r="AF8" s="977"/>
      <c r="AG8" s="977"/>
    </row>
    <row r="9" spans="1:33" s="740" customFormat="1">
      <c r="A9" s="2661" t="s">
        <v>9</v>
      </c>
      <c r="B9" s="2666" t="s">
        <v>10</v>
      </c>
      <c r="C9" s="2667"/>
      <c r="D9" s="2667"/>
      <c r="E9" s="2667"/>
      <c r="F9" s="2667"/>
      <c r="G9" s="2667"/>
      <c r="H9" s="2667"/>
      <c r="I9" s="2668"/>
      <c r="J9" s="2666" t="s">
        <v>11</v>
      </c>
      <c r="K9" s="2667"/>
      <c r="L9" s="2667"/>
      <c r="M9" s="2667"/>
      <c r="N9" s="2667"/>
      <c r="O9" s="2667"/>
      <c r="P9" s="2667"/>
      <c r="Q9" s="2668"/>
      <c r="R9" s="977"/>
      <c r="S9" s="977"/>
      <c r="T9" s="977"/>
      <c r="U9" s="977"/>
      <c r="V9" s="977"/>
      <c r="W9" s="977"/>
      <c r="X9" s="977"/>
      <c r="Y9" s="977"/>
      <c r="Z9" s="977"/>
      <c r="AA9" s="977"/>
      <c r="AB9" s="977"/>
      <c r="AC9" s="977"/>
      <c r="AD9" s="977"/>
      <c r="AE9" s="977"/>
      <c r="AF9" s="977"/>
      <c r="AG9" s="977"/>
    </row>
    <row r="10" spans="1:33" s="740" customFormat="1">
      <c r="A10" s="2662"/>
      <c r="B10" s="2659" t="s">
        <v>153</v>
      </c>
      <c r="C10" s="2660"/>
      <c r="D10" s="2660"/>
      <c r="E10" s="2669"/>
      <c r="F10" s="2659" t="s">
        <v>154</v>
      </c>
      <c r="G10" s="2095"/>
      <c r="H10" s="2095"/>
      <c r="I10" s="2096"/>
      <c r="J10" s="2659" t="s">
        <v>153</v>
      </c>
      <c r="K10" s="2660"/>
      <c r="L10" s="2660"/>
      <c r="M10" s="2669"/>
      <c r="N10" s="2659" t="s">
        <v>154</v>
      </c>
      <c r="O10" s="2660"/>
      <c r="P10" s="2660"/>
      <c r="Q10" s="2669"/>
      <c r="R10" s="977"/>
      <c r="S10" s="977"/>
      <c r="T10" s="977"/>
      <c r="U10" s="977"/>
      <c r="V10" s="977"/>
      <c r="W10" s="977"/>
      <c r="X10" s="977"/>
      <c r="Y10" s="977"/>
      <c r="Z10" s="977"/>
      <c r="AA10" s="977"/>
      <c r="AB10" s="977"/>
      <c r="AC10" s="977"/>
      <c r="AD10" s="977"/>
      <c r="AE10" s="977"/>
      <c r="AF10" s="977"/>
      <c r="AG10" s="977"/>
    </row>
    <row r="11" spans="1:33" s="740" customFormat="1">
      <c r="A11" s="2662"/>
      <c r="B11" s="2659" t="s">
        <v>14</v>
      </c>
      <c r="C11" s="2660"/>
      <c r="E11" s="745">
        <v>8000</v>
      </c>
      <c r="F11" s="2659" t="s">
        <v>14</v>
      </c>
      <c r="G11" s="2660"/>
      <c r="H11" s="744"/>
      <c r="I11" s="745">
        <v>6000</v>
      </c>
      <c r="J11" s="2659" t="s">
        <v>14</v>
      </c>
      <c r="K11" s="2660"/>
      <c r="L11" s="744"/>
      <c r="M11" s="745">
        <f>E11</f>
        <v>8000</v>
      </c>
      <c r="N11" s="2659" t="s">
        <v>14</v>
      </c>
      <c r="O11" s="2660"/>
      <c r="P11" s="744"/>
      <c r="Q11" s="745">
        <f>I11</f>
        <v>6000</v>
      </c>
      <c r="R11" s="977"/>
      <c r="S11" s="977"/>
      <c r="T11" s="977"/>
      <c r="U11" s="977"/>
      <c r="V11" s="977"/>
      <c r="W11" s="977"/>
      <c r="X11" s="977"/>
      <c r="Y11" s="977"/>
      <c r="Z11" s="977"/>
      <c r="AA11" s="977"/>
      <c r="AB11" s="977"/>
      <c r="AC11" s="977"/>
      <c r="AD11" s="977"/>
      <c r="AE11" s="977"/>
      <c r="AF11" s="977"/>
      <c r="AG11" s="977"/>
    </row>
    <row r="12" spans="1:33" s="747" customFormat="1" ht="35.25" customHeight="1">
      <c r="A12" s="2663"/>
      <c r="B12" s="746" t="s">
        <v>16</v>
      </c>
      <c r="C12" s="746" t="s">
        <v>17</v>
      </c>
      <c r="D12" s="746"/>
      <c r="E12" s="746" t="s">
        <v>18</v>
      </c>
      <c r="F12" s="746" t="s">
        <v>16</v>
      </c>
      <c r="G12" s="746" t="s">
        <v>17</v>
      </c>
      <c r="H12" s="746"/>
      <c r="I12" s="746" t="s">
        <v>18</v>
      </c>
      <c r="J12" s="746" t="s">
        <v>16</v>
      </c>
      <c r="K12" s="746" t="s">
        <v>17</v>
      </c>
      <c r="L12" s="746"/>
      <c r="M12" s="746" t="s">
        <v>18</v>
      </c>
      <c r="N12" s="746" t="s">
        <v>16</v>
      </c>
      <c r="O12" s="746" t="s">
        <v>17</v>
      </c>
      <c r="P12" s="746"/>
      <c r="Q12" s="746" t="s">
        <v>18</v>
      </c>
    </row>
    <row r="13" spans="1:33" s="749" customFormat="1" ht="11.25">
      <c r="A13" s="748">
        <v>1</v>
      </c>
      <c r="B13" s="748">
        <v>2</v>
      </c>
      <c r="C13" s="748">
        <v>3</v>
      </c>
      <c r="D13" s="748"/>
      <c r="E13" s="748">
        <v>4</v>
      </c>
      <c r="F13" s="748">
        <v>5</v>
      </c>
      <c r="G13" s="748">
        <v>6</v>
      </c>
      <c r="H13" s="748"/>
      <c r="I13" s="748">
        <v>7</v>
      </c>
      <c r="J13" s="748">
        <v>8</v>
      </c>
      <c r="K13" s="748">
        <v>9</v>
      </c>
      <c r="L13" s="748"/>
      <c r="M13" s="748">
        <v>10</v>
      </c>
      <c r="N13" s="748">
        <v>11</v>
      </c>
      <c r="O13" s="748">
        <v>12</v>
      </c>
      <c r="P13" s="748"/>
      <c r="Q13" s="748">
        <v>13</v>
      </c>
    </row>
    <row r="14" spans="1:33" s="747" customFormat="1" ht="15">
      <c r="A14" s="750">
        <v>0</v>
      </c>
      <c r="B14" s="1120"/>
      <c r="C14" s="1625"/>
      <c r="D14" s="1625"/>
      <c r="E14" s="1784">
        <v>1004</v>
      </c>
      <c r="F14" s="1603"/>
      <c r="G14" s="1625"/>
      <c r="H14" s="1625"/>
      <c r="I14" s="1784">
        <v>447</v>
      </c>
      <c r="J14" s="1603"/>
      <c r="K14" s="1625"/>
      <c r="L14" s="1625"/>
      <c r="M14" s="1784">
        <v>116</v>
      </c>
      <c r="N14" s="1603"/>
      <c r="O14" s="1625"/>
      <c r="P14" s="1625"/>
      <c r="Q14" s="1784">
        <v>45</v>
      </c>
    </row>
    <row r="15" spans="1:33" s="1382" customFormat="1" ht="15">
      <c r="A15" s="1381">
        <v>1</v>
      </c>
      <c r="B15" s="1120"/>
      <c r="C15" s="1625"/>
      <c r="D15" s="1625"/>
      <c r="E15" s="1784">
        <v>1149</v>
      </c>
      <c r="F15" s="1603"/>
      <c r="G15" s="1625"/>
      <c r="H15" s="1625"/>
      <c r="I15" s="1784">
        <v>398</v>
      </c>
      <c r="J15" s="1603"/>
      <c r="K15" s="1625"/>
      <c r="L15" s="1625"/>
      <c r="M15" s="1784">
        <v>191</v>
      </c>
      <c r="N15" s="1603"/>
      <c r="O15" s="1625"/>
      <c r="P15" s="1625"/>
      <c r="Q15" s="1784">
        <v>47</v>
      </c>
    </row>
    <row r="16" spans="1:33" s="747" customFormat="1" ht="15">
      <c r="A16" s="750">
        <v>2</v>
      </c>
      <c r="B16" s="1120"/>
      <c r="C16" s="1625"/>
      <c r="D16" s="1625"/>
      <c r="E16" s="1784">
        <v>1047</v>
      </c>
      <c r="F16" s="1603"/>
      <c r="G16" s="1625"/>
      <c r="H16" s="1625"/>
      <c r="I16" s="1784">
        <v>373</v>
      </c>
      <c r="J16" s="1603"/>
      <c r="K16" s="1625"/>
      <c r="L16" s="1625"/>
      <c r="M16" s="1784">
        <v>149</v>
      </c>
      <c r="N16" s="1603"/>
      <c r="O16" s="1625"/>
      <c r="P16" s="1625"/>
      <c r="Q16" s="1784">
        <v>44</v>
      </c>
    </row>
    <row r="17" spans="1:17" s="747" customFormat="1" ht="15">
      <c r="A17" s="750">
        <v>3</v>
      </c>
      <c r="B17" s="1120"/>
      <c r="C17" s="1625"/>
      <c r="D17" s="1625"/>
      <c r="E17" s="1784">
        <v>751</v>
      </c>
      <c r="F17" s="1603"/>
      <c r="G17" s="1625"/>
      <c r="H17" s="1625"/>
      <c r="I17" s="1784">
        <v>362</v>
      </c>
      <c r="J17" s="1603"/>
      <c r="K17" s="1625"/>
      <c r="L17" s="1625"/>
      <c r="M17" s="1784">
        <v>7</v>
      </c>
      <c r="N17" s="1603"/>
      <c r="O17" s="1625"/>
      <c r="P17" s="1625"/>
      <c r="Q17" s="1784">
        <v>43</v>
      </c>
    </row>
    <row r="18" spans="1:17" s="747" customFormat="1" ht="15">
      <c r="A18" s="750">
        <v>4</v>
      </c>
      <c r="B18" s="1120"/>
      <c r="C18" s="1625"/>
      <c r="D18" s="1625"/>
      <c r="E18" s="1784">
        <v>826</v>
      </c>
      <c r="F18" s="1603"/>
      <c r="G18" s="1625"/>
      <c r="H18" s="1625"/>
      <c r="I18" s="1784">
        <v>367</v>
      </c>
      <c r="J18" s="1603"/>
      <c r="K18" s="1625"/>
      <c r="L18" s="1625"/>
      <c r="M18" s="1784">
        <v>6</v>
      </c>
      <c r="N18" s="1603"/>
      <c r="O18" s="1625"/>
      <c r="P18" s="1625"/>
      <c r="Q18" s="1784">
        <v>42</v>
      </c>
    </row>
    <row r="19" spans="1:17" s="747" customFormat="1" ht="15">
      <c r="A19" s="750">
        <v>5</v>
      </c>
      <c r="B19" s="1120"/>
      <c r="C19" s="1625"/>
      <c r="D19" s="1625"/>
      <c r="E19" s="1784">
        <v>1000</v>
      </c>
      <c r="F19" s="1603"/>
      <c r="G19" s="1625"/>
      <c r="H19" s="1625"/>
      <c r="I19" s="1784">
        <v>416</v>
      </c>
      <c r="J19" s="1603"/>
      <c r="K19" s="1625"/>
      <c r="L19" s="1625"/>
      <c r="M19" s="1784">
        <v>66</v>
      </c>
      <c r="N19" s="1603"/>
      <c r="O19" s="1625"/>
      <c r="P19" s="1625"/>
      <c r="Q19" s="1784">
        <v>40</v>
      </c>
    </row>
    <row r="20" spans="1:17" s="747" customFormat="1" ht="15">
      <c r="A20" s="750">
        <v>6</v>
      </c>
      <c r="B20" s="1120"/>
      <c r="C20" s="1625"/>
      <c r="D20" s="1625"/>
      <c r="E20" s="1784">
        <v>1020</v>
      </c>
      <c r="F20" s="1603"/>
      <c r="G20" s="1625"/>
      <c r="H20" s="1625"/>
      <c r="I20" s="1784">
        <v>574</v>
      </c>
      <c r="J20" s="1603"/>
      <c r="K20" s="1625"/>
      <c r="L20" s="1625"/>
      <c r="M20" s="1784">
        <v>21</v>
      </c>
      <c r="N20" s="1603"/>
      <c r="O20" s="1625"/>
      <c r="P20" s="1625"/>
      <c r="Q20" s="1784">
        <v>38</v>
      </c>
    </row>
    <row r="21" spans="1:17" s="747" customFormat="1" ht="15">
      <c r="A21" s="750">
        <v>7</v>
      </c>
      <c r="B21" s="1120"/>
      <c r="C21" s="1625"/>
      <c r="D21" s="1625"/>
      <c r="E21" s="1784">
        <v>1235</v>
      </c>
      <c r="F21" s="1603"/>
      <c r="G21" s="1625"/>
      <c r="H21" s="1625"/>
      <c r="I21" s="1784">
        <v>608</v>
      </c>
      <c r="J21" s="1603"/>
      <c r="K21" s="1625"/>
      <c r="L21" s="1625"/>
      <c r="M21" s="1784">
        <v>79</v>
      </c>
      <c r="N21" s="1603"/>
      <c r="O21" s="1625"/>
      <c r="P21" s="1625"/>
      <c r="Q21" s="1784">
        <v>47</v>
      </c>
    </row>
    <row r="22" spans="1:17" s="747" customFormat="1" ht="15">
      <c r="A22" s="750">
        <v>8</v>
      </c>
      <c r="B22" s="1120"/>
      <c r="C22" s="1625"/>
      <c r="D22" s="1625"/>
      <c r="E22" s="1784">
        <v>1155</v>
      </c>
      <c r="F22" s="1603"/>
      <c r="G22" s="1625"/>
      <c r="H22" s="1625"/>
      <c r="I22" s="1784">
        <v>583</v>
      </c>
      <c r="J22" s="1603"/>
      <c r="K22" s="1625"/>
      <c r="L22" s="1625"/>
      <c r="M22" s="1784">
        <v>37</v>
      </c>
      <c r="N22" s="1603"/>
      <c r="O22" s="1625"/>
      <c r="P22" s="1625"/>
      <c r="Q22" s="1784">
        <v>25</v>
      </c>
    </row>
    <row r="23" spans="1:17" s="747" customFormat="1" ht="15">
      <c r="A23" s="750">
        <v>9</v>
      </c>
      <c r="B23" s="1120"/>
      <c r="C23" s="1625"/>
      <c r="D23" s="1625"/>
      <c r="E23" s="1784">
        <v>1311</v>
      </c>
      <c r="F23" s="1603"/>
      <c r="G23" s="1625"/>
      <c r="H23" s="1625"/>
      <c r="I23" s="1784">
        <v>612</v>
      </c>
      <c r="J23" s="1603"/>
      <c r="K23" s="1625"/>
      <c r="L23" s="1625"/>
      <c r="M23" s="1784">
        <v>104</v>
      </c>
      <c r="N23" s="1603"/>
      <c r="O23" s="1625"/>
      <c r="P23" s="1625"/>
      <c r="Q23" s="1784">
        <v>26</v>
      </c>
    </row>
    <row r="24" spans="1:17" s="747" customFormat="1" ht="15">
      <c r="A24" s="750">
        <v>10</v>
      </c>
      <c r="B24" s="1120"/>
      <c r="C24" s="1625"/>
      <c r="D24" s="1625"/>
      <c r="E24" s="1784">
        <v>1269</v>
      </c>
      <c r="F24" s="1603"/>
      <c r="G24" s="1625"/>
      <c r="H24" s="1625"/>
      <c r="I24" s="1784">
        <v>635</v>
      </c>
      <c r="J24" s="1603"/>
      <c r="K24" s="1625"/>
      <c r="L24" s="1625"/>
      <c r="M24" s="1784">
        <v>94</v>
      </c>
      <c r="N24" s="1603"/>
      <c r="O24" s="1625"/>
      <c r="P24" s="1625"/>
      <c r="Q24" s="1784">
        <v>25</v>
      </c>
    </row>
    <row r="25" spans="1:17" s="747" customFormat="1" ht="15">
      <c r="A25" s="750">
        <v>11</v>
      </c>
      <c r="B25" s="1120"/>
      <c r="C25" s="1625"/>
      <c r="D25" s="1625"/>
      <c r="E25" s="1784">
        <v>1190</v>
      </c>
      <c r="F25" s="1603"/>
      <c r="G25" s="1625"/>
      <c r="H25" s="1625"/>
      <c r="I25" s="1784">
        <v>646</v>
      </c>
      <c r="J25" s="1603"/>
      <c r="K25" s="1625"/>
      <c r="L25" s="1625"/>
      <c r="M25" s="1784">
        <v>66</v>
      </c>
      <c r="N25" s="1603"/>
      <c r="O25" s="1625"/>
      <c r="P25" s="1625"/>
      <c r="Q25" s="1784">
        <v>29</v>
      </c>
    </row>
    <row r="26" spans="1:17" s="747" customFormat="1" ht="15">
      <c r="A26" s="750">
        <v>12</v>
      </c>
      <c r="B26" s="1120"/>
      <c r="C26" s="1625"/>
      <c r="D26" s="1625"/>
      <c r="E26" s="1784">
        <v>1123</v>
      </c>
      <c r="F26" s="1603"/>
      <c r="G26" s="1625"/>
      <c r="H26" s="1625"/>
      <c r="I26" s="1784">
        <v>639</v>
      </c>
      <c r="J26" s="1603"/>
      <c r="K26" s="1625"/>
      <c r="L26" s="1625"/>
      <c r="M26" s="1784">
        <v>54</v>
      </c>
      <c r="N26" s="1603"/>
      <c r="O26" s="1625"/>
      <c r="P26" s="1625"/>
      <c r="Q26" s="1784">
        <v>39</v>
      </c>
    </row>
    <row r="27" spans="1:17" s="747" customFormat="1" ht="15">
      <c r="A27" s="750">
        <v>13</v>
      </c>
      <c r="B27" s="1120"/>
      <c r="C27" s="1625"/>
      <c r="D27" s="1625"/>
      <c r="E27" s="1784">
        <v>1277</v>
      </c>
      <c r="F27" s="1603"/>
      <c r="G27" s="1625"/>
      <c r="H27" s="1625"/>
      <c r="I27" s="1784">
        <v>620</v>
      </c>
      <c r="J27" s="1603"/>
      <c r="K27" s="1625"/>
      <c r="L27" s="1625"/>
      <c r="M27" s="1784">
        <v>97</v>
      </c>
      <c r="N27" s="1603"/>
      <c r="O27" s="1625"/>
      <c r="P27" s="1625"/>
      <c r="Q27" s="1784">
        <v>32</v>
      </c>
    </row>
    <row r="28" spans="1:17" s="747" customFormat="1" ht="15">
      <c r="A28" s="750">
        <v>14</v>
      </c>
      <c r="B28" s="1120"/>
      <c r="C28" s="1625"/>
      <c r="D28" s="1625"/>
      <c r="E28" s="1784">
        <v>1291</v>
      </c>
      <c r="F28" s="1603"/>
      <c r="G28" s="1625"/>
      <c r="H28" s="1625"/>
      <c r="I28" s="1784">
        <v>634</v>
      </c>
      <c r="J28" s="1603"/>
      <c r="K28" s="1625"/>
      <c r="L28" s="1625"/>
      <c r="M28" s="1784">
        <v>83</v>
      </c>
      <c r="N28" s="1603"/>
      <c r="O28" s="1625"/>
      <c r="P28" s="1625"/>
      <c r="Q28" s="1784">
        <v>34</v>
      </c>
    </row>
    <row r="29" spans="1:17" s="747" customFormat="1" ht="15">
      <c r="A29" s="750">
        <v>15</v>
      </c>
      <c r="B29" s="1120"/>
      <c r="C29" s="1625"/>
      <c r="D29" s="1625"/>
      <c r="E29" s="1784">
        <v>1263</v>
      </c>
      <c r="F29" s="1603"/>
      <c r="G29" s="1625"/>
      <c r="H29" s="1625"/>
      <c r="I29" s="1784">
        <v>638</v>
      </c>
      <c r="J29" s="1603"/>
      <c r="K29" s="1625"/>
      <c r="L29" s="1625"/>
      <c r="M29" s="1784">
        <v>82</v>
      </c>
      <c r="N29" s="1603"/>
      <c r="O29" s="1625"/>
      <c r="P29" s="1625"/>
      <c r="Q29" s="1784">
        <v>32</v>
      </c>
    </row>
    <row r="30" spans="1:17" s="747" customFormat="1" ht="15">
      <c r="A30" s="750">
        <v>16</v>
      </c>
      <c r="B30" s="1120"/>
      <c r="C30" s="1625"/>
      <c r="D30" s="1625"/>
      <c r="E30" s="1784">
        <v>1213</v>
      </c>
      <c r="F30" s="1603"/>
      <c r="G30" s="1625"/>
      <c r="H30" s="1625"/>
      <c r="I30" s="1784">
        <v>673</v>
      </c>
      <c r="J30" s="1603"/>
      <c r="K30" s="1625"/>
      <c r="L30" s="1625"/>
      <c r="M30" s="1784">
        <v>57</v>
      </c>
      <c r="N30" s="1603"/>
      <c r="O30" s="1625"/>
      <c r="P30" s="1625"/>
      <c r="Q30" s="1784">
        <v>36</v>
      </c>
    </row>
    <row r="31" spans="1:17" s="751" customFormat="1" ht="15">
      <c r="A31" s="750">
        <v>17</v>
      </c>
      <c r="B31" s="1120"/>
      <c r="C31" s="1625"/>
      <c r="D31" s="1625"/>
      <c r="E31" s="1784">
        <v>1141</v>
      </c>
      <c r="F31" s="1603"/>
      <c r="G31" s="1625"/>
      <c r="H31" s="1625"/>
      <c r="I31" s="1784">
        <v>742</v>
      </c>
      <c r="J31" s="1603"/>
      <c r="K31" s="1625"/>
      <c r="L31" s="1625"/>
      <c r="M31" s="1784">
        <v>31</v>
      </c>
      <c r="N31" s="1603"/>
      <c r="O31" s="1625"/>
      <c r="P31" s="1625"/>
      <c r="Q31" s="1784">
        <v>49</v>
      </c>
    </row>
    <row r="32" spans="1:17" s="751" customFormat="1" ht="15">
      <c r="A32" s="750">
        <v>18</v>
      </c>
      <c r="B32" s="1120"/>
      <c r="C32" s="1625"/>
      <c r="D32" s="1625"/>
      <c r="E32" s="1784">
        <v>1408</v>
      </c>
      <c r="F32" s="1603"/>
      <c r="G32" s="1625"/>
      <c r="H32" s="1625"/>
      <c r="I32" s="1784">
        <v>818</v>
      </c>
      <c r="J32" s="1603"/>
      <c r="K32" s="1625"/>
      <c r="L32" s="1625"/>
      <c r="M32" s="1784">
        <v>135</v>
      </c>
      <c r="N32" s="1603"/>
      <c r="O32" s="1625"/>
      <c r="P32" s="1625"/>
      <c r="Q32" s="1784">
        <v>58</v>
      </c>
    </row>
    <row r="33" spans="1:33" s="751" customFormat="1" ht="15">
      <c r="A33" s="750">
        <v>19</v>
      </c>
      <c r="B33" s="1120"/>
      <c r="C33" s="1625"/>
      <c r="D33" s="1625"/>
      <c r="E33" s="1784">
        <v>1315</v>
      </c>
      <c r="F33" s="1603"/>
      <c r="G33" s="1625"/>
      <c r="H33" s="1625"/>
      <c r="I33" s="1784">
        <v>851</v>
      </c>
      <c r="J33" s="1603"/>
      <c r="K33" s="1625"/>
      <c r="L33" s="1625"/>
      <c r="M33" s="1784">
        <v>110</v>
      </c>
      <c r="N33" s="1603"/>
      <c r="O33" s="1625"/>
      <c r="P33" s="1625"/>
      <c r="Q33" s="1784">
        <v>64</v>
      </c>
    </row>
    <row r="34" spans="1:33" s="751" customFormat="1" ht="15">
      <c r="A34" s="750">
        <v>20</v>
      </c>
      <c r="B34" s="1120"/>
      <c r="C34" s="1625"/>
      <c r="D34" s="1625"/>
      <c r="E34" s="1784">
        <v>1260</v>
      </c>
      <c r="F34" s="1603"/>
      <c r="G34" s="1625"/>
      <c r="H34" s="1625"/>
      <c r="I34" s="1784">
        <v>842</v>
      </c>
      <c r="J34" s="1603"/>
      <c r="K34" s="1625"/>
      <c r="L34" s="1625"/>
      <c r="M34" s="1784">
        <v>100</v>
      </c>
      <c r="N34" s="1603"/>
      <c r="O34" s="1625"/>
      <c r="P34" s="1625"/>
      <c r="Q34" s="1784">
        <v>64</v>
      </c>
    </row>
    <row r="35" spans="1:33" s="751" customFormat="1" ht="15">
      <c r="A35" s="750">
        <v>21</v>
      </c>
      <c r="B35" s="1120"/>
      <c r="C35" s="1625"/>
      <c r="D35" s="1625"/>
      <c r="E35" s="1784">
        <v>1406</v>
      </c>
      <c r="F35" s="1603"/>
      <c r="G35" s="1625"/>
      <c r="H35" s="1625"/>
      <c r="I35" s="1784">
        <v>786</v>
      </c>
      <c r="J35" s="1603"/>
      <c r="K35" s="1625"/>
      <c r="L35" s="1625"/>
      <c r="M35" s="1784">
        <v>183</v>
      </c>
      <c r="N35" s="1603"/>
      <c r="O35" s="1625"/>
      <c r="P35" s="1625"/>
      <c r="Q35" s="1784">
        <v>55</v>
      </c>
    </row>
    <row r="36" spans="1:33" s="751" customFormat="1" ht="15">
      <c r="A36" s="750">
        <v>22</v>
      </c>
      <c r="B36" s="1120"/>
      <c r="C36" s="1625"/>
      <c r="D36" s="1625"/>
      <c r="E36" s="1784">
        <v>1306</v>
      </c>
      <c r="F36" s="1603"/>
      <c r="G36" s="1625"/>
      <c r="H36" s="1625"/>
      <c r="I36" s="1784">
        <v>676</v>
      </c>
      <c r="J36" s="1603"/>
      <c r="K36" s="1625"/>
      <c r="L36" s="1625"/>
      <c r="M36" s="1784">
        <v>159</v>
      </c>
      <c r="N36" s="1603"/>
      <c r="O36" s="1625"/>
      <c r="P36" s="1625"/>
      <c r="Q36" s="1784">
        <v>53</v>
      </c>
    </row>
    <row r="37" spans="1:33" s="751" customFormat="1" ht="15">
      <c r="A37" s="750">
        <v>23</v>
      </c>
      <c r="B37" s="1120"/>
      <c r="C37" s="1625"/>
      <c r="D37" s="1625"/>
      <c r="E37" s="1784">
        <v>1284</v>
      </c>
      <c r="F37" s="1603"/>
      <c r="G37" s="1625"/>
      <c r="H37" s="1625"/>
      <c r="I37" s="1784">
        <v>546</v>
      </c>
      <c r="J37" s="1603"/>
      <c r="K37" s="1625"/>
      <c r="L37" s="1625"/>
      <c r="M37" s="1784">
        <v>170</v>
      </c>
      <c r="N37" s="1603"/>
      <c r="O37" s="1625"/>
      <c r="P37" s="1625"/>
      <c r="Q37" s="1784">
        <v>46</v>
      </c>
    </row>
    <row r="38" spans="1:33" s="751" customFormat="1" ht="15">
      <c r="A38" s="750" t="s">
        <v>19</v>
      </c>
      <c r="B38" s="1156"/>
      <c r="C38" s="1626"/>
      <c r="D38" s="1626"/>
      <c r="E38" s="1627">
        <f>SUM(E14:E37)</f>
        <v>28244</v>
      </c>
      <c r="F38" s="1626"/>
      <c r="G38" s="1626"/>
      <c r="H38" s="1626"/>
      <c r="I38" s="1627">
        <f>SUM(I14:I37)</f>
        <v>14486</v>
      </c>
      <c r="J38" s="1626"/>
      <c r="K38" s="1626"/>
      <c r="L38" s="1626"/>
      <c r="M38" s="1627">
        <f>SUM(M14:M37)</f>
        <v>2197</v>
      </c>
      <c r="N38" s="1626"/>
      <c r="O38" s="1626"/>
      <c r="P38" s="1626"/>
      <c r="Q38" s="1627">
        <f>SUM(Q14:Q37)</f>
        <v>1013</v>
      </c>
    </row>
    <row r="39" spans="1:33" s="740" customFormat="1" ht="12.75" customHeight="1">
      <c r="A39" s="740" t="s">
        <v>20</v>
      </c>
      <c r="R39" s="977"/>
      <c r="S39" s="977"/>
      <c r="T39" s="977"/>
      <c r="U39" s="977"/>
      <c r="V39" s="977"/>
      <c r="W39" s="977"/>
      <c r="X39" s="977"/>
      <c r="Y39" s="977"/>
      <c r="Z39" s="977"/>
      <c r="AA39" s="977"/>
      <c r="AB39" s="977"/>
      <c r="AC39" s="977"/>
      <c r="AD39" s="977"/>
      <c r="AE39" s="977"/>
      <c r="AF39" s="977"/>
      <c r="AG39" s="977"/>
    </row>
    <row r="40" spans="1:33" s="740" customFormat="1" ht="12.75" customHeight="1">
      <c r="A40" s="740" t="s">
        <v>21</v>
      </c>
      <c r="R40" s="977"/>
      <c r="S40" s="977"/>
      <c r="T40" s="977"/>
      <c r="U40" s="977"/>
      <c r="V40" s="977"/>
      <c r="W40" s="977"/>
      <c r="X40" s="977"/>
      <c r="Y40" s="977"/>
      <c r="Z40" s="977"/>
      <c r="AA40" s="977"/>
      <c r="AB40" s="977"/>
      <c r="AC40" s="977"/>
      <c r="AD40" s="977"/>
      <c r="AE40" s="977"/>
      <c r="AF40" s="977"/>
      <c r="AG40" s="977"/>
    </row>
    <row r="41" spans="1:33">
      <c r="A41" s="740" t="s">
        <v>565</v>
      </c>
      <c r="K41" s="740"/>
      <c r="L41" s="740"/>
      <c r="M41" s="740"/>
      <c r="N41" s="740"/>
      <c r="O41" s="740"/>
      <c r="P41" s="740"/>
      <c r="Q41" s="740"/>
      <c r="R41" s="978"/>
      <c r="S41" s="978"/>
      <c r="T41" s="978"/>
      <c r="U41" s="978"/>
      <c r="V41" s="978"/>
      <c r="W41" s="978"/>
      <c r="X41" s="978"/>
      <c r="Y41" s="978"/>
      <c r="Z41" s="978"/>
      <c r="AA41" s="978"/>
      <c r="AB41" s="978"/>
      <c r="AC41" s="978"/>
      <c r="AD41" s="978"/>
      <c r="AE41" s="978"/>
      <c r="AF41" s="978"/>
      <c r="AG41" s="978"/>
    </row>
    <row r="42" spans="1:33">
      <c r="A42" s="740" t="s">
        <v>23</v>
      </c>
      <c r="R42" s="978"/>
      <c r="S42" s="978"/>
      <c r="T42" s="978"/>
      <c r="U42" s="978"/>
      <c r="V42" s="978"/>
      <c r="W42" s="978"/>
      <c r="X42" s="978"/>
      <c r="Y42" s="978"/>
      <c r="Z42" s="978"/>
      <c r="AA42" s="978"/>
      <c r="AB42" s="978"/>
      <c r="AC42" s="978"/>
      <c r="AD42" s="978"/>
      <c r="AE42" s="978"/>
      <c r="AF42" s="978"/>
      <c r="AG42" s="978"/>
    </row>
    <row r="43" spans="1:33">
      <c r="R43" s="978"/>
      <c r="S43" s="978"/>
      <c r="T43" s="978"/>
      <c r="U43" s="978"/>
      <c r="V43" s="978"/>
      <c r="W43" s="978"/>
      <c r="X43" s="978"/>
      <c r="Y43" s="978"/>
      <c r="Z43" s="978"/>
      <c r="AA43" s="978"/>
      <c r="AB43" s="978"/>
      <c r="AC43" s="978"/>
      <c r="AD43" s="978"/>
      <c r="AE43" s="978"/>
      <c r="AF43" s="978"/>
      <c r="AG43" s="978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1">
    <tabColor theme="9" tint="-0.249977111117893"/>
  </sheetPr>
  <dimension ref="A1:AG43"/>
  <sheetViews>
    <sheetView zoomScale="85" zoomScaleNormal="85" workbookViewId="0">
      <selection activeCell="Q14" sqref="Q14:Q37"/>
    </sheetView>
  </sheetViews>
  <sheetFormatPr defaultColWidth="9.140625" defaultRowHeight="12.75"/>
  <cols>
    <col min="1" max="1" width="5.42578125" style="739" customWidth="1"/>
    <col min="2" max="3" width="11.28515625" style="739" customWidth="1"/>
    <col min="4" max="4" width="11.28515625" style="739" hidden="1" customWidth="1"/>
    <col min="5" max="7" width="11.28515625" style="739" customWidth="1"/>
    <col min="8" max="8" width="11.28515625" style="739" hidden="1" customWidth="1"/>
    <col min="9" max="11" width="11.28515625" style="739" customWidth="1"/>
    <col min="12" max="12" width="11.28515625" style="739" hidden="1" customWidth="1"/>
    <col min="13" max="15" width="11.28515625" style="739" customWidth="1"/>
    <col min="16" max="16" width="11.28515625" style="739" hidden="1" customWidth="1"/>
    <col min="17" max="17" width="11.28515625" style="739" customWidth="1"/>
    <col min="18" max="16384" width="9.140625" style="739"/>
  </cols>
  <sheetData>
    <row r="1" spans="1:33" s="727" customFormat="1" ht="18.75" customHeight="1">
      <c r="B1" s="2675" t="s">
        <v>405</v>
      </c>
      <c r="C1" s="2081"/>
      <c r="D1" s="2081"/>
      <c r="E1" s="2081"/>
      <c r="F1" s="2081"/>
      <c r="J1" s="800" t="s">
        <v>171</v>
      </c>
      <c r="N1" s="2670" t="s">
        <v>145</v>
      </c>
      <c r="O1" s="2670"/>
      <c r="P1" s="2670"/>
      <c r="Q1" s="2670"/>
      <c r="R1" s="975"/>
      <c r="S1" s="975"/>
      <c r="T1" s="975"/>
      <c r="U1" s="975"/>
      <c r="V1" s="975"/>
      <c r="W1" s="975"/>
      <c r="X1" s="975"/>
      <c r="Y1" s="975"/>
      <c r="Z1" s="975"/>
      <c r="AA1" s="975"/>
      <c r="AB1" s="975"/>
      <c r="AC1" s="975"/>
      <c r="AD1" s="975"/>
      <c r="AE1" s="975"/>
      <c r="AF1" s="975"/>
      <c r="AG1" s="975"/>
    </row>
    <row r="2" spans="1:33" s="727" customFormat="1" ht="10.5" customHeight="1">
      <c r="B2" s="2671" t="s">
        <v>1</v>
      </c>
      <c r="C2" s="2088"/>
      <c r="D2" s="2088"/>
      <c r="E2" s="2088"/>
      <c r="F2" s="2088"/>
      <c r="I2" s="727" t="s">
        <v>28</v>
      </c>
      <c r="N2" s="2671" t="s">
        <v>2</v>
      </c>
      <c r="O2" s="2672"/>
      <c r="P2" s="2672"/>
      <c r="Q2" s="2672"/>
      <c r="R2" s="975"/>
      <c r="S2" s="975"/>
      <c r="T2" s="975"/>
      <c r="U2" s="975"/>
      <c r="V2" s="975"/>
      <c r="W2" s="975"/>
      <c r="X2" s="975"/>
      <c r="Y2" s="975"/>
      <c r="Z2" s="975"/>
      <c r="AA2" s="975"/>
      <c r="AB2" s="975"/>
      <c r="AC2" s="975"/>
      <c r="AD2" s="975"/>
      <c r="AE2" s="975"/>
      <c r="AF2" s="975"/>
      <c r="AG2" s="975"/>
    </row>
    <row r="3" spans="1:33" s="727" customFormat="1" ht="13.5" customHeight="1">
      <c r="N3" s="727" t="s">
        <v>3</v>
      </c>
      <c r="R3" s="975"/>
      <c r="S3" s="975"/>
      <c r="T3" s="975"/>
      <c r="U3" s="975"/>
      <c r="V3" s="975"/>
      <c r="W3" s="975"/>
      <c r="X3" s="975"/>
      <c r="Y3" s="975"/>
      <c r="Z3" s="975"/>
      <c r="AA3" s="975"/>
      <c r="AB3" s="975"/>
      <c r="AC3" s="975"/>
      <c r="AD3" s="975"/>
      <c r="AE3" s="975"/>
      <c r="AF3" s="975"/>
      <c r="AG3" s="975"/>
    </row>
    <row r="4" spans="1:33" s="727" customFormat="1" ht="15" customHeight="1">
      <c r="B4" s="2674" t="s">
        <v>4</v>
      </c>
      <c r="C4" s="2081"/>
      <c r="D4" s="729"/>
      <c r="E4" s="975"/>
      <c r="F4" s="975"/>
      <c r="G4" s="975"/>
      <c r="H4" s="975"/>
      <c r="I4" s="905" t="s">
        <v>5</v>
      </c>
      <c r="J4" s="728"/>
      <c r="K4" s="728"/>
      <c r="L4" s="728"/>
      <c r="O4" s="730" t="s">
        <v>149</v>
      </c>
      <c r="R4" s="975"/>
      <c r="S4" s="975"/>
      <c r="T4" s="975"/>
      <c r="U4" s="975"/>
      <c r="V4" s="975"/>
      <c r="W4" s="975"/>
      <c r="X4" s="975"/>
      <c r="Y4" s="975"/>
      <c r="Z4" s="975"/>
      <c r="AA4" s="975"/>
      <c r="AB4" s="975"/>
      <c r="AC4" s="975"/>
      <c r="AD4" s="975"/>
      <c r="AE4" s="975"/>
      <c r="AF4" s="975"/>
      <c r="AG4" s="975"/>
    </row>
    <row r="5" spans="1:33" s="727" customFormat="1" ht="9.75" customHeight="1">
      <c r="B5" s="2673" t="s">
        <v>7</v>
      </c>
      <c r="C5" s="2079"/>
      <c r="D5" s="728"/>
      <c r="E5" s="728"/>
      <c r="R5" s="975"/>
      <c r="S5" s="975"/>
      <c r="T5" s="975"/>
      <c r="U5" s="975"/>
      <c r="V5" s="975"/>
      <c r="W5" s="975"/>
      <c r="X5" s="975"/>
      <c r="Y5" s="975"/>
      <c r="Z5" s="975"/>
      <c r="AA5" s="975"/>
      <c r="AB5" s="975"/>
      <c r="AC5" s="975"/>
      <c r="AD5" s="975"/>
      <c r="AE5" s="975"/>
      <c r="AF5" s="975"/>
      <c r="AG5" s="975"/>
    </row>
    <row r="6" spans="1:33" s="727" customFormat="1" ht="12" customHeight="1">
      <c r="A6" s="2681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75"/>
      <c r="S6" s="975"/>
      <c r="T6" s="975"/>
      <c r="U6" s="975"/>
      <c r="V6" s="975"/>
      <c r="W6" s="975"/>
      <c r="X6" s="975"/>
      <c r="Y6" s="975"/>
      <c r="Z6" s="975"/>
      <c r="AA6" s="975"/>
      <c r="AB6" s="975"/>
      <c r="AC6" s="975"/>
      <c r="AD6" s="975"/>
      <c r="AE6" s="975"/>
      <c r="AF6" s="975"/>
      <c r="AG6" s="975"/>
    </row>
    <row r="7" spans="1:33" s="727" customFormat="1" ht="15.75">
      <c r="A7" s="2682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75"/>
      <c r="S7" s="975"/>
      <c r="T7" s="975"/>
      <c r="U7" s="975"/>
      <c r="V7" s="975"/>
      <c r="W7" s="975"/>
      <c r="X7" s="975"/>
      <c r="Y7" s="975"/>
      <c r="Z7" s="975"/>
      <c r="AA7" s="975"/>
      <c r="AB7" s="975"/>
      <c r="AC7" s="975"/>
      <c r="AD7" s="975"/>
      <c r="AE7" s="975"/>
      <c r="AF7" s="975"/>
      <c r="AG7" s="975"/>
    </row>
    <row r="8" spans="1:33" s="727" customFormat="1" ht="9" customHeight="1">
      <c r="A8" s="1258">
        <v>1637</v>
      </c>
      <c r="B8" s="1258">
        <v>1638</v>
      </c>
      <c r="R8" s="975"/>
      <c r="S8" s="975"/>
      <c r="T8" s="975"/>
      <c r="U8" s="975"/>
      <c r="V8" s="975"/>
      <c r="W8" s="975"/>
      <c r="X8" s="975"/>
      <c r="Y8" s="975"/>
      <c r="Z8" s="975"/>
      <c r="AA8" s="975"/>
      <c r="AB8" s="975"/>
      <c r="AC8" s="975"/>
      <c r="AD8" s="975"/>
      <c r="AE8" s="975"/>
      <c r="AF8" s="975"/>
      <c r="AG8" s="975"/>
    </row>
    <row r="9" spans="1:33" s="727" customFormat="1">
      <c r="A9" s="2678" t="s">
        <v>9</v>
      </c>
      <c r="B9" s="2683" t="s">
        <v>10</v>
      </c>
      <c r="C9" s="2684"/>
      <c r="D9" s="2684"/>
      <c r="E9" s="2684"/>
      <c r="F9" s="2684"/>
      <c r="G9" s="2684"/>
      <c r="H9" s="2684"/>
      <c r="I9" s="2685"/>
      <c r="J9" s="2683" t="s">
        <v>11</v>
      </c>
      <c r="K9" s="2684"/>
      <c r="L9" s="2684"/>
      <c r="M9" s="2684"/>
      <c r="N9" s="2684"/>
      <c r="O9" s="2684"/>
      <c r="P9" s="2684"/>
      <c r="Q9" s="2685"/>
      <c r="R9" s="975"/>
      <c r="S9" s="975"/>
      <c r="T9" s="975"/>
      <c r="U9" s="975"/>
      <c r="V9" s="975"/>
      <c r="W9" s="975"/>
      <c r="X9" s="975"/>
      <c r="Y9" s="975"/>
      <c r="Z9" s="975"/>
      <c r="AA9" s="975"/>
      <c r="AB9" s="975"/>
      <c r="AC9" s="975"/>
      <c r="AD9" s="975"/>
      <c r="AE9" s="975"/>
      <c r="AF9" s="975"/>
      <c r="AG9" s="975"/>
    </row>
    <row r="10" spans="1:33" s="727" customFormat="1">
      <c r="A10" s="2679"/>
      <c r="B10" s="2676" t="s">
        <v>150</v>
      </c>
      <c r="C10" s="2677"/>
      <c r="D10" s="2677"/>
      <c r="E10" s="2686"/>
      <c r="F10" s="2676" t="s">
        <v>151</v>
      </c>
      <c r="G10" s="2095"/>
      <c r="H10" s="2095"/>
      <c r="I10" s="2096"/>
      <c r="J10" s="2676" t="s">
        <v>150</v>
      </c>
      <c r="K10" s="2677"/>
      <c r="L10" s="2677"/>
      <c r="M10" s="2686"/>
      <c r="N10" s="2676" t="s">
        <v>151</v>
      </c>
      <c r="O10" s="2677"/>
      <c r="P10" s="2677"/>
      <c r="Q10" s="2686"/>
      <c r="R10" s="975"/>
      <c r="S10" s="975"/>
      <c r="T10" s="975"/>
      <c r="U10" s="975"/>
      <c r="V10" s="975"/>
      <c r="W10" s="975"/>
      <c r="X10" s="975"/>
      <c r="Y10" s="975"/>
      <c r="Z10" s="975"/>
      <c r="AA10" s="975"/>
      <c r="AB10" s="975"/>
      <c r="AC10" s="975"/>
      <c r="AD10" s="975"/>
      <c r="AE10" s="975"/>
      <c r="AF10" s="975"/>
      <c r="AG10" s="975"/>
    </row>
    <row r="11" spans="1:33" s="727" customFormat="1">
      <c r="A11" s="2679"/>
      <c r="B11" s="2676" t="s">
        <v>14</v>
      </c>
      <c r="C11" s="2677"/>
      <c r="E11" s="732">
        <v>8000</v>
      </c>
      <c r="F11" s="2676" t="s">
        <v>14</v>
      </c>
      <c r="G11" s="2677"/>
      <c r="H11" s="731"/>
      <c r="I11" s="732">
        <v>8000</v>
      </c>
      <c r="J11" s="2676" t="s">
        <v>14</v>
      </c>
      <c r="K11" s="2677"/>
      <c r="L11" s="731"/>
      <c r="M11" s="732">
        <f>E11</f>
        <v>8000</v>
      </c>
      <c r="N11" s="2676" t="s">
        <v>14</v>
      </c>
      <c r="O11" s="2677"/>
      <c r="P11" s="731"/>
      <c r="Q11" s="732">
        <f>I11</f>
        <v>8000</v>
      </c>
      <c r="R11" s="975"/>
      <c r="S11" s="975"/>
      <c r="T11" s="975"/>
      <c r="U11" s="975"/>
      <c r="V11" s="975"/>
      <c r="W11" s="975"/>
      <c r="X11" s="975"/>
      <c r="Y11" s="975"/>
      <c r="Z11" s="975"/>
      <c r="AA11" s="975"/>
      <c r="AB11" s="975"/>
      <c r="AC11" s="975"/>
      <c r="AD11" s="975"/>
      <c r="AE11" s="975"/>
      <c r="AF11" s="975"/>
      <c r="AG11" s="975"/>
    </row>
    <row r="12" spans="1:33" s="734" customFormat="1" ht="35.25" customHeight="1">
      <c r="A12" s="2680"/>
      <c r="B12" s="733" t="s">
        <v>16</v>
      </c>
      <c r="C12" s="733" t="s">
        <v>17</v>
      </c>
      <c r="D12" s="733"/>
      <c r="E12" s="733" t="s">
        <v>18</v>
      </c>
      <c r="F12" s="733" t="s">
        <v>16</v>
      </c>
      <c r="G12" s="733" t="s">
        <v>17</v>
      </c>
      <c r="H12" s="733"/>
      <c r="I12" s="733" t="s">
        <v>18</v>
      </c>
      <c r="J12" s="733" t="s">
        <v>16</v>
      </c>
      <c r="K12" s="733" t="s">
        <v>17</v>
      </c>
      <c r="L12" s="733"/>
      <c r="M12" s="733" t="s">
        <v>18</v>
      </c>
      <c r="N12" s="733" t="s">
        <v>16</v>
      </c>
      <c r="O12" s="733" t="s">
        <v>17</v>
      </c>
      <c r="P12" s="733"/>
      <c r="Q12" s="733" t="s">
        <v>18</v>
      </c>
    </row>
    <row r="13" spans="1:33" s="736" customFormat="1" ht="11.25">
      <c r="A13" s="735">
        <v>1</v>
      </c>
      <c r="B13" s="735">
        <v>2</v>
      </c>
      <c r="C13" s="735">
        <v>3</v>
      </c>
      <c r="D13" s="735"/>
      <c r="E13" s="735">
        <v>4</v>
      </c>
      <c r="F13" s="735">
        <v>5</v>
      </c>
      <c r="G13" s="735">
        <v>6</v>
      </c>
      <c r="H13" s="735"/>
      <c r="I13" s="735">
        <v>7</v>
      </c>
      <c r="J13" s="735">
        <v>8</v>
      </c>
      <c r="K13" s="735">
        <v>9</v>
      </c>
      <c r="L13" s="735"/>
      <c r="M13" s="735">
        <v>10</v>
      </c>
      <c r="N13" s="735">
        <v>11</v>
      </c>
      <c r="O13" s="735">
        <v>12</v>
      </c>
      <c r="P13" s="735"/>
      <c r="Q13" s="735">
        <v>13</v>
      </c>
    </row>
    <row r="14" spans="1:33" s="734" customFormat="1" ht="15">
      <c r="A14" s="737">
        <v>0</v>
      </c>
      <c r="B14" s="1120"/>
      <c r="C14" s="1628"/>
      <c r="D14" s="1628"/>
      <c r="E14" s="1784">
        <v>170</v>
      </c>
      <c r="F14" s="1603"/>
      <c r="G14" s="1628"/>
      <c r="H14" s="1628"/>
      <c r="I14" s="1784">
        <v>1940</v>
      </c>
      <c r="J14" s="1603"/>
      <c r="K14" s="1628"/>
      <c r="L14" s="1628"/>
      <c r="M14" s="1784">
        <v>0</v>
      </c>
      <c r="N14" s="1603"/>
      <c r="O14" s="1628"/>
      <c r="P14" s="1628"/>
      <c r="Q14" s="1784">
        <v>470</v>
      </c>
    </row>
    <row r="15" spans="1:33" s="1380" customFormat="1" ht="15">
      <c r="A15" s="1379">
        <v>1</v>
      </c>
      <c r="B15" s="1120"/>
      <c r="C15" s="1628"/>
      <c r="D15" s="1628"/>
      <c r="E15" s="1784">
        <v>164</v>
      </c>
      <c r="F15" s="1603"/>
      <c r="G15" s="1628"/>
      <c r="H15" s="1628"/>
      <c r="I15" s="1784">
        <v>1945</v>
      </c>
      <c r="J15" s="1603"/>
      <c r="K15" s="1628"/>
      <c r="L15" s="1628"/>
      <c r="M15" s="1784">
        <v>0</v>
      </c>
      <c r="N15" s="1603"/>
      <c r="O15" s="1628"/>
      <c r="P15" s="1628"/>
      <c r="Q15" s="1784">
        <v>495</v>
      </c>
    </row>
    <row r="16" spans="1:33" s="734" customFormat="1" ht="15">
      <c r="A16" s="737">
        <v>2</v>
      </c>
      <c r="B16" s="1120"/>
      <c r="C16" s="1628"/>
      <c r="D16" s="1628"/>
      <c r="E16" s="1784">
        <v>152</v>
      </c>
      <c r="F16" s="1603"/>
      <c r="G16" s="1628"/>
      <c r="H16" s="1628"/>
      <c r="I16" s="1784">
        <v>1941</v>
      </c>
      <c r="J16" s="1603"/>
      <c r="K16" s="1628"/>
      <c r="L16" s="1628"/>
      <c r="M16" s="1784">
        <v>0</v>
      </c>
      <c r="N16" s="1603"/>
      <c r="O16" s="1628"/>
      <c r="P16" s="1628"/>
      <c r="Q16" s="1784">
        <v>479</v>
      </c>
    </row>
    <row r="17" spans="1:17" s="734" customFormat="1" ht="15">
      <c r="A17" s="737">
        <v>3</v>
      </c>
      <c r="B17" s="1120"/>
      <c r="C17" s="1628"/>
      <c r="D17" s="1628"/>
      <c r="E17" s="1784">
        <v>145</v>
      </c>
      <c r="F17" s="1603"/>
      <c r="G17" s="1628"/>
      <c r="H17" s="1628"/>
      <c r="I17" s="1784">
        <v>1927</v>
      </c>
      <c r="J17" s="1603"/>
      <c r="K17" s="1628"/>
      <c r="L17" s="1628"/>
      <c r="M17" s="1784">
        <v>0</v>
      </c>
      <c r="N17" s="1603"/>
      <c r="O17" s="1628"/>
      <c r="P17" s="1628"/>
      <c r="Q17" s="1784">
        <v>468</v>
      </c>
    </row>
    <row r="18" spans="1:17" s="734" customFormat="1" ht="15">
      <c r="A18" s="737">
        <v>4</v>
      </c>
      <c r="B18" s="1120"/>
      <c r="C18" s="1628"/>
      <c r="D18" s="1628"/>
      <c r="E18" s="1784">
        <v>139</v>
      </c>
      <c r="F18" s="1603"/>
      <c r="G18" s="1628"/>
      <c r="H18" s="1628"/>
      <c r="I18" s="1784">
        <v>1931</v>
      </c>
      <c r="J18" s="1603"/>
      <c r="K18" s="1628"/>
      <c r="L18" s="1628"/>
      <c r="M18" s="1784">
        <v>0</v>
      </c>
      <c r="N18" s="1603"/>
      <c r="O18" s="1628"/>
      <c r="P18" s="1628"/>
      <c r="Q18" s="1784">
        <v>465</v>
      </c>
    </row>
    <row r="19" spans="1:17" s="734" customFormat="1" ht="15">
      <c r="A19" s="737">
        <v>5</v>
      </c>
      <c r="B19" s="1120"/>
      <c r="C19" s="1628"/>
      <c r="D19" s="1628"/>
      <c r="E19" s="1784">
        <v>145</v>
      </c>
      <c r="F19" s="1603"/>
      <c r="G19" s="1628"/>
      <c r="H19" s="1628"/>
      <c r="I19" s="1784">
        <v>1950</v>
      </c>
      <c r="J19" s="1603"/>
      <c r="K19" s="1628"/>
      <c r="L19" s="1628"/>
      <c r="M19" s="1784">
        <v>0</v>
      </c>
      <c r="N19" s="1603"/>
      <c r="O19" s="1628"/>
      <c r="P19" s="1628"/>
      <c r="Q19" s="1784">
        <v>416</v>
      </c>
    </row>
    <row r="20" spans="1:17" s="734" customFormat="1" ht="15">
      <c r="A20" s="737">
        <v>6</v>
      </c>
      <c r="B20" s="1120"/>
      <c r="C20" s="1628"/>
      <c r="D20" s="1628"/>
      <c r="E20" s="1784">
        <v>175</v>
      </c>
      <c r="F20" s="1603"/>
      <c r="G20" s="1628"/>
      <c r="H20" s="1628"/>
      <c r="I20" s="1784">
        <v>2206</v>
      </c>
      <c r="J20" s="1603"/>
      <c r="K20" s="1628"/>
      <c r="L20" s="1628"/>
      <c r="M20" s="1784">
        <v>0</v>
      </c>
      <c r="N20" s="1603"/>
      <c r="O20" s="1628"/>
      <c r="P20" s="1628"/>
      <c r="Q20" s="1784">
        <v>445</v>
      </c>
    </row>
    <row r="21" spans="1:17" s="734" customFormat="1" ht="15">
      <c r="A21" s="737">
        <v>7</v>
      </c>
      <c r="B21" s="1120"/>
      <c r="C21" s="1628"/>
      <c r="D21" s="1628"/>
      <c r="E21" s="1784">
        <v>244</v>
      </c>
      <c r="F21" s="1603"/>
      <c r="G21" s="1628"/>
      <c r="H21" s="1628"/>
      <c r="I21" s="1784">
        <v>2423</v>
      </c>
      <c r="J21" s="1603"/>
      <c r="K21" s="1628"/>
      <c r="L21" s="1628"/>
      <c r="M21" s="1784">
        <v>1</v>
      </c>
      <c r="N21" s="1603"/>
      <c r="O21" s="1628"/>
      <c r="P21" s="1628"/>
      <c r="Q21" s="1784">
        <v>504</v>
      </c>
    </row>
    <row r="22" spans="1:17" s="734" customFormat="1" ht="15">
      <c r="A22" s="737">
        <v>8</v>
      </c>
      <c r="B22" s="1120"/>
      <c r="C22" s="1628"/>
      <c r="D22" s="1628"/>
      <c r="E22" s="1784">
        <v>294</v>
      </c>
      <c r="F22" s="1603"/>
      <c r="G22" s="1628"/>
      <c r="H22" s="1628"/>
      <c r="I22" s="1784">
        <v>2908</v>
      </c>
      <c r="J22" s="1603"/>
      <c r="K22" s="1628"/>
      <c r="L22" s="1628"/>
      <c r="M22" s="1784">
        <v>9</v>
      </c>
      <c r="N22" s="1603"/>
      <c r="O22" s="1628"/>
      <c r="P22" s="1628"/>
      <c r="Q22" s="1784">
        <v>759</v>
      </c>
    </row>
    <row r="23" spans="1:17" s="734" customFormat="1" ht="15">
      <c r="A23" s="737">
        <v>9</v>
      </c>
      <c r="B23" s="1120"/>
      <c r="C23" s="1628"/>
      <c r="D23" s="1628"/>
      <c r="E23" s="1784">
        <v>301</v>
      </c>
      <c r="F23" s="1603"/>
      <c r="G23" s="1628"/>
      <c r="H23" s="1628"/>
      <c r="I23" s="1784">
        <v>3020</v>
      </c>
      <c r="J23" s="1603"/>
      <c r="K23" s="1628"/>
      <c r="L23" s="1628"/>
      <c r="M23" s="1784">
        <v>11</v>
      </c>
      <c r="N23" s="1603"/>
      <c r="O23" s="1628"/>
      <c r="P23" s="1628"/>
      <c r="Q23" s="1784">
        <v>794</v>
      </c>
    </row>
    <row r="24" spans="1:17" s="734" customFormat="1" ht="15">
      <c r="A24" s="737">
        <v>10</v>
      </c>
      <c r="B24" s="1120"/>
      <c r="C24" s="1628"/>
      <c r="D24" s="1628"/>
      <c r="E24" s="1784">
        <v>309</v>
      </c>
      <c r="F24" s="1603"/>
      <c r="G24" s="1628"/>
      <c r="H24" s="1628"/>
      <c r="I24" s="1784">
        <v>2936</v>
      </c>
      <c r="J24" s="1603"/>
      <c r="K24" s="1628"/>
      <c r="L24" s="1628"/>
      <c r="M24" s="1784">
        <v>8</v>
      </c>
      <c r="N24" s="1603"/>
      <c r="O24" s="1628"/>
      <c r="P24" s="1628"/>
      <c r="Q24" s="1784">
        <v>729</v>
      </c>
    </row>
    <row r="25" spans="1:17" s="734" customFormat="1" ht="15">
      <c r="A25" s="737">
        <v>11</v>
      </c>
      <c r="B25" s="1120"/>
      <c r="C25" s="1628"/>
      <c r="D25" s="1628"/>
      <c r="E25" s="1784">
        <v>332</v>
      </c>
      <c r="F25" s="1603"/>
      <c r="G25" s="1628"/>
      <c r="H25" s="1628"/>
      <c r="I25" s="1784">
        <v>2984</v>
      </c>
      <c r="J25" s="1603"/>
      <c r="K25" s="1628"/>
      <c r="L25" s="1628"/>
      <c r="M25" s="1784">
        <v>40</v>
      </c>
      <c r="N25" s="1603"/>
      <c r="O25" s="1628"/>
      <c r="P25" s="1628"/>
      <c r="Q25" s="1784">
        <v>789</v>
      </c>
    </row>
    <row r="26" spans="1:17" s="734" customFormat="1" ht="15">
      <c r="A26" s="737">
        <v>12</v>
      </c>
      <c r="B26" s="1120"/>
      <c r="C26" s="1628"/>
      <c r="D26" s="1628"/>
      <c r="E26" s="1784">
        <v>321</v>
      </c>
      <c r="F26" s="1603"/>
      <c r="G26" s="1628"/>
      <c r="H26" s="1628"/>
      <c r="I26" s="1784">
        <v>2739</v>
      </c>
      <c r="J26" s="1603"/>
      <c r="K26" s="1628"/>
      <c r="L26" s="1628"/>
      <c r="M26" s="1784">
        <v>40</v>
      </c>
      <c r="N26" s="1603"/>
      <c r="O26" s="1628"/>
      <c r="P26" s="1628"/>
      <c r="Q26" s="1784">
        <v>596</v>
      </c>
    </row>
    <row r="27" spans="1:17" s="734" customFormat="1" ht="15">
      <c r="A27" s="737">
        <v>13</v>
      </c>
      <c r="B27" s="1120"/>
      <c r="C27" s="1628"/>
      <c r="D27" s="1628"/>
      <c r="E27" s="1784">
        <v>340</v>
      </c>
      <c r="F27" s="1603"/>
      <c r="G27" s="1628"/>
      <c r="H27" s="1628"/>
      <c r="I27" s="1784">
        <v>3073</v>
      </c>
      <c r="J27" s="1603"/>
      <c r="K27" s="1628"/>
      <c r="L27" s="1628"/>
      <c r="M27" s="1784">
        <v>54</v>
      </c>
      <c r="N27" s="1603"/>
      <c r="O27" s="1628"/>
      <c r="P27" s="1628"/>
      <c r="Q27" s="1784">
        <v>848</v>
      </c>
    </row>
    <row r="28" spans="1:17" s="734" customFormat="1" ht="15">
      <c r="A28" s="737">
        <v>14</v>
      </c>
      <c r="B28" s="1120"/>
      <c r="C28" s="1628"/>
      <c r="D28" s="1628"/>
      <c r="E28" s="1784">
        <v>308</v>
      </c>
      <c r="F28" s="1603"/>
      <c r="G28" s="1628"/>
      <c r="H28" s="1628"/>
      <c r="I28" s="1784">
        <v>3035</v>
      </c>
      <c r="J28" s="1603"/>
      <c r="K28" s="1628"/>
      <c r="L28" s="1628"/>
      <c r="M28" s="1784">
        <v>15</v>
      </c>
      <c r="N28" s="1603"/>
      <c r="O28" s="1628"/>
      <c r="P28" s="1628"/>
      <c r="Q28" s="1784">
        <v>831</v>
      </c>
    </row>
    <row r="29" spans="1:17" s="734" customFormat="1" ht="15">
      <c r="A29" s="737">
        <v>15</v>
      </c>
      <c r="B29" s="1120"/>
      <c r="C29" s="1628"/>
      <c r="D29" s="1628"/>
      <c r="E29" s="1784">
        <v>289</v>
      </c>
      <c r="F29" s="1603"/>
      <c r="G29" s="1628"/>
      <c r="H29" s="1628"/>
      <c r="I29" s="1784">
        <v>3008</v>
      </c>
      <c r="J29" s="1603"/>
      <c r="K29" s="1628"/>
      <c r="L29" s="1628"/>
      <c r="M29" s="1784">
        <v>5</v>
      </c>
      <c r="N29" s="1603"/>
      <c r="O29" s="1628"/>
      <c r="P29" s="1628"/>
      <c r="Q29" s="1784">
        <v>757</v>
      </c>
    </row>
    <row r="30" spans="1:17" s="734" customFormat="1" ht="15">
      <c r="A30" s="737">
        <v>16</v>
      </c>
      <c r="B30" s="1120"/>
      <c r="C30" s="1628"/>
      <c r="D30" s="1628"/>
      <c r="E30" s="1784">
        <v>271</v>
      </c>
      <c r="F30" s="1603"/>
      <c r="G30" s="1628"/>
      <c r="H30" s="1628"/>
      <c r="I30" s="1784">
        <v>2945</v>
      </c>
      <c r="J30" s="1603"/>
      <c r="K30" s="1628"/>
      <c r="L30" s="1628"/>
      <c r="M30" s="1784">
        <v>2</v>
      </c>
      <c r="N30" s="1603"/>
      <c r="O30" s="1628"/>
      <c r="P30" s="1628"/>
      <c r="Q30" s="1784">
        <v>739</v>
      </c>
    </row>
    <row r="31" spans="1:17" s="738" customFormat="1" ht="15">
      <c r="A31" s="737">
        <v>17</v>
      </c>
      <c r="B31" s="1120"/>
      <c r="C31" s="1628"/>
      <c r="D31" s="1628"/>
      <c r="E31" s="1784">
        <v>259</v>
      </c>
      <c r="F31" s="1603"/>
      <c r="G31" s="1628"/>
      <c r="H31" s="1628"/>
      <c r="I31" s="1784">
        <v>2635</v>
      </c>
      <c r="J31" s="1603"/>
      <c r="K31" s="1628"/>
      <c r="L31" s="1628"/>
      <c r="M31" s="1784">
        <v>0</v>
      </c>
      <c r="N31" s="1603"/>
      <c r="O31" s="1628"/>
      <c r="P31" s="1628"/>
      <c r="Q31" s="1784">
        <v>525</v>
      </c>
    </row>
    <row r="32" spans="1:17" s="738" customFormat="1" ht="15">
      <c r="A32" s="737">
        <v>18</v>
      </c>
      <c r="B32" s="1120"/>
      <c r="C32" s="1628"/>
      <c r="D32" s="1628"/>
      <c r="E32" s="1784">
        <v>226</v>
      </c>
      <c r="F32" s="1603"/>
      <c r="G32" s="1628"/>
      <c r="H32" s="1628"/>
      <c r="I32" s="1784">
        <v>2571</v>
      </c>
      <c r="J32" s="1603"/>
      <c r="K32" s="1628"/>
      <c r="L32" s="1628"/>
      <c r="M32" s="1784">
        <v>0</v>
      </c>
      <c r="N32" s="1603"/>
      <c r="O32" s="1628"/>
      <c r="P32" s="1628"/>
      <c r="Q32" s="1784">
        <v>486</v>
      </c>
    </row>
    <row r="33" spans="1:33" s="738" customFormat="1" ht="15">
      <c r="A33" s="737">
        <v>19</v>
      </c>
      <c r="B33" s="1120"/>
      <c r="C33" s="1628"/>
      <c r="D33" s="1628"/>
      <c r="E33" s="1784">
        <v>212</v>
      </c>
      <c r="F33" s="1603"/>
      <c r="G33" s="1628"/>
      <c r="H33" s="1628"/>
      <c r="I33" s="1784">
        <v>2541</v>
      </c>
      <c r="J33" s="1603"/>
      <c r="K33" s="1628"/>
      <c r="L33" s="1628"/>
      <c r="M33" s="1784">
        <v>0</v>
      </c>
      <c r="N33" s="1603"/>
      <c r="O33" s="1628"/>
      <c r="P33" s="1628"/>
      <c r="Q33" s="1784">
        <v>478</v>
      </c>
    </row>
    <row r="34" spans="1:33" s="738" customFormat="1" ht="15">
      <c r="A34" s="737">
        <v>20</v>
      </c>
      <c r="B34" s="1120"/>
      <c r="C34" s="1628"/>
      <c r="D34" s="1628"/>
      <c r="E34" s="1784">
        <v>189</v>
      </c>
      <c r="F34" s="1603"/>
      <c r="G34" s="1628"/>
      <c r="H34" s="1628"/>
      <c r="I34" s="1784">
        <v>2416</v>
      </c>
      <c r="J34" s="1603"/>
      <c r="K34" s="1628"/>
      <c r="L34" s="1628"/>
      <c r="M34" s="1784">
        <v>0</v>
      </c>
      <c r="N34" s="1603"/>
      <c r="O34" s="1628"/>
      <c r="P34" s="1628"/>
      <c r="Q34" s="1784">
        <v>424</v>
      </c>
    </row>
    <row r="35" spans="1:33" s="738" customFormat="1" ht="15">
      <c r="A35" s="737">
        <v>21</v>
      </c>
      <c r="B35" s="1120"/>
      <c r="C35" s="1628"/>
      <c r="D35" s="1628"/>
      <c r="E35" s="1784">
        <v>174</v>
      </c>
      <c r="F35" s="1603"/>
      <c r="G35" s="1628"/>
      <c r="H35" s="1628"/>
      <c r="I35" s="1784">
        <v>2291</v>
      </c>
      <c r="J35" s="1603"/>
      <c r="K35" s="1628"/>
      <c r="L35" s="1628"/>
      <c r="M35" s="1784">
        <v>0</v>
      </c>
      <c r="N35" s="1603"/>
      <c r="O35" s="1628"/>
      <c r="P35" s="1628"/>
      <c r="Q35" s="1784">
        <v>412</v>
      </c>
    </row>
    <row r="36" spans="1:33" s="738" customFormat="1" ht="15">
      <c r="A36" s="737">
        <v>22</v>
      </c>
      <c r="B36" s="1120"/>
      <c r="C36" s="1628"/>
      <c r="D36" s="1628"/>
      <c r="E36" s="1784">
        <v>156</v>
      </c>
      <c r="F36" s="1603"/>
      <c r="G36" s="1628"/>
      <c r="H36" s="1628"/>
      <c r="I36" s="1784">
        <v>2205</v>
      </c>
      <c r="J36" s="1603"/>
      <c r="K36" s="1628"/>
      <c r="L36" s="1628"/>
      <c r="M36" s="1784">
        <v>0</v>
      </c>
      <c r="N36" s="1603"/>
      <c r="O36" s="1628"/>
      <c r="P36" s="1628"/>
      <c r="Q36" s="1784">
        <v>429</v>
      </c>
    </row>
    <row r="37" spans="1:33" s="738" customFormat="1" ht="15">
      <c r="A37" s="737">
        <v>23</v>
      </c>
      <c r="B37" s="1120"/>
      <c r="C37" s="1628"/>
      <c r="D37" s="1628"/>
      <c r="E37" s="1784">
        <v>143</v>
      </c>
      <c r="F37" s="1603"/>
      <c r="G37" s="1628"/>
      <c r="H37" s="1628"/>
      <c r="I37" s="1784">
        <v>2077</v>
      </c>
      <c r="J37" s="1603"/>
      <c r="K37" s="1628"/>
      <c r="L37" s="1628"/>
      <c r="M37" s="1784">
        <v>0</v>
      </c>
      <c r="N37" s="1603"/>
      <c r="O37" s="1628"/>
      <c r="P37" s="1628"/>
      <c r="Q37" s="1784">
        <v>427</v>
      </c>
    </row>
    <row r="38" spans="1:33" s="738" customFormat="1" ht="15">
      <c r="A38" s="737" t="s">
        <v>19</v>
      </c>
      <c r="B38" s="1155"/>
      <c r="C38" s="1629"/>
      <c r="D38" s="1629"/>
      <c r="E38" s="1630">
        <f>SUM(E14:E37)</f>
        <v>5458</v>
      </c>
      <c r="F38" s="1631"/>
      <c r="G38" s="1629"/>
      <c r="H38" s="1629"/>
      <c r="I38" s="1630">
        <f>SUM(I14:I37)</f>
        <v>59647</v>
      </c>
      <c r="J38" s="1629"/>
      <c r="K38" s="1629"/>
      <c r="L38" s="1629"/>
      <c r="M38" s="1630">
        <f>SUM(M14:M37)</f>
        <v>185</v>
      </c>
      <c r="N38" s="1629"/>
      <c r="O38" s="1629"/>
      <c r="P38" s="1629"/>
      <c r="Q38" s="1630">
        <f>SUM(Q14:Q37)</f>
        <v>13765</v>
      </c>
    </row>
    <row r="39" spans="1:33" s="727" customFormat="1" ht="12.75" customHeight="1">
      <c r="A39" s="727" t="s">
        <v>20</v>
      </c>
      <c r="R39" s="975"/>
      <c r="S39" s="975"/>
      <c r="T39" s="975"/>
      <c r="U39" s="975"/>
      <c r="V39" s="975"/>
      <c r="W39" s="975"/>
      <c r="X39" s="975"/>
      <c r="Y39" s="975"/>
      <c r="Z39" s="975"/>
      <c r="AA39" s="975"/>
      <c r="AB39" s="975"/>
      <c r="AC39" s="975"/>
      <c r="AD39" s="975"/>
      <c r="AE39" s="975"/>
      <c r="AF39" s="975"/>
      <c r="AG39" s="975"/>
    </row>
    <row r="40" spans="1:33" s="727" customFormat="1" ht="12.75" customHeight="1">
      <c r="A40" s="727" t="s">
        <v>21</v>
      </c>
      <c r="R40" s="975"/>
      <c r="S40" s="975"/>
      <c r="T40" s="975"/>
      <c r="U40" s="975"/>
      <c r="V40" s="975"/>
      <c r="W40" s="975"/>
      <c r="X40" s="975"/>
      <c r="Y40" s="975"/>
      <c r="Z40" s="975"/>
      <c r="AA40" s="975"/>
      <c r="AB40" s="975"/>
      <c r="AC40" s="975"/>
      <c r="AD40" s="975"/>
      <c r="AE40" s="975"/>
      <c r="AF40" s="975"/>
      <c r="AG40" s="975"/>
    </row>
    <row r="41" spans="1:33">
      <c r="A41" s="727" t="s">
        <v>565</v>
      </c>
      <c r="K41" s="727"/>
      <c r="L41" s="727"/>
      <c r="M41" s="727"/>
      <c r="N41" s="727"/>
      <c r="O41" s="727"/>
      <c r="P41" s="727"/>
      <c r="Q41" s="727"/>
      <c r="R41" s="976"/>
      <c r="S41" s="976"/>
      <c r="T41" s="976"/>
      <c r="U41" s="976"/>
      <c r="V41" s="976"/>
      <c r="W41" s="976"/>
      <c r="X41" s="976"/>
      <c r="Y41" s="976"/>
      <c r="Z41" s="976"/>
      <c r="AA41" s="976"/>
      <c r="AB41" s="976"/>
      <c r="AC41" s="976"/>
      <c r="AD41" s="976"/>
      <c r="AE41" s="976"/>
      <c r="AF41" s="976"/>
      <c r="AG41" s="976"/>
    </row>
    <row r="42" spans="1:33">
      <c r="A42" s="727" t="s">
        <v>23</v>
      </c>
      <c r="R42" s="976"/>
      <c r="S42" s="976"/>
      <c r="T42" s="976"/>
      <c r="U42" s="976"/>
      <c r="V42" s="976"/>
      <c r="W42" s="976"/>
      <c r="X42" s="976"/>
      <c r="Y42" s="976"/>
      <c r="Z42" s="976"/>
      <c r="AA42" s="976"/>
      <c r="AB42" s="976"/>
      <c r="AC42" s="976"/>
      <c r="AD42" s="976"/>
      <c r="AE42" s="976"/>
      <c r="AF42" s="976"/>
      <c r="AG42" s="976"/>
    </row>
    <row r="43" spans="1:33">
      <c r="R43" s="976"/>
      <c r="S43" s="976"/>
      <c r="T43" s="976"/>
      <c r="U43" s="976"/>
      <c r="V43" s="976"/>
      <c r="W43" s="976"/>
      <c r="X43" s="976"/>
      <c r="Y43" s="976"/>
      <c r="Z43" s="976"/>
      <c r="AA43" s="976"/>
      <c r="AB43" s="976"/>
      <c r="AC43" s="976"/>
      <c r="AD43" s="976"/>
      <c r="AE43" s="976"/>
      <c r="AF43" s="976"/>
      <c r="AG43" s="976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2">
    <tabColor theme="9" tint="-0.249977111117893"/>
  </sheetPr>
  <dimension ref="A1:AG43"/>
  <sheetViews>
    <sheetView zoomScale="85" zoomScaleNormal="85" workbookViewId="0">
      <selection activeCell="M14" sqref="M14:M37"/>
    </sheetView>
  </sheetViews>
  <sheetFormatPr defaultColWidth="9.140625" defaultRowHeight="12.75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>
      <c r="B1" s="2692" t="s">
        <v>405</v>
      </c>
      <c r="C1" s="2081"/>
      <c r="D1" s="2081"/>
      <c r="E1" s="2081"/>
      <c r="F1" s="2081"/>
      <c r="J1" s="730" t="s">
        <v>171</v>
      </c>
      <c r="N1" s="2687" t="s">
        <v>145</v>
      </c>
      <c r="O1" s="2687"/>
      <c r="P1" s="2687"/>
      <c r="Q1" s="2687"/>
      <c r="R1" s="973"/>
      <c r="S1" s="973"/>
      <c r="T1" s="973"/>
      <c r="U1" s="973"/>
      <c r="V1" s="973"/>
      <c r="W1" s="973"/>
      <c r="X1" s="973"/>
      <c r="Y1" s="973"/>
      <c r="Z1" s="973"/>
      <c r="AA1" s="973"/>
      <c r="AB1" s="973"/>
      <c r="AC1" s="973"/>
      <c r="AD1" s="973"/>
      <c r="AE1" s="973"/>
      <c r="AF1" s="973"/>
      <c r="AG1" s="973"/>
    </row>
    <row r="2" spans="1:33" s="714" customFormat="1" ht="10.5" customHeight="1">
      <c r="B2" s="2688" t="s">
        <v>1</v>
      </c>
      <c r="C2" s="2088"/>
      <c r="D2" s="2088"/>
      <c r="E2" s="2088"/>
      <c r="F2" s="2088"/>
      <c r="I2" s="714" t="s">
        <v>28</v>
      </c>
      <c r="N2" s="2688" t="s">
        <v>2</v>
      </c>
      <c r="O2" s="2689"/>
      <c r="P2" s="2689"/>
      <c r="Q2" s="2689"/>
      <c r="R2" s="973"/>
      <c r="S2" s="973"/>
      <c r="T2" s="973"/>
      <c r="U2" s="973"/>
      <c r="V2" s="973"/>
      <c r="W2" s="973"/>
      <c r="X2" s="973"/>
      <c r="Y2" s="973"/>
      <c r="Z2" s="973"/>
      <c r="AA2" s="973"/>
      <c r="AB2" s="973"/>
      <c r="AC2" s="973"/>
      <c r="AD2" s="973"/>
      <c r="AE2" s="973"/>
      <c r="AF2" s="973"/>
      <c r="AG2" s="973"/>
    </row>
    <row r="3" spans="1:33" s="714" customFormat="1" ht="13.5" customHeight="1">
      <c r="N3" s="714" t="s">
        <v>3</v>
      </c>
      <c r="R3" s="973"/>
      <c r="S3" s="973"/>
      <c r="T3" s="973"/>
      <c r="U3" s="973"/>
      <c r="V3" s="973"/>
      <c r="W3" s="973"/>
      <c r="X3" s="973"/>
      <c r="Y3" s="973"/>
      <c r="Z3" s="973"/>
      <c r="AA3" s="973"/>
      <c r="AB3" s="973"/>
      <c r="AC3" s="973"/>
      <c r="AD3" s="973"/>
      <c r="AE3" s="973"/>
      <c r="AF3" s="973"/>
      <c r="AG3" s="973"/>
    </row>
    <row r="4" spans="1:33" s="714" customFormat="1" ht="15" customHeight="1">
      <c r="B4" s="2691" t="s">
        <v>4</v>
      </c>
      <c r="C4" s="2081"/>
      <c r="D4" s="716"/>
      <c r="E4" s="973"/>
      <c r="F4" s="973"/>
      <c r="G4" s="973"/>
      <c r="H4" s="973"/>
      <c r="I4" s="906" t="s">
        <v>5</v>
      </c>
      <c r="J4" s="715"/>
      <c r="K4" s="715"/>
      <c r="L4" s="715"/>
      <c r="O4" s="717" t="s">
        <v>146</v>
      </c>
      <c r="R4" s="973"/>
      <c r="S4" s="973"/>
      <c r="T4" s="973"/>
      <c r="U4" s="973"/>
      <c r="V4" s="973"/>
      <c r="W4" s="973"/>
      <c r="X4" s="973"/>
      <c r="Y4" s="973"/>
      <c r="Z4" s="973"/>
      <c r="AA4" s="973"/>
      <c r="AB4" s="973"/>
      <c r="AC4" s="973"/>
      <c r="AD4" s="973"/>
      <c r="AE4" s="973"/>
      <c r="AF4" s="973"/>
      <c r="AG4" s="973"/>
    </row>
    <row r="5" spans="1:33" s="714" customFormat="1" ht="9.75" customHeight="1">
      <c r="B5" s="2690" t="s">
        <v>7</v>
      </c>
      <c r="C5" s="2079"/>
      <c r="D5" s="715"/>
      <c r="E5" s="715"/>
      <c r="R5" s="973"/>
      <c r="S5" s="973"/>
      <c r="T5" s="973"/>
      <c r="U5" s="973"/>
      <c r="V5" s="973"/>
      <c r="W5" s="973"/>
      <c r="X5" s="973"/>
      <c r="Y5" s="973"/>
      <c r="Z5" s="973"/>
      <c r="AA5" s="973"/>
      <c r="AB5" s="973"/>
      <c r="AC5" s="973"/>
      <c r="AD5" s="973"/>
      <c r="AE5" s="973"/>
      <c r="AF5" s="973"/>
      <c r="AG5" s="973"/>
    </row>
    <row r="6" spans="1:33" s="714" customFormat="1" ht="12" customHeight="1">
      <c r="A6" s="2698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73"/>
      <c r="S6" s="973"/>
      <c r="T6" s="973"/>
      <c r="U6" s="973"/>
      <c r="V6" s="973"/>
      <c r="W6" s="973"/>
      <c r="X6" s="973"/>
      <c r="Y6" s="973"/>
      <c r="Z6" s="973"/>
      <c r="AA6" s="973"/>
      <c r="AB6" s="973"/>
      <c r="AC6" s="973"/>
      <c r="AD6" s="973"/>
      <c r="AE6" s="973"/>
      <c r="AF6" s="973"/>
      <c r="AG6" s="973"/>
    </row>
    <row r="7" spans="1:33" s="714" customFormat="1" ht="15.75">
      <c r="A7" s="2698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73"/>
      <c r="S7" s="973"/>
      <c r="T7" s="973"/>
      <c r="U7" s="973"/>
      <c r="V7" s="973"/>
      <c r="W7" s="973"/>
      <c r="X7" s="973"/>
      <c r="Y7" s="973"/>
      <c r="Z7" s="973"/>
      <c r="AA7" s="973"/>
      <c r="AB7" s="973"/>
      <c r="AC7" s="973"/>
      <c r="AD7" s="973"/>
      <c r="AE7" s="973"/>
      <c r="AF7" s="973"/>
      <c r="AG7" s="973"/>
    </row>
    <row r="8" spans="1:33" s="714" customFormat="1" ht="9" customHeight="1">
      <c r="A8" s="1258">
        <v>1635</v>
      </c>
      <c r="B8" s="1258">
        <v>1636</v>
      </c>
      <c r="R8" s="973"/>
      <c r="S8" s="973"/>
      <c r="T8" s="973"/>
      <c r="U8" s="973"/>
      <c r="V8" s="973"/>
      <c r="W8" s="973"/>
      <c r="X8" s="973"/>
      <c r="Y8" s="973"/>
      <c r="Z8" s="973"/>
      <c r="AA8" s="973"/>
      <c r="AB8" s="973"/>
      <c r="AC8" s="973"/>
      <c r="AD8" s="973"/>
      <c r="AE8" s="973"/>
      <c r="AF8" s="973"/>
      <c r="AG8" s="973"/>
    </row>
    <row r="9" spans="1:33" s="714" customFormat="1">
      <c r="A9" s="2695" t="s">
        <v>9</v>
      </c>
      <c r="B9" s="2699" t="s">
        <v>10</v>
      </c>
      <c r="C9" s="2700"/>
      <c r="D9" s="2700"/>
      <c r="E9" s="2700"/>
      <c r="F9" s="2700"/>
      <c r="G9" s="2700"/>
      <c r="H9" s="2700"/>
      <c r="I9" s="2701"/>
      <c r="J9" s="2699" t="s">
        <v>11</v>
      </c>
      <c r="K9" s="2700"/>
      <c r="L9" s="2700"/>
      <c r="M9" s="2700"/>
      <c r="N9" s="2700"/>
      <c r="O9" s="2700"/>
      <c r="P9" s="2700"/>
      <c r="Q9" s="2701"/>
      <c r="R9" s="973"/>
      <c r="S9" s="973"/>
      <c r="T9" s="973"/>
      <c r="U9" s="973"/>
      <c r="V9" s="973"/>
      <c r="W9" s="973"/>
      <c r="X9" s="973"/>
      <c r="Y9" s="973"/>
      <c r="Z9" s="973"/>
      <c r="AA9" s="973"/>
      <c r="AB9" s="973"/>
      <c r="AC9" s="973"/>
      <c r="AD9" s="973"/>
      <c r="AE9" s="973"/>
      <c r="AF9" s="973"/>
      <c r="AG9" s="973"/>
    </row>
    <row r="10" spans="1:33" s="714" customFormat="1">
      <c r="A10" s="2696"/>
      <c r="B10" s="2693" t="s">
        <v>147</v>
      </c>
      <c r="C10" s="2694"/>
      <c r="D10" s="2694"/>
      <c r="E10" s="2702"/>
      <c r="F10" s="2693" t="s">
        <v>148</v>
      </c>
      <c r="G10" s="2095"/>
      <c r="H10" s="2095"/>
      <c r="I10" s="2096"/>
      <c r="J10" s="2693" t="s">
        <v>147</v>
      </c>
      <c r="K10" s="2694"/>
      <c r="L10" s="2694"/>
      <c r="M10" s="2702"/>
      <c r="N10" s="2693" t="s">
        <v>148</v>
      </c>
      <c r="O10" s="2694"/>
      <c r="P10" s="2694"/>
      <c r="Q10" s="2702"/>
      <c r="R10" s="973"/>
      <c r="S10" s="973"/>
      <c r="T10" s="973"/>
      <c r="U10" s="973"/>
      <c r="V10" s="973"/>
      <c r="W10" s="973"/>
      <c r="X10" s="973"/>
      <c r="Y10" s="973"/>
      <c r="Z10" s="973"/>
      <c r="AA10" s="973"/>
      <c r="AB10" s="973"/>
      <c r="AC10" s="973"/>
      <c r="AD10" s="973"/>
      <c r="AE10" s="973"/>
      <c r="AF10" s="973"/>
      <c r="AG10" s="973"/>
    </row>
    <row r="11" spans="1:33" s="714" customFormat="1">
      <c r="A11" s="2696"/>
      <c r="B11" s="2693" t="s">
        <v>14</v>
      </c>
      <c r="C11" s="2694"/>
      <c r="E11" s="719">
        <v>12000</v>
      </c>
      <c r="F11" s="2693" t="s">
        <v>14</v>
      </c>
      <c r="G11" s="2694"/>
      <c r="H11" s="718"/>
      <c r="I11" s="719">
        <v>12000</v>
      </c>
      <c r="J11" s="2693" t="s">
        <v>14</v>
      </c>
      <c r="K11" s="2694"/>
      <c r="L11" s="718"/>
      <c r="M11" s="719">
        <f>E11</f>
        <v>12000</v>
      </c>
      <c r="N11" s="2693" t="s">
        <v>14</v>
      </c>
      <c r="O11" s="2694"/>
      <c r="P11" s="718"/>
      <c r="Q11" s="719">
        <f>I11</f>
        <v>12000</v>
      </c>
      <c r="R11" s="973"/>
      <c r="S11" s="973"/>
      <c r="T11" s="973"/>
      <c r="U11" s="973"/>
      <c r="V11" s="973"/>
      <c r="W11" s="973"/>
      <c r="X11" s="973"/>
      <c r="Y11" s="973"/>
      <c r="Z11" s="973"/>
      <c r="AA11" s="973"/>
      <c r="AB11" s="973"/>
      <c r="AC11" s="973"/>
      <c r="AD11" s="973"/>
      <c r="AE11" s="973"/>
      <c r="AF11" s="973"/>
      <c r="AG11" s="973"/>
    </row>
    <row r="12" spans="1:33" s="721" customFormat="1" ht="35.25" customHeight="1">
      <c r="A12" s="2697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>
      <c r="A14" s="724">
        <v>0</v>
      </c>
      <c r="B14" s="1120"/>
      <c r="C14" s="1632"/>
      <c r="D14" s="1632"/>
      <c r="E14" s="1784">
        <v>2908</v>
      </c>
      <c r="F14" s="1603"/>
      <c r="G14" s="1632"/>
      <c r="H14" s="1632"/>
      <c r="I14" s="1784">
        <v>2218</v>
      </c>
      <c r="J14" s="1603"/>
      <c r="K14" s="1632"/>
      <c r="L14" s="1632"/>
      <c r="M14" s="1784">
        <v>751</v>
      </c>
      <c r="N14" s="1603"/>
      <c r="O14" s="1632"/>
      <c r="P14" s="1632"/>
      <c r="Q14" s="1784">
        <v>308</v>
      </c>
    </row>
    <row r="15" spans="1:33" s="1378" customFormat="1" ht="15">
      <c r="A15" s="1375">
        <v>1</v>
      </c>
      <c r="B15" s="1120"/>
      <c r="C15" s="1632"/>
      <c r="D15" s="1632"/>
      <c r="E15" s="1784">
        <v>2708</v>
      </c>
      <c r="F15" s="1603"/>
      <c r="G15" s="1632"/>
      <c r="H15" s="1632"/>
      <c r="I15" s="1784">
        <v>2038</v>
      </c>
      <c r="J15" s="1603"/>
      <c r="K15" s="1632"/>
      <c r="L15" s="1632"/>
      <c r="M15" s="1784">
        <v>719</v>
      </c>
      <c r="N15" s="1603"/>
      <c r="O15" s="1632"/>
      <c r="P15" s="1632"/>
      <c r="Q15" s="1784">
        <v>301</v>
      </c>
    </row>
    <row r="16" spans="1:33" s="721" customFormat="1" ht="15">
      <c r="A16" s="724">
        <v>2</v>
      </c>
      <c r="B16" s="1120"/>
      <c r="C16" s="1632"/>
      <c r="D16" s="1632"/>
      <c r="E16" s="1784">
        <v>2613</v>
      </c>
      <c r="F16" s="1603"/>
      <c r="G16" s="1632"/>
      <c r="H16" s="1632"/>
      <c r="I16" s="1784">
        <v>1964</v>
      </c>
      <c r="J16" s="1603"/>
      <c r="K16" s="1632"/>
      <c r="L16" s="1632"/>
      <c r="M16" s="1784">
        <v>694</v>
      </c>
      <c r="N16" s="1603"/>
      <c r="O16" s="1632"/>
      <c r="P16" s="1632"/>
      <c r="Q16" s="1784">
        <v>300</v>
      </c>
    </row>
    <row r="17" spans="1:17" s="721" customFormat="1" ht="15">
      <c r="A17" s="724">
        <v>3</v>
      </c>
      <c r="B17" s="1120"/>
      <c r="C17" s="1632"/>
      <c r="D17" s="1632"/>
      <c r="E17" s="1784">
        <v>2616</v>
      </c>
      <c r="F17" s="1603"/>
      <c r="G17" s="1632"/>
      <c r="H17" s="1632"/>
      <c r="I17" s="1784">
        <v>1939</v>
      </c>
      <c r="J17" s="1603"/>
      <c r="K17" s="1632"/>
      <c r="L17" s="1632"/>
      <c r="M17" s="1784">
        <v>690</v>
      </c>
      <c r="N17" s="1603"/>
      <c r="O17" s="1632"/>
      <c r="P17" s="1632"/>
      <c r="Q17" s="1784">
        <v>282</v>
      </c>
    </row>
    <row r="18" spans="1:17" s="721" customFormat="1" ht="15">
      <c r="A18" s="724">
        <v>4</v>
      </c>
      <c r="B18" s="1120"/>
      <c r="C18" s="1632"/>
      <c r="D18" s="1632"/>
      <c r="E18" s="1784">
        <v>2665</v>
      </c>
      <c r="F18" s="1603"/>
      <c r="G18" s="1632"/>
      <c r="H18" s="1632"/>
      <c r="I18" s="1784">
        <v>2040</v>
      </c>
      <c r="J18" s="1603"/>
      <c r="K18" s="1632"/>
      <c r="L18" s="1632"/>
      <c r="M18" s="1784">
        <v>664</v>
      </c>
      <c r="N18" s="1603"/>
      <c r="O18" s="1632"/>
      <c r="P18" s="1632"/>
      <c r="Q18" s="1784">
        <v>276</v>
      </c>
    </row>
    <row r="19" spans="1:17" s="721" customFormat="1" ht="15">
      <c r="A19" s="724">
        <v>5</v>
      </c>
      <c r="B19" s="1120"/>
      <c r="C19" s="1632"/>
      <c r="D19" s="1632"/>
      <c r="E19" s="1784">
        <v>2881</v>
      </c>
      <c r="F19" s="1603"/>
      <c r="G19" s="1632"/>
      <c r="H19" s="1632"/>
      <c r="I19" s="1784">
        <v>2371</v>
      </c>
      <c r="J19" s="1603"/>
      <c r="K19" s="1632"/>
      <c r="L19" s="1632"/>
      <c r="M19" s="1784">
        <v>653</v>
      </c>
      <c r="N19" s="1603"/>
      <c r="O19" s="1632"/>
      <c r="P19" s="1632"/>
      <c r="Q19" s="1784">
        <v>283</v>
      </c>
    </row>
    <row r="20" spans="1:17" s="721" customFormat="1" ht="15">
      <c r="A20" s="724">
        <v>6</v>
      </c>
      <c r="B20" s="1120"/>
      <c r="C20" s="1632"/>
      <c r="D20" s="1632"/>
      <c r="E20" s="1784">
        <v>3278</v>
      </c>
      <c r="F20" s="1603"/>
      <c r="G20" s="1632"/>
      <c r="H20" s="1632"/>
      <c r="I20" s="1784">
        <v>2830</v>
      </c>
      <c r="J20" s="1603"/>
      <c r="K20" s="1632"/>
      <c r="L20" s="1632"/>
      <c r="M20" s="1784">
        <v>667</v>
      </c>
      <c r="N20" s="1603"/>
      <c r="O20" s="1632"/>
      <c r="P20" s="1632"/>
      <c r="Q20" s="1784">
        <v>306</v>
      </c>
    </row>
    <row r="21" spans="1:17" s="721" customFormat="1" ht="15">
      <c r="A21" s="724">
        <v>7</v>
      </c>
      <c r="B21" s="1120"/>
      <c r="C21" s="1632"/>
      <c r="D21" s="1632"/>
      <c r="E21" s="1784">
        <v>3788</v>
      </c>
      <c r="F21" s="1603"/>
      <c r="G21" s="1632"/>
      <c r="H21" s="1632"/>
      <c r="I21" s="1784">
        <v>3108</v>
      </c>
      <c r="J21" s="1603"/>
      <c r="K21" s="1632"/>
      <c r="L21" s="1632"/>
      <c r="M21" s="1784">
        <v>792</v>
      </c>
      <c r="N21" s="1603"/>
      <c r="O21" s="1632"/>
      <c r="P21" s="1632"/>
      <c r="Q21" s="1784">
        <v>366</v>
      </c>
    </row>
    <row r="22" spans="1:17" s="721" customFormat="1" ht="15">
      <c r="A22" s="724">
        <v>8</v>
      </c>
      <c r="B22" s="1120"/>
      <c r="C22" s="1632"/>
      <c r="D22" s="1632"/>
      <c r="E22" s="1784">
        <v>4182</v>
      </c>
      <c r="F22" s="1603"/>
      <c r="G22" s="1632"/>
      <c r="H22" s="1632"/>
      <c r="I22" s="1784">
        <v>3393</v>
      </c>
      <c r="J22" s="1603"/>
      <c r="K22" s="1632"/>
      <c r="L22" s="1632"/>
      <c r="M22" s="1784">
        <v>816</v>
      </c>
      <c r="N22" s="1603"/>
      <c r="O22" s="1632"/>
      <c r="P22" s="1632"/>
      <c r="Q22" s="1784">
        <v>371</v>
      </c>
    </row>
    <row r="23" spans="1:17" s="721" customFormat="1" ht="15">
      <c r="A23" s="724">
        <v>9</v>
      </c>
      <c r="B23" s="1120"/>
      <c r="C23" s="1632"/>
      <c r="D23" s="1632"/>
      <c r="E23" s="1784">
        <v>4339</v>
      </c>
      <c r="F23" s="1603"/>
      <c r="G23" s="1632"/>
      <c r="H23" s="1632"/>
      <c r="I23" s="1784">
        <v>3550</v>
      </c>
      <c r="J23" s="1603"/>
      <c r="K23" s="1632"/>
      <c r="L23" s="1632"/>
      <c r="M23" s="1784">
        <v>815</v>
      </c>
      <c r="N23" s="1603"/>
      <c r="O23" s="1632"/>
      <c r="P23" s="1632"/>
      <c r="Q23" s="1784">
        <v>408</v>
      </c>
    </row>
    <row r="24" spans="1:17" s="721" customFormat="1" ht="15">
      <c r="A24" s="724">
        <v>10</v>
      </c>
      <c r="B24" s="1120"/>
      <c r="C24" s="1632"/>
      <c r="D24" s="1632"/>
      <c r="E24" s="1784">
        <v>4496</v>
      </c>
      <c r="F24" s="1603"/>
      <c r="G24" s="1632"/>
      <c r="H24" s="1632"/>
      <c r="I24" s="1784">
        <v>3560</v>
      </c>
      <c r="J24" s="1603"/>
      <c r="K24" s="1632"/>
      <c r="L24" s="1632"/>
      <c r="M24" s="1784">
        <v>894</v>
      </c>
      <c r="N24" s="1603"/>
      <c r="O24" s="1632"/>
      <c r="P24" s="1632"/>
      <c r="Q24" s="1784">
        <v>388</v>
      </c>
    </row>
    <row r="25" spans="1:17" s="721" customFormat="1" ht="15">
      <c r="A25" s="724">
        <v>11</v>
      </c>
      <c r="B25" s="1120"/>
      <c r="C25" s="1632"/>
      <c r="D25" s="1632"/>
      <c r="E25" s="1784">
        <v>4554</v>
      </c>
      <c r="F25" s="1603"/>
      <c r="G25" s="1632"/>
      <c r="H25" s="1632"/>
      <c r="I25" s="1784">
        <v>3615</v>
      </c>
      <c r="J25" s="1603"/>
      <c r="K25" s="1632"/>
      <c r="L25" s="1632"/>
      <c r="M25" s="1784">
        <v>827</v>
      </c>
      <c r="N25" s="1603"/>
      <c r="O25" s="1632"/>
      <c r="P25" s="1632"/>
      <c r="Q25" s="1784">
        <v>407</v>
      </c>
    </row>
    <row r="26" spans="1:17" s="721" customFormat="1" ht="15">
      <c r="A26" s="724">
        <v>12</v>
      </c>
      <c r="B26" s="1120"/>
      <c r="C26" s="1632"/>
      <c r="D26" s="1632"/>
      <c r="E26" s="1784">
        <v>4588</v>
      </c>
      <c r="F26" s="1603"/>
      <c r="G26" s="1632"/>
      <c r="H26" s="1632"/>
      <c r="I26" s="1784">
        <v>3518</v>
      </c>
      <c r="J26" s="1603"/>
      <c r="K26" s="1632"/>
      <c r="L26" s="1632"/>
      <c r="M26" s="1784">
        <v>919</v>
      </c>
      <c r="N26" s="1603"/>
      <c r="O26" s="1632"/>
      <c r="P26" s="1632"/>
      <c r="Q26" s="1784">
        <v>340</v>
      </c>
    </row>
    <row r="27" spans="1:17" s="721" customFormat="1" ht="15">
      <c r="A27" s="724">
        <v>13</v>
      </c>
      <c r="B27" s="1120"/>
      <c r="C27" s="1632"/>
      <c r="D27" s="1632"/>
      <c r="E27" s="1784">
        <v>4549</v>
      </c>
      <c r="F27" s="1603"/>
      <c r="G27" s="1632"/>
      <c r="H27" s="1632"/>
      <c r="I27" s="1784">
        <v>3517</v>
      </c>
      <c r="J27" s="1603"/>
      <c r="K27" s="1632"/>
      <c r="L27" s="1632"/>
      <c r="M27" s="1784">
        <v>829</v>
      </c>
      <c r="N27" s="1603"/>
      <c r="O27" s="1632"/>
      <c r="P27" s="1632"/>
      <c r="Q27" s="1784">
        <v>353</v>
      </c>
    </row>
    <row r="28" spans="1:17" s="721" customFormat="1" ht="15">
      <c r="A28" s="724">
        <v>14</v>
      </c>
      <c r="B28" s="1120"/>
      <c r="C28" s="1632"/>
      <c r="D28" s="1632"/>
      <c r="E28" s="1784">
        <v>4464</v>
      </c>
      <c r="F28" s="1603"/>
      <c r="G28" s="1632"/>
      <c r="H28" s="1632"/>
      <c r="I28" s="1784">
        <v>3555</v>
      </c>
      <c r="J28" s="1603"/>
      <c r="K28" s="1632"/>
      <c r="L28" s="1632"/>
      <c r="M28" s="1784">
        <v>765</v>
      </c>
      <c r="N28" s="1603"/>
      <c r="O28" s="1632"/>
      <c r="P28" s="1632"/>
      <c r="Q28" s="1784">
        <v>373</v>
      </c>
    </row>
    <row r="29" spans="1:17" s="721" customFormat="1" ht="15">
      <c r="A29" s="724">
        <v>15</v>
      </c>
      <c r="B29" s="1120"/>
      <c r="C29" s="1632"/>
      <c r="D29" s="1632"/>
      <c r="E29" s="1784">
        <v>4462</v>
      </c>
      <c r="F29" s="1603"/>
      <c r="G29" s="1632"/>
      <c r="H29" s="1632"/>
      <c r="I29" s="1784">
        <v>3591</v>
      </c>
      <c r="J29" s="1603"/>
      <c r="K29" s="1632"/>
      <c r="L29" s="1632"/>
      <c r="M29" s="1784">
        <v>729</v>
      </c>
      <c r="N29" s="1603"/>
      <c r="O29" s="1632"/>
      <c r="P29" s="1632"/>
      <c r="Q29" s="1784">
        <v>345</v>
      </c>
    </row>
    <row r="30" spans="1:17" s="721" customFormat="1" ht="15">
      <c r="A30" s="724">
        <v>16</v>
      </c>
      <c r="B30" s="1120"/>
      <c r="C30" s="1632"/>
      <c r="D30" s="1632"/>
      <c r="E30" s="1784">
        <v>4576</v>
      </c>
      <c r="F30" s="1603"/>
      <c r="G30" s="1632"/>
      <c r="H30" s="1632"/>
      <c r="I30" s="1784">
        <v>3739</v>
      </c>
      <c r="J30" s="1603"/>
      <c r="K30" s="1632"/>
      <c r="L30" s="1632"/>
      <c r="M30" s="1784">
        <v>734</v>
      </c>
      <c r="N30" s="1603"/>
      <c r="O30" s="1632"/>
      <c r="P30" s="1632"/>
      <c r="Q30" s="1784">
        <v>385</v>
      </c>
    </row>
    <row r="31" spans="1:17" s="725" customFormat="1" ht="15">
      <c r="A31" s="724">
        <v>17</v>
      </c>
      <c r="B31" s="1120"/>
      <c r="C31" s="1632"/>
      <c r="D31" s="1632"/>
      <c r="E31" s="1784">
        <v>4538</v>
      </c>
      <c r="F31" s="1603"/>
      <c r="G31" s="1632"/>
      <c r="H31" s="1632"/>
      <c r="I31" s="1784">
        <v>3814</v>
      </c>
      <c r="J31" s="1603"/>
      <c r="K31" s="1632"/>
      <c r="L31" s="1632"/>
      <c r="M31" s="1784">
        <v>729</v>
      </c>
      <c r="N31" s="1603"/>
      <c r="O31" s="1632"/>
      <c r="P31" s="1632"/>
      <c r="Q31" s="1784">
        <v>383</v>
      </c>
    </row>
    <row r="32" spans="1:17" s="725" customFormat="1" ht="15">
      <c r="A32" s="724">
        <v>18</v>
      </c>
      <c r="B32" s="1120"/>
      <c r="C32" s="1632"/>
      <c r="D32" s="1632"/>
      <c r="E32" s="1784">
        <v>4605</v>
      </c>
      <c r="F32" s="1603"/>
      <c r="G32" s="1632"/>
      <c r="H32" s="1632"/>
      <c r="I32" s="1784">
        <v>3958</v>
      </c>
      <c r="J32" s="1603"/>
      <c r="K32" s="1632"/>
      <c r="L32" s="1632"/>
      <c r="M32" s="1784">
        <v>691</v>
      </c>
      <c r="N32" s="1603"/>
      <c r="O32" s="1632"/>
      <c r="P32" s="1632"/>
      <c r="Q32" s="1784">
        <v>374</v>
      </c>
    </row>
    <row r="33" spans="1:33" s="725" customFormat="1" ht="15">
      <c r="A33" s="724">
        <v>19</v>
      </c>
      <c r="B33" s="1120"/>
      <c r="C33" s="1632"/>
      <c r="D33" s="1632"/>
      <c r="E33" s="1784">
        <v>4633</v>
      </c>
      <c r="F33" s="1603"/>
      <c r="G33" s="1632"/>
      <c r="H33" s="1632"/>
      <c r="I33" s="1784">
        <v>3920</v>
      </c>
      <c r="J33" s="1603"/>
      <c r="K33" s="1632"/>
      <c r="L33" s="1632"/>
      <c r="M33" s="1784">
        <v>752</v>
      </c>
      <c r="N33" s="1603"/>
      <c r="O33" s="1632"/>
      <c r="P33" s="1632"/>
      <c r="Q33" s="1784">
        <v>367</v>
      </c>
    </row>
    <row r="34" spans="1:33" s="725" customFormat="1" ht="15">
      <c r="A34" s="724">
        <v>20</v>
      </c>
      <c r="B34" s="1120"/>
      <c r="C34" s="1632"/>
      <c r="D34" s="1632"/>
      <c r="E34" s="1784">
        <v>4364</v>
      </c>
      <c r="F34" s="1603"/>
      <c r="G34" s="1632"/>
      <c r="H34" s="1632"/>
      <c r="I34" s="1784">
        <v>3694</v>
      </c>
      <c r="J34" s="1603"/>
      <c r="K34" s="1632"/>
      <c r="L34" s="1632"/>
      <c r="M34" s="1784">
        <v>744</v>
      </c>
      <c r="N34" s="1603"/>
      <c r="O34" s="1632"/>
      <c r="P34" s="1632"/>
      <c r="Q34" s="1784">
        <v>359</v>
      </c>
    </row>
    <row r="35" spans="1:33" s="725" customFormat="1" ht="15">
      <c r="A35" s="724">
        <v>21</v>
      </c>
      <c r="B35" s="1120"/>
      <c r="C35" s="1632"/>
      <c r="D35" s="1632"/>
      <c r="E35" s="1784">
        <v>4123</v>
      </c>
      <c r="F35" s="1603"/>
      <c r="G35" s="1632"/>
      <c r="H35" s="1632"/>
      <c r="I35" s="1784">
        <v>3376</v>
      </c>
      <c r="J35" s="1603"/>
      <c r="K35" s="1632"/>
      <c r="L35" s="1632"/>
      <c r="M35" s="1784">
        <v>751</v>
      </c>
      <c r="N35" s="1603"/>
      <c r="O35" s="1632"/>
      <c r="P35" s="1632"/>
      <c r="Q35" s="1784">
        <v>337</v>
      </c>
    </row>
    <row r="36" spans="1:33" s="725" customFormat="1" ht="15">
      <c r="A36" s="724">
        <v>22</v>
      </c>
      <c r="B36" s="1120"/>
      <c r="C36" s="1632"/>
      <c r="D36" s="1632"/>
      <c r="E36" s="1784">
        <v>3719</v>
      </c>
      <c r="F36" s="1603"/>
      <c r="G36" s="1632"/>
      <c r="H36" s="1632"/>
      <c r="I36" s="1784">
        <v>3003</v>
      </c>
      <c r="J36" s="1603"/>
      <c r="K36" s="1632"/>
      <c r="L36" s="1632"/>
      <c r="M36" s="1784">
        <v>782</v>
      </c>
      <c r="N36" s="1603"/>
      <c r="O36" s="1632"/>
      <c r="P36" s="1632"/>
      <c r="Q36" s="1784">
        <v>328</v>
      </c>
    </row>
    <row r="37" spans="1:33" s="725" customFormat="1" ht="15">
      <c r="A37" s="724">
        <v>23</v>
      </c>
      <c r="B37" s="1120"/>
      <c r="C37" s="1632"/>
      <c r="D37" s="1632"/>
      <c r="E37" s="1784">
        <v>3165</v>
      </c>
      <c r="F37" s="1603"/>
      <c r="G37" s="1632"/>
      <c r="H37" s="1632"/>
      <c r="I37" s="1784">
        <v>2551</v>
      </c>
      <c r="J37" s="1603"/>
      <c r="K37" s="1632"/>
      <c r="L37" s="1632"/>
      <c r="M37" s="1784">
        <v>727</v>
      </c>
      <c r="N37" s="1603"/>
      <c r="O37" s="1632"/>
      <c r="P37" s="1632"/>
      <c r="Q37" s="1784">
        <v>307</v>
      </c>
    </row>
    <row r="38" spans="1:33" s="725" customFormat="1" ht="15">
      <c r="A38" s="724" t="s">
        <v>19</v>
      </c>
      <c r="B38" s="1154"/>
      <c r="C38" s="1633"/>
      <c r="D38" s="1633"/>
      <c r="E38" s="1634">
        <f>SUM(E14:E37)</f>
        <v>92814</v>
      </c>
      <c r="F38" s="1633"/>
      <c r="G38" s="1633"/>
      <c r="H38" s="1633"/>
      <c r="I38" s="1634">
        <f>SUM(I14:I37)</f>
        <v>74862</v>
      </c>
      <c r="J38" s="1633"/>
      <c r="K38" s="1633"/>
      <c r="L38" s="1633"/>
      <c r="M38" s="1634">
        <f>SUM(M14:M37)</f>
        <v>18134</v>
      </c>
      <c r="N38" s="1633"/>
      <c r="O38" s="1633"/>
      <c r="P38" s="1633"/>
      <c r="Q38" s="1634">
        <f>SUM(Q14:Q37)</f>
        <v>8247</v>
      </c>
    </row>
    <row r="39" spans="1:33" s="714" customFormat="1" ht="12.75" customHeight="1">
      <c r="A39" s="714" t="s">
        <v>20</v>
      </c>
      <c r="R39" s="973"/>
      <c r="S39" s="973"/>
      <c r="T39" s="973"/>
      <c r="U39" s="973"/>
      <c r="V39" s="973"/>
      <c r="W39" s="973"/>
      <c r="X39" s="973"/>
      <c r="Y39" s="973"/>
      <c r="Z39" s="973"/>
      <c r="AA39" s="973"/>
      <c r="AB39" s="973"/>
      <c r="AC39" s="973"/>
      <c r="AD39" s="973"/>
      <c r="AE39" s="973"/>
      <c r="AF39" s="973"/>
      <c r="AG39" s="973"/>
    </row>
    <row r="40" spans="1:33" s="714" customFormat="1" ht="12.75" customHeight="1">
      <c r="A40" s="714" t="s">
        <v>21</v>
      </c>
      <c r="R40" s="973"/>
      <c r="S40" s="973"/>
      <c r="T40" s="973"/>
      <c r="U40" s="973"/>
      <c r="V40" s="973"/>
      <c r="W40" s="973"/>
      <c r="X40" s="973"/>
      <c r="Y40" s="973"/>
      <c r="Z40" s="973"/>
      <c r="AA40" s="973"/>
      <c r="AB40" s="973"/>
      <c r="AC40" s="973"/>
      <c r="AD40" s="973"/>
      <c r="AE40" s="973"/>
      <c r="AF40" s="973"/>
      <c r="AG40" s="973"/>
    </row>
    <row r="41" spans="1:33">
      <c r="A41" s="714" t="s">
        <v>565</v>
      </c>
      <c r="K41" s="714"/>
      <c r="L41" s="714"/>
      <c r="M41" s="714"/>
      <c r="N41" s="714"/>
      <c r="O41" s="714"/>
      <c r="P41" s="714"/>
      <c r="Q41" s="714"/>
      <c r="R41" s="974"/>
      <c r="S41" s="974"/>
      <c r="T41" s="974"/>
      <c r="U41" s="974"/>
      <c r="V41" s="974"/>
      <c r="W41" s="974"/>
      <c r="X41" s="974"/>
      <c r="Y41" s="974"/>
      <c r="Z41" s="974"/>
      <c r="AA41" s="974"/>
      <c r="AB41" s="974"/>
      <c r="AC41" s="974"/>
      <c r="AD41" s="974"/>
      <c r="AE41" s="974"/>
      <c r="AF41" s="974"/>
      <c r="AG41" s="974"/>
    </row>
    <row r="42" spans="1:33">
      <c r="A42" s="714" t="s">
        <v>23</v>
      </c>
      <c r="R42" s="974"/>
      <c r="S42" s="974"/>
      <c r="T42" s="974"/>
      <c r="U42" s="974"/>
      <c r="V42" s="974"/>
      <c r="W42" s="974"/>
      <c r="X42" s="974"/>
      <c r="Y42" s="974"/>
      <c r="Z42" s="974"/>
      <c r="AA42" s="974"/>
      <c r="AB42" s="974"/>
      <c r="AC42" s="974"/>
      <c r="AD42" s="974"/>
      <c r="AE42" s="974"/>
      <c r="AF42" s="974"/>
      <c r="AG42" s="974"/>
    </row>
    <row r="43" spans="1:33">
      <c r="R43" s="974"/>
      <c r="S43" s="974"/>
      <c r="T43" s="974"/>
      <c r="U43" s="974"/>
      <c r="V43" s="974"/>
      <c r="W43" s="974"/>
      <c r="X43" s="974"/>
      <c r="Y43" s="974"/>
      <c r="Z43" s="974"/>
      <c r="AA43" s="974"/>
      <c r="AB43" s="974"/>
      <c r="AC43" s="974"/>
      <c r="AD43" s="974"/>
      <c r="AE43" s="974"/>
      <c r="AF43" s="974"/>
      <c r="AG43" s="974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9">
    <tabColor rgb="FF92D050"/>
  </sheetPr>
  <dimension ref="A1:AG43"/>
  <sheetViews>
    <sheetView zoomScale="85" zoomScaleNormal="85" workbookViewId="0">
      <selection activeCell="B10" sqref="B10:E10"/>
    </sheetView>
  </sheetViews>
  <sheetFormatPr defaultColWidth="9.140625" defaultRowHeight="12.75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>
      <c r="B1" s="2692" t="s">
        <v>405</v>
      </c>
      <c r="C1" s="2081"/>
      <c r="D1" s="2081"/>
      <c r="E1" s="2081"/>
      <c r="F1" s="2081"/>
      <c r="J1" s="730" t="s">
        <v>171</v>
      </c>
      <c r="N1" s="2687" t="s">
        <v>145</v>
      </c>
      <c r="O1" s="2687"/>
      <c r="P1" s="2687"/>
      <c r="Q1" s="2687"/>
      <c r="R1" s="973"/>
      <c r="S1" s="973"/>
      <c r="T1" s="973"/>
      <c r="U1" s="973"/>
      <c r="V1" s="973"/>
      <c r="W1" s="973"/>
      <c r="X1" s="973"/>
      <c r="Y1" s="973"/>
      <c r="Z1" s="973"/>
      <c r="AA1" s="973"/>
      <c r="AB1" s="973"/>
      <c r="AC1" s="973"/>
      <c r="AD1" s="973"/>
      <c r="AE1" s="973"/>
      <c r="AF1" s="973"/>
      <c r="AG1" s="973"/>
    </row>
    <row r="2" spans="1:33" s="714" customFormat="1" ht="10.5" customHeight="1">
      <c r="B2" s="2688" t="s">
        <v>1</v>
      </c>
      <c r="C2" s="2088"/>
      <c r="D2" s="2088"/>
      <c r="E2" s="2088"/>
      <c r="F2" s="2088"/>
      <c r="I2" s="714" t="s">
        <v>28</v>
      </c>
      <c r="N2" s="2688" t="s">
        <v>2</v>
      </c>
      <c r="O2" s="2689"/>
      <c r="P2" s="2689"/>
      <c r="Q2" s="2689"/>
      <c r="R2" s="973"/>
      <c r="S2" s="973"/>
      <c r="T2" s="973"/>
      <c r="U2" s="973"/>
      <c r="V2" s="973"/>
      <c r="W2" s="973"/>
      <c r="X2" s="973"/>
      <c r="Y2" s="973"/>
      <c r="Z2" s="973"/>
      <c r="AA2" s="973"/>
      <c r="AB2" s="973"/>
      <c r="AC2" s="973"/>
      <c r="AD2" s="973"/>
      <c r="AE2" s="973"/>
      <c r="AF2" s="973"/>
      <c r="AG2" s="973"/>
    </row>
    <row r="3" spans="1:33" s="714" customFormat="1" ht="13.5" customHeight="1">
      <c r="N3" s="714" t="s">
        <v>3</v>
      </c>
      <c r="R3" s="973"/>
      <c r="S3" s="973"/>
      <c r="T3" s="973"/>
      <c r="U3" s="973"/>
      <c r="V3" s="973"/>
      <c r="W3" s="973"/>
      <c r="X3" s="973"/>
      <c r="Y3" s="973"/>
      <c r="Z3" s="973"/>
      <c r="AA3" s="973"/>
      <c r="AB3" s="973"/>
      <c r="AC3" s="973"/>
      <c r="AD3" s="973"/>
      <c r="AE3" s="973"/>
      <c r="AF3" s="973"/>
      <c r="AG3" s="973"/>
    </row>
    <row r="4" spans="1:33" s="714" customFormat="1" ht="15" customHeight="1">
      <c r="B4" s="2691" t="s">
        <v>4</v>
      </c>
      <c r="C4" s="2081"/>
      <c r="D4" s="716"/>
      <c r="E4" s="973"/>
      <c r="F4" s="973"/>
      <c r="G4" s="973"/>
      <c r="H4" s="973"/>
      <c r="I4" s="906" t="s">
        <v>5</v>
      </c>
      <c r="J4" s="715"/>
      <c r="K4" s="715"/>
      <c r="L4" s="715"/>
      <c r="O4" s="714" t="s">
        <v>572</v>
      </c>
      <c r="R4" s="973"/>
      <c r="S4" s="973"/>
      <c r="T4" s="973"/>
      <c r="U4" s="973"/>
      <c r="V4" s="973"/>
      <c r="W4" s="973"/>
      <c r="X4" s="973"/>
      <c r="Y4" s="973"/>
      <c r="Z4" s="973"/>
      <c r="AA4" s="973"/>
      <c r="AB4" s="973"/>
      <c r="AC4" s="973"/>
      <c r="AD4" s="973"/>
      <c r="AE4" s="973"/>
      <c r="AF4" s="973"/>
      <c r="AG4" s="973"/>
    </row>
    <row r="5" spans="1:33" s="714" customFormat="1" ht="9.75" customHeight="1">
      <c r="B5" s="2690" t="s">
        <v>7</v>
      </c>
      <c r="C5" s="2079"/>
      <c r="D5" s="715"/>
      <c r="E5" s="715"/>
      <c r="R5" s="973"/>
      <c r="S5" s="973"/>
      <c r="T5" s="973"/>
      <c r="U5" s="973"/>
      <c r="V5" s="973"/>
      <c r="W5" s="973"/>
      <c r="X5" s="973"/>
      <c r="Y5" s="973"/>
      <c r="Z5" s="973"/>
      <c r="AA5" s="973"/>
      <c r="AB5" s="973"/>
      <c r="AC5" s="973"/>
      <c r="AD5" s="973"/>
      <c r="AE5" s="973"/>
      <c r="AF5" s="973"/>
      <c r="AG5" s="973"/>
    </row>
    <row r="6" spans="1:33" s="714" customFormat="1" ht="12" customHeight="1">
      <c r="A6" s="2698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73"/>
      <c r="S6" s="973"/>
      <c r="T6" s="973"/>
      <c r="U6" s="973"/>
      <c r="V6" s="973"/>
      <c r="W6" s="973"/>
      <c r="X6" s="973"/>
      <c r="Y6" s="973"/>
      <c r="Z6" s="973"/>
      <c r="AA6" s="973"/>
      <c r="AB6" s="973"/>
      <c r="AC6" s="973"/>
      <c r="AD6" s="973"/>
      <c r="AE6" s="973"/>
      <c r="AF6" s="973"/>
      <c r="AG6" s="973"/>
    </row>
    <row r="7" spans="1:33" s="714" customFormat="1" ht="15.75">
      <c r="A7" s="2698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73"/>
      <c r="S7" s="973"/>
      <c r="T7" s="973"/>
      <c r="U7" s="973"/>
      <c r="V7" s="973"/>
      <c r="W7" s="973"/>
      <c r="X7" s="973"/>
      <c r="Y7" s="973"/>
      <c r="Z7" s="973"/>
      <c r="AA7" s="973"/>
      <c r="AB7" s="973"/>
      <c r="AC7" s="973"/>
      <c r="AD7" s="973"/>
      <c r="AE7" s="973"/>
      <c r="AF7" s="973"/>
      <c r="AG7" s="973"/>
    </row>
    <row r="8" spans="1:33" s="714" customFormat="1" ht="9" customHeight="1">
      <c r="A8" s="1258">
        <v>1737</v>
      </c>
      <c r="B8" s="1258"/>
      <c r="R8" s="973"/>
      <c r="S8" s="973"/>
      <c r="T8" s="973"/>
      <c r="U8" s="973"/>
      <c r="V8" s="973"/>
      <c r="W8" s="973"/>
      <c r="X8" s="973"/>
      <c r="Y8" s="973"/>
      <c r="Z8" s="973"/>
      <c r="AA8" s="973"/>
      <c r="AB8" s="973"/>
      <c r="AC8" s="973"/>
      <c r="AD8" s="973"/>
      <c r="AE8" s="973"/>
      <c r="AF8" s="973"/>
      <c r="AG8" s="973"/>
    </row>
    <row r="9" spans="1:33" s="714" customFormat="1">
      <c r="A9" s="2695" t="s">
        <v>9</v>
      </c>
      <c r="B9" s="2699" t="s">
        <v>10</v>
      </c>
      <c r="C9" s="2700"/>
      <c r="D9" s="2700"/>
      <c r="E9" s="2700"/>
      <c r="F9" s="2700"/>
      <c r="G9" s="2700"/>
      <c r="H9" s="2700"/>
      <c r="I9" s="2701"/>
      <c r="J9" s="2699" t="s">
        <v>11</v>
      </c>
      <c r="K9" s="2700"/>
      <c r="L9" s="2700"/>
      <c r="M9" s="2700"/>
      <c r="N9" s="2700"/>
      <c r="O9" s="2700"/>
      <c r="P9" s="2700"/>
      <c r="Q9" s="2701"/>
      <c r="R9" s="973"/>
      <c r="S9" s="973"/>
      <c r="T9" s="973"/>
      <c r="U9" s="973"/>
      <c r="V9" s="973"/>
      <c r="W9" s="973"/>
      <c r="X9" s="973"/>
      <c r="Y9" s="973"/>
      <c r="Z9" s="973"/>
      <c r="AA9" s="973"/>
      <c r="AB9" s="973"/>
      <c r="AC9" s="973"/>
      <c r="AD9" s="973"/>
      <c r="AE9" s="973"/>
      <c r="AF9" s="973"/>
      <c r="AG9" s="973"/>
    </row>
    <row r="10" spans="1:33" s="714" customFormat="1">
      <c r="A10" s="2696"/>
      <c r="B10" s="2693" t="s">
        <v>416</v>
      </c>
      <c r="C10" s="2694"/>
      <c r="D10" s="2694"/>
      <c r="E10" s="2702"/>
      <c r="F10" s="2693"/>
      <c r="G10" s="2095"/>
      <c r="H10" s="2095"/>
      <c r="I10" s="2096"/>
      <c r="J10" s="2693" t="s">
        <v>416</v>
      </c>
      <c r="K10" s="2694"/>
      <c r="L10" s="2694"/>
      <c r="M10" s="2702"/>
      <c r="N10" s="2693"/>
      <c r="O10" s="2694"/>
      <c r="P10" s="2694"/>
      <c r="Q10" s="2702"/>
      <c r="R10" s="973"/>
      <c r="S10" s="973"/>
      <c r="T10" s="973"/>
      <c r="U10" s="973"/>
      <c r="V10" s="973"/>
      <c r="W10" s="973"/>
      <c r="X10" s="973"/>
      <c r="Y10" s="973"/>
      <c r="Z10" s="973"/>
      <c r="AA10" s="973"/>
      <c r="AB10" s="973"/>
      <c r="AC10" s="973"/>
      <c r="AD10" s="973"/>
      <c r="AE10" s="973"/>
      <c r="AF10" s="973"/>
      <c r="AG10" s="973"/>
    </row>
    <row r="11" spans="1:33" s="714" customFormat="1">
      <c r="A11" s="2696"/>
      <c r="B11" s="2693" t="s">
        <v>14</v>
      </c>
      <c r="C11" s="2694"/>
      <c r="E11" s="719"/>
      <c r="F11" s="2693" t="s">
        <v>14</v>
      </c>
      <c r="G11" s="2694"/>
      <c r="H11" s="718"/>
      <c r="I11" s="719"/>
      <c r="J11" s="2693" t="s">
        <v>14</v>
      </c>
      <c r="K11" s="2694"/>
      <c r="L11" s="718"/>
      <c r="M11" s="719"/>
      <c r="N11" s="2693" t="s">
        <v>14</v>
      </c>
      <c r="O11" s="2694"/>
      <c r="P11" s="718"/>
      <c r="Q11" s="719"/>
      <c r="R11" s="973"/>
      <c r="S11" s="973"/>
      <c r="T11" s="973"/>
      <c r="U11" s="973"/>
      <c r="V11" s="973"/>
      <c r="W11" s="973"/>
      <c r="X11" s="973"/>
      <c r="Y11" s="973"/>
      <c r="Z11" s="973"/>
      <c r="AA11" s="973"/>
      <c r="AB11" s="973"/>
      <c r="AC11" s="973"/>
      <c r="AD11" s="973"/>
      <c r="AE11" s="973"/>
      <c r="AF11" s="973"/>
      <c r="AG11" s="973"/>
    </row>
    <row r="12" spans="1:33" s="721" customFormat="1" ht="35.25" customHeight="1">
      <c r="A12" s="2697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2" thickBot="1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>
      <c r="A14" s="724">
        <v>0</v>
      </c>
      <c r="B14" s="1120"/>
      <c r="C14" s="1632"/>
      <c r="D14" s="1632"/>
      <c r="E14" s="2052">
        <v>326.40000000000003</v>
      </c>
      <c r="F14" s="1603"/>
      <c r="G14" s="1632"/>
      <c r="H14" s="1632"/>
      <c r="I14" s="1632"/>
      <c r="J14" s="1603"/>
      <c r="K14" s="1632"/>
      <c r="L14" s="1632"/>
      <c r="M14" s="1632"/>
      <c r="N14" s="1283"/>
      <c r="O14" s="1122"/>
      <c r="P14" s="1122"/>
      <c r="Q14" s="1301"/>
    </row>
    <row r="15" spans="1:33" s="1378" customFormat="1" ht="15">
      <c r="A15" s="1375">
        <v>1</v>
      </c>
      <c r="B15" s="1120"/>
      <c r="C15" s="1632"/>
      <c r="D15" s="1632"/>
      <c r="E15" s="2053">
        <v>291</v>
      </c>
      <c r="F15" s="1832"/>
      <c r="G15" s="1833"/>
      <c r="H15" s="1833"/>
      <c r="I15" s="1531"/>
      <c r="J15" s="1832"/>
      <c r="K15" s="1833"/>
      <c r="L15" s="1833"/>
      <c r="M15" s="1784"/>
      <c r="N15" s="1367"/>
      <c r="O15" s="1376"/>
      <c r="P15" s="1377"/>
      <c r="Q15" s="1305"/>
    </row>
    <row r="16" spans="1:33" s="721" customFormat="1" ht="15">
      <c r="A16" s="724">
        <v>2</v>
      </c>
      <c r="B16" s="1120"/>
      <c r="C16" s="1632"/>
      <c r="D16" s="1632"/>
      <c r="E16" s="2053">
        <v>259.2</v>
      </c>
      <c r="F16" s="1832"/>
      <c r="G16" s="1833"/>
      <c r="H16" s="1833"/>
      <c r="I16" s="1531"/>
      <c r="J16" s="1832"/>
      <c r="K16" s="1833"/>
      <c r="L16" s="1833"/>
      <c r="M16" s="1784"/>
      <c r="N16" s="1283"/>
      <c r="O16" s="1122"/>
      <c r="P16" s="1300"/>
      <c r="Q16" s="1305"/>
    </row>
    <row r="17" spans="1:17" s="721" customFormat="1" ht="15">
      <c r="A17" s="724">
        <v>3</v>
      </c>
      <c r="B17" s="1120"/>
      <c r="C17" s="1632"/>
      <c r="D17" s="1632"/>
      <c r="E17" s="2053">
        <v>243.6</v>
      </c>
      <c r="F17" s="1832"/>
      <c r="G17" s="1833"/>
      <c r="H17" s="1833"/>
      <c r="I17" s="1531"/>
      <c r="J17" s="1832"/>
      <c r="K17" s="1833"/>
      <c r="L17" s="1833"/>
      <c r="M17" s="1784"/>
      <c r="N17" s="1283"/>
      <c r="O17" s="1122"/>
      <c r="P17" s="1300"/>
      <c r="Q17" s="1305"/>
    </row>
    <row r="18" spans="1:17" s="721" customFormat="1" ht="15">
      <c r="A18" s="724">
        <v>4</v>
      </c>
      <c r="B18" s="1120"/>
      <c r="C18" s="1632"/>
      <c r="D18" s="1632"/>
      <c r="E18" s="2053">
        <v>240.6</v>
      </c>
      <c r="F18" s="1832"/>
      <c r="G18" s="1833"/>
      <c r="H18" s="1833"/>
      <c r="I18" s="1531"/>
      <c r="J18" s="1832"/>
      <c r="K18" s="1833"/>
      <c r="L18" s="1833"/>
      <c r="M18" s="1784"/>
      <c r="N18" s="1283"/>
      <c r="O18" s="1122"/>
      <c r="P18" s="1300"/>
      <c r="Q18" s="1305"/>
    </row>
    <row r="19" spans="1:17" s="721" customFormat="1" ht="15">
      <c r="A19" s="724">
        <v>5</v>
      </c>
      <c r="B19" s="1120"/>
      <c r="C19" s="1632"/>
      <c r="D19" s="1632"/>
      <c r="E19" s="2053">
        <v>268.2</v>
      </c>
      <c r="F19" s="1832"/>
      <c r="G19" s="1833"/>
      <c r="H19" s="1833"/>
      <c r="I19" s="1531"/>
      <c r="J19" s="1832"/>
      <c r="K19" s="1833"/>
      <c r="L19" s="1833"/>
      <c r="M19" s="1784"/>
      <c r="N19" s="1283"/>
      <c r="O19" s="1122"/>
      <c r="P19" s="1300"/>
      <c r="Q19" s="1305"/>
    </row>
    <row r="20" spans="1:17" s="721" customFormat="1" ht="15">
      <c r="A20" s="724">
        <v>6</v>
      </c>
      <c r="B20" s="1120"/>
      <c r="C20" s="1632"/>
      <c r="D20" s="1632"/>
      <c r="E20" s="2053">
        <v>366.6</v>
      </c>
      <c r="F20" s="1832"/>
      <c r="G20" s="1833"/>
      <c r="H20" s="1833"/>
      <c r="I20" s="1531"/>
      <c r="J20" s="1832"/>
      <c r="K20" s="1833"/>
      <c r="L20" s="1833"/>
      <c r="M20" s="1784"/>
      <c r="N20" s="1283"/>
      <c r="O20" s="1122"/>
      <c r="P20" s="1300"/>
      <c r="Q20" s="1305"/>
    </row>
    <row r="21" spans="1:17" s="721" customFormat="1" ht="15">
      <c r="A21" s="724">
        <v>7</v>
      </c>
      <c r="B21" s="1120"/>
      <c r="C21" s="1632"/>
      <c r="D21" s="1632"/>
      <c r="E21" s="2053">
        <v>388.2</v>
      </c>
      <c r="F21" s="1832"/>
      <c r="G21" s="1833"/>
      <c r="H21" s="1833"/>
      <c r="I21" s="1531"/>
      <c r="J21" s="1832"/>
      <c r="K21" s="1833"/>
      <c r="L21" s="1833"/>
      <c r="M21" s="1784"/>
      <c r="N21" s="1283"/>
      <c r="O21" s="1122"/>
      <c r="P21" s="1300"/>
      <c r="Q21" s="1305"/>
    </row>
    <row r="22" spans="1:17" s="721" customFormat="1" ht="15">
      <c r="A22" s="724">
        <v>8</v>
      </c>
      <c r="B22" s="1120"/>
      <c r="C22" s="1632"/>
      <c r="D22" s="1632"/>
      <c r="E22" s="2053">
        <v>393</v>
      </c>
      <c r="F22" s="1832"/>
      <c r="G22" s="1833"/>
      <c r="H22" s="1833"/>
      <c r="I22" s="1531"/>
      <c r="J22" s="1832"/>
      <c r="K22" s="1833"/>
      <c r="L22" s="1833"/>
      <c r="M22" s="1784"/>
      <c r="N22" s="1283"/>
      <c r="O22" s="1122"/>
      <c r="P22" s="1300"/>
      <c r="Q22" s="1305"/>
    </row>
    <row r="23" spans="1:17" s="721" customFormat="1" ht="15">
      <c r="A23" s="724">
        <v>9</v>
      </c>
      <c r="B23" s="1120"/>
      <c r="C23" s="1632"/>
      <c r="D23" s="1632"/>
      <c r="E23" s="2053">
        <v>388.8</v>
      </c>
      <c r="F23" s="1832"/>
      <c r="G23" s="1833"/>
      <c r="H23" s="1833"/>
      <c r="I23" s="1531"/>
      <c r="J23" s="1832"/>
      <c r="K23" s="1833"/>
      <c r="L23" s="1833"/>
      <c r="M23" s="1784"/>
      <c r="N23" s="1283"/>
      <c r="O23" s="1122"/>
      <c r="P23" s="1300"/>
      <c r="Q23" s="1305"/>
    </row>
    <row r="24" spans="1:17" s="721" customFormat="1" ht="15">
      <c r="A24" s="724">
        <v>10</v>
      </c>
      <c r="B24" s="1120"/>
      <c r="C24" s="1632"/>
      <c r="D24" s="1632"/>
      <c r="E24" s="2053">
        <v>404.40000000000003</v>
      </c>
      <c r="F24" s="1832"/>
      <c r="G24" s="1833"/>
      <c r="H24" s="1833"/>
      <c r="I24" s="1531"/>
      <c r="J24" s="1832"/>
      <c r="K24" s="1833"/>
      <c r="L24" s="1833"/>
      <c r="M24" s="1784"/>
      <c r="N24" s="1283"/>
      <c r="O24" s="1122"/>
      <c r="P24" s="1300"/>
      <c r="Q24" s="1305"/>
    </row>
    <row r="25" spans="1:17" s="721" customFormat="1" ht="15">
      <c r="A25" s="724">
        <v>11</v>
      </c>
      <c r="B25" s="1120"/>
      <c r="C25" s="1632"/>
      <c r="D25" s="1632"/>
      <c r="E25" s="2053">
        <v>384.6</v>
      </c>
      <c r="F25" s="1832"/>
      <c r="G25" s="1833"/>
      <c r="H25" s="1833"/>
      <c r="I25" s="1531"/>
      <c r="J25" s="1832"/>
      <c r="K25" s="1833"/>
      <c r="L25" s="1833"/>
      <c r="M25" s="1784"/>
      <c r="N25" s="1283"/>
      <c r="O25" s="1122"/>
      <c r="P25" s="1300"/>
      <c r="Q25" s="1305"/>
    </row>
    <row r="26" spans="1:17" s="721" customFormat="1" ht="15">
      <c r="A26" s="724">
        <v>12</v>
      </c>
      <c r="B26" s="1120"/>
      <c r="C26" s="1632"/>
      <c r="D26" s="1632"/>
      <c r="E26" s="2053">
        <v>387</v>
      </c>
      <c r="F26" s="1832"/>
      <c r="G26" s="1833"/>
      <c r="H26" s="1833"/>
      <c r="I26" s="1531"/>
      <c r="J26" s="1832"/>
      <c r="K26" s="1833"/>
      <c r="L26" s="1833"/>
      <c r="M26" s="1784"/>
      <c r="N26" s="1283"/>
      <c r="O26" s="1122"/>
      <c r="P26" s="1300"/>
      <c r="Q26" s="1305"/>
    </row>
    <row r="27" spans="1:17" s="721" customFormat="1" ht="15">
      <c r="A27" s="724">
        <v>13</v>
      </c>
      <c r="B27" s="1120"/>
      <c r="C27" s="1632"/>
      <c r="D27" s="1632"/>
      <c r="E27" s="2053">
        <v>397.2</v>
      </c>
      <c r="F27" s="1832"/>
      <c r="G27" s="1833"/>
      <c r="H27" s="1833"/>
      <c r="I27" s="1531"/>
      <c r="J27" s="1832"/>
      <c r="K27" s="1833"/>
      <c r="L27" s="1833"/>
      <c r="M27" s="1784"/>
      <c r="N27" s="1283"/>
      <c r="O27" s="1122"/>
      <c r="P27" s="1300"/>
      <c r="Q27" s="1305"/>
    </row>
    <row r="28" spans="1:17" s="721" customFormat="1" ht="15">
      <c r="A28" s="724">
        <v>14</v>
      </c>
      <c r="B28" s="1120"/>
      <c r="C28" s="1632"/>
      <c r="D28" s="1632"/>
      <c r="E28" s="2053">
        <v>397.8</v>
      </c>
      <c r="F28" s="1832"/>
      <c r="G28" s="1833"/>
      <c r="H28" s="1833"/>
      <c r="I28" s="1531"/>
      <c r="J28" s="1832"/>
      <c r="K28" s="1833"/>
      <c r="L28" s="1833"/>
      <c r="M28" s="1784"/>
      <c r="N28" s="1283"/>
      <c r="O28" s="1122"/>
      <c r="P28" s="1300"/>
      <c r="Q28" s="1305"/>
    </row>
    <row r="29" spans="1:17" s="721" customFormat="1" ht="15">
      <c r="A29" s="724">
        <v>15</v>
      </c>
      <c r="B29" s="1120"/>
      <c r="C29" s="1632"/>
      <c r="D29" s="1632"/>
      <c r="E29" s="2053">
        <v>408</v>
      </c>
      <c r="F29" s="1832"/>
      <c r="G29" s="1833"/>
      <c r="H29" s="1833"/>
      <c r="I29" s="1531"/>
      <c r="J29" s="1832"/>
      <c r="K29" s="1833"/>
      <c r="L29" s="1833"/>
      <c r="M29" s="1784"/>
      <c r="N29" s="1283"/>
      <c r="O29" s="1122"/>
      <c r="P29" s="1300"/>
      <c r="Q29" s="1305"/>
    </row>
    <row r="30" spans="1:17" s="721" customFormat="1" ht="15">
      <c r="A30" s="724">
        <v>16</v>
      </c>
      <c r="B30" s="1120"/>
      <c r="C30" s="1632"/>
      <c r="D30" s="1632"/>
      <c r="E30" s="2053">
        <v>426</v>
      </c>
      <c r="F30" s="1832"/>
      <c r="G30" s="1833"/>
      <c r="H30" s="1833"/>
      <c r="I30" s="1531"/>
      <c r="J30" s="1832"/>
      <c r="K30" s="1833"/>
      <c r="L30" s="1833"/>
      <c r="M30" s="1784"/>
      <c r="N30" s="1283"/>
      <c r="O30" s="1122"/>
      <c r="P30" s="1300"/>
      <c r="Q30" s="1305"/>
    </row>
    <row r="31" spans="1:17" s="725" customFormat="1" ht="15">
      <c r="A31" s="724">
        <v>17</v>
      </c>
      <c r="B31" s="1120"/>
      <c r="C31" s="1632"/>
      <c r="D31" s="1632"/>
      <c r="E31" s="2053">
        <v>475.8</v>
      </c>
      <c r="F31" s="1832"/>
      <c r="G31" s="1833"/>
      <c r="H31" s="1833"/>
      <c r="I31" s="1531"/>
      <c r="J31" s="1832"/>
      <c r="K31" s="1833"/>
      <c r="L31" s="1833"/>
      <c r="M31" s="1784"/>
      <c r="N31" s="1283"/>
      <c r="O31" s="1122"/>
      <c r="P31" s="1300"/>
      <c r="Q31" s="1305"/>
    </row>
    <row r="32" spans="1:17" s="725" customFormat="1" ht="15">
      <c r="A32" s="724">
        <v>18</v>
      </c>
      <c r="B32" s="1120"/>
      <c r="C32" s="1632"/>
      <c r="D32" s="1632"/>
      <c r="E32" s="2053">
        <v>523.20000000000005</v>
      </c>
      <c r="F32" s="1832"/>
      <c r="G32" s="1833"/>
      <c r="H32" s="1833"/>
      <c r="I32" s="1531"/>
      <c r="J32" s="1832"/>
      <c r="K32" s="1833"/>
      <c r="L32" s="1833"/>
      <c r="M32" s="1784"/>
      <c r="N32" s="1283"/>
      <c r="O32" s="1122"/>
      <c r="P32" s="1300"/>
      <c r="Q32" s="1305"/>
    </row>
    <row r="33" spans="1:33" s="725" customFormat="1" ht="15">
      <c r="A33" s="724">
        <v>19</v>
      </c>
      <c r="B33" s="1120"/>
      <c r="C33" s="1632"/>
      <c r="D33" s="1632"/>
      <c r="E33" s="2053">
        <v>533.4</v>
      </c>
      <c r="F33" s="1832"/>
      <c r="G33" s="1833"/>
      <c r="H33" s="1833"/>
      <c r="I33" s="1531"/>
      <c r="J33" s="1832"/>
      <c r="K33" s="1833"/>
      <c r="L33" s="1833"/>
      <c r="M33" s="1784"/>
      <c r="N33" s="1283"/>
      <c r="O33" s="1122"/>
      <c r="P33" s="1300"/>
      <c r="Q33" s="1305"/>
    </row>
    <row r="34" spans="1:33" s="725" customFormat="1" ht="15">
      <c r="A34" s="724">
        <v>20</v>
      </c>
      <c r="B34" s="1120"/>
      <c r="C34" s="1632"/>
      <c r="D34" s="1632"/>
      <c r="E34" s="2053">
        <v>552</v>
      </c>
      <c r="F34" s="1832"/>
      <c r="G34" s="1833"/>
      <c r="H34" s="1833"/>
      <c r="I34" s="1531"/>
      <c r="J34" s="1832"/>
      <c r="K34" s="1833"/>
      <c r="L34" s="1833"/>
      <c r="M34" s="1784"/>
      <c r="N34" s="1283"/>
      <c r="O34" s="1122"/>
      <c r="P34" s="1300"/>
      <c r="Q34" s="1305"/>
    </row>
    <row r="35" spans="1:33" s="725" customFormat="1" ht="15">
      <c r="A35" s="724">
        <v>21</v>
      </c>
      <c r="B35" s="1120"/>
      <c r="C35" s="1632"/>
      <c r="D35" s="1632"/>
      <c r="E35" s="2053">
        <v>546</v>
      </c>
      <c r="F35" s="1832"/>
      <c r="G35" s="1833"/>
      <c r="H35" s="1833"/>
      <c r="I35" s="1531"/>
      <c r="J35" s="1832"/>
      <c r="K35" s="1833"/>
      <c r="L35" s="1833"/>
      <c r="M35" s="1784"/>
      <c r="N35" s="1283"/>
      <c r="O35" s="1122"/>
      <c r="P35" s="1300"/>
      <c r="Q35" s="1305"/>
    </row>
    <row r="36" spans="1:33" s="725" customFormat="1" ht="15">
      <c r="A36" s="724">
        <v>22</v>
      </c>
      <c r="B36" s="1120"/>
      <c r="C36" s="1632"/>
      <c r="D36" s="1632"/>
      <c r="E36" s="2053">
        <v>474.6</v>
      </c>
      <c r="F36" s="1832"/>
      <c r="G36" s="1833"/>
      <c r="H36" s="1833"/>
      <c r="I36" s="1531"/>
      <c r="J36" s="1832"/>
      <c r="K36" s="1833"/>
      <c r="L36" s="1833"/>
      <c r="M36" s="1784"/>
      <c r="N36" s="1283"/>
      <c r="O36" s="1122"/>
      <c r="P36" s="1300"/>
      <c r="Q36" s="1305"/>
    </row>
    <row r="37" spans="1:33" s="725" customFormat="1" ht="15.75" thickBot="1">
      <c r="A37" s="724">
        <v>23</v>
      </c>
      <c r="B37" s="1120"/>
      <c r="C37" s="1632"/>
      <c r="D37" s="1632"/>
      <c r="E37" s="2054">
        <v>385.8</v>
      </c>
      <c r="F37" s="1832"/>
      <c r="G37" s="1833"/>
      <c r="H37" s="1833"/>
      <c r="I37" s="1531"/>
      <c r="J37" s="1832"/>
      <c r="K37" s="1833"/>
      <c r="L37" s="1833"/>
      <c r="M37" s="1784"/>
      <c r="N37" s="1283"/>
      <c r="O37" s="1122"/>
      <c r="P37" s="1300"/>
      <c r="Q37" s="1305"/>
    </row>
    <row r="38" spans="1:33" s="725" customFormat="1" ht="15">
      <c r="A38" s="724" t="s">
        <v>19</v>
      </c>
      <c r="B38" s="1154"/>
      <c r="C38" s="1633"/>
      <c r="D38" s="1633"/>
      <c r="E38" s="1634">
        <f>SUM(E14:E37)</f>
        <v>9461.4</v>
      </c>
      <c r="F38" s="1633"/>
      <c r="G38" s="1633"/>
      <c r="H38" s="1633"/>
      <c r="I38" s="1634">
        <f>SUM(I14:I37)</f>
        <v>0</v>
      </c>
      <c r="J38" s="1633"/>
      <c r="K38" s="1633"/>
      <c r="L38" s="1633"/>
      <c r="M38" s="1634">
        <f>SUM(M14:M37)</f>
        <v>0</v>
      </c>
      <c r="N38" s="1635"/>
      <c r="O38" s="1154"/>
      <c r="P38" s="1154"/>
      <c r="Q38" s="1302">
        <f>SUM(Q14:Q37)</f>
        <v>0</v>
      </c>
    </row>
    <row r="39" spans="1:33" s="714" customFormat="1" ht="12.75" customHeight="1">
      <c r="A39" s="714" t="s">
        <v>20</v>
      </c>
      <c r="R39" s="973"/>
      <c r="S39" s="973"/>
      <c r="T39" s="973"/>
      <c r="U39" s="973"/>
      <c r="V39" s="973"/>
      <c r="W39" s="973"/>
      <c r="X39" s="973"/>
      <c r="Y39" s="973"/>
      <c r="Z39" s="973"/>
      <c r="AA39" s="973"/>
      <c r="AB39" s="973"/>
      <c r="AC39" s="973"/>
      <c r="AD39" s="973"/>
      <c r="AE39" s="973"/>
      <c r="AF39" s="973"/>
      <c r="AG39" s="973"/>
    </row>
    <row r="40" spans="1:33" s="714" customFormat="1" ht="12.75" customHeight="1">
      <c r="A40" s="714" t="s">
        <v>21</v>
      </c>
      <c r="R40" s="973"/>
      <c r="S40" s="973"/>
      <c r="T40" s="973"/>
      <c r="U40" s="973"/>
      <c r="V40" s="973"/>
      <c r="W40" s="973"/>
      <c r="X40" s="973"/>
      <c r="Y40" s="973"/>
      <c r="Z40" s="973"/>
      <c r="AA40" s="973"/>
      <c r="AB40" s="973"/>
      <c r="AC40" s="973"/>
      <c r="AD40" s="973"/>
      <c r="AE40" s="973"/>
      <c r="AF40" s="973"/>
      <c r="AG40" s="973"/>
    </row>
    <row r="41" spans="1:33">
      <c r="A41" s="714" t="s">
        <v>565</v>
      </c>
      <c r="K41" s="714"/>
      <c r="L41" s="714"/>
      <c r="M41" s="714"/>
      <c r="N41" s="714"/>
      <c r="O41" s="714"/>
      <c r="P41" s="714"/>
      <c r="Q41" s="714"/>
      <c r="R41" s="974"/>
      <c r="S41" s="974"/>
      <c r="T41" s="974"/>
      <c r="U41" s="974"/>
      <c r="V41" s="974"/>
      <c r="W41" s="974"/>
      <c r="X41" s="974"/>
      <c r="Y41" s="974"/>
      <c r="Z41" s="974"/>
      <c r="AA41" s="974"/>
      <c r="AB41" s="974"/>
      <c r="AC41" s="974"/>
      <c r="AD41" s="974"/>
      <c r="AE41" s="974"/>
      <c r="AF41" s="974"/>
      <c r="AG41" s="974"/>
    </row>
    <row r="42" spans="1:33">
      <c r="A42" s="714" t="s">
        <v>23</v>
      </c>
      <c r="R42" s="974"/>
      <c r="S42" s="974"/>
      <c r="T42" s="974"/>
      <c r="U42" s="974"/>
      <c r="V42" s="974"/>
      <c r="W42" s="974"/>
      <c r="X42" s="974"/>
      <c r="Y42" s="974"/>
      <c r="Z42" s="974"/>
      <c r="AA42" s="974"/>
      <c r="AB42" s="974"/>
      <c r="AC42" s="974"/>
      <c r="AD42" s="974"/>
      <c r="AE42" s="974"/>
      <c r="AF42" s="974"/>
      <c r="AG42" s="974"/>
    </row>
    <row r="43" spans="1:33">
      <c r="R43" s="974"/>
      <c r="S43" s="974"/>
      <c r="T43" s="974"/>
      <c r="U43" s="974"/>
      <c r="V43" s="974"/>
      <c r="W43" s="974"/>
      <c r="X43" s="974"/>
      <c r="Y43" s="974"/>
      <c r="Z43" s="974"/>
      <c r="AA43" s="974"/>
      <c r="AB43" s="974"/>
      <c r="AC43" s="974"/>
      <c r="AD43" s="974"/>
      <c r="AE43" s="974"/>
      <c r="AF43" s="974"/>
      <c r="AG43" s="974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>
    <tabColor theme="9" tint="-0.249977111117893"/>
  </sheetPr>
  <dimension ref="A1:AG43"/>
  <sheetViews>
    <sheetView zoomScale="85" zoomScaleNormal="85" workbookViewId="0">
      <selection activeCell="S30" sqref="S30"/>
    </sheetView>
  </sheetViews>
  <sheetFormatPr defaultColWidth="9.140625" defaultRowHeight="12.75"/>
  <cols>
    <col min="1" max="1" width="5.42578125" style="445" customWidth="1"/>
    <col min="2" max="3" width="11.28515625" style="445" customWidth="1"/>
    <col min="4" max="4" width="11.28515625" style="445" hidden="1" customWidth="1"/>
    <col min="5" max="7" width="11.28515625" style="445" customWidth="1"/>
    <col min="8" max="8" width="11.28515625" style="445" hidden="1" customWidth="1"/>
    <col min="9" max="11" width="11.28515625" style="445" customWidth="1"/>
    <col min="12" max="12" width="11.28515625" style="445" hidden="1" customWidth="1"/>
    <col min="13" max="15" width="11.28515625" style="445" customWidth="1"/>
    <col min="16" max="16" width="11.28515625" style="445" hidden="1" customWidth="1"/>
    <col min="17" max="17" width="11.28515625" style="445" customWidth="1"/>
    <col min="18" max="16384" width="9.140625" style="445"/>
  </cols>
  <sheetData>
    <row r="1" spans="1:33" s="433" customFormat="1" ht="18.75" customHeight="1">
      <c r="B1" s="2704" t="s">
        <v>405</v>
      </c>
      <c r="C1" s="2081"/>
      <c r="D1" s="2081"/>
      <c r="E1" s="2081"/>
      <c r="F1" s="2081"/>
      <c r="J1" s="730" t="s">
        <v>171</v>
      </c>
      <c r="N1" s="2711" t="s">
        <v>99</v>
      </c>
      <c r="O1" s="2711"/>
      <c r="P1" s="2711"/>
      <c r="Q1" s="2711"/>
      <c r="R1" s="971"/>
      <c r="S1" s="971"/>
      <c r="T1" s="971"/>
      <c r="U1" s="971"/>
      <c r="V1" s="971"/>
      <c r="W1" s="971"/>
      <c r="X1" s="971"/>
      <c r="Y1" s="971"/>
      <c r="Z1" s="971"/>
      <c r="AA1" s="971"/>
      <c r="AB1" s="971"/>
      <c r="AC1" s="971"/>
      <c r="AD1" s="971"/>
      <c r="AE1" s="971"/>
      <c r="AF1" s="971"/>
      <c r="AG1" s="971"/>
    </row>
    <row r="2" spans="1:33" s="433" customFormat="1" ht="10.5" customHeight="1">
      <c r="B2" s="2705" t="s">
        <v>1</v>
      </c>
      <c r="C2" s="2088"/>
      <c r="D2" s="2088"/>
      <c r="E2" s="2088"/>
      <c r="F2" s="2088"/>
      <c r="N2" s="2705" t="s">
        <v>2</v>
      </c>
      <c r="O2" s="2712"/>
      <c r="P2" s="2712"/>
      <c r="Q2" s="2712"/>
      <c r="R2" s="971"/>
      <c r="S2" s="971"/>
      <c r="T2" s="971"/>
      <c r="U2" s="971"/>
      <c r="V2" s="971"/>
      <c r="W2" s="971"/>
      <c r="X2" s="971"/>
      <c r="Y2" s="971"/>
      <c r="Z2" s="971"/>
      <c r="AA2" s="971"/>
      <c r="AB2" s="971"/>
      <c r="AC2" s="971"/>
      <c r="AD2" s="971"/>
      <c r="AE2" s="971"/>
      <c r="AF2" s="971"/>
      <c r="AG2" s="971"/>
    </row>
    <row r="3" spans="1:33" s="433" customFormat="1" ht="13.5" customHeight="1">
      <c r="N3" s="433" t="s">
        <v>3</v>
      </c>
      <c r="R3" s="971"/>
      <c r="S3" s="971"/>
      <c r="T3" s="971"/>
      <c r="U3" s="971"/>
      <c r="V3" s="971"/>
      <c r="W3" s="971"/>
      <c r="X3" s="971"/>
      <c r="Y3" s="971"/>
      <c r="Z3" s="971"/>
      <c r="AA3" s="971"/>
      <c r="AB3" s="971"/>
      <c r="AC3" s="971"/>
      <c r="AD3" s="971"/>
      <c r="AE3" s="971"/>
      <c r="AF3" s="971"/>
      <c r="AG3" s="971"/>
    </row>
    <row r="4" spans="1:33" s="433" customFormat="1" ht="15" customHeight="1">
      <c r="B4" s="2703" t="s">
        <v>4</v>
      </c>
      <c r="C4" s="2081"/>
      <c r="D4" s="435"/>
      <c r="E4" s="971"/>
      <c r="F4" s="971"/>
      <c r="G4" s="971"/>
      <c r="H4" s="971"/>
      <c r="I4" s="907" t="s">
        <v>5</v>
      </c>
      <c r="J4" s="434"/>
      <c r="K4" s="434"/>
      <c r="L4" s="434"/>
      <c r="O4" s="436" t="s">
        <v>100</v>
      </c>
      <c r="R4" s="971"/>
      <c r="S4" s="971"/>
      <c r="T4" s="971"/>
      <c r="U4" s="971"/>
      <c r="V4" s="971"/>
      <c r="W4" s="971"/>
      <c r="X4" s="971"/>
      <c r="Y4" s="971"/>
      <c r="Z4" s="971"/>
      <c r="AA4" s="971"/>
      <c r="AB4" s="971"/>
      <c r="AC4" s="971"/>
      <c r="AD4" s="971"/>
      <c r="AE4" s="971"/>
      <c r="AF4" s="971"/>
      <c r="AG4" s="971"/>
    </row>
    <row r="5" spans="1:33" s="433" customFormat="1" ht="9.75" customHeight="1">
      <c r="B5" s="2708" t="s">
        <v>7</v>
      </c>
      <c r="C5" s="2079"/>
      <c r="D5" s="434"/>
      <c r="E5" s="434"/>
      <c r="R5" s="971"/>
      <c r="S5" s="971"/>
      <c r="T5" s="971"/>
      <c r="U5" s="971"/>
      <c r="V5" s="971"/>
      <c r="W5" s="971"/>
      <c r="X5" s="971"/>
      <c r="Y5" s="971"/>
      <c r="Z5" s="971"/>
      <c r="AA5" s="971"/>
      <c r="AB5" s="971"/>
      <c r="AC5" s="971"/>
      <c r="AD5" s="971"/>
      <c r="AE5" s="971"/>
      <c r="AF5" s="971"/>
      <c r="AG5" s="971"/>
    </row>
    <row r="6" spans="1:33" s="433" customFormat="1" ht="12" customHeight="1">
      <c r="A6" s="2709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71"/>
      <c r="S6" s="971"/>
      <c r="T6" s="971"/>
      <c r="U6" s="971"/>
      <c r="V6" s="971"/>
      <c r="W6" s="971"/>
      <c r="X6" s="971"/>
      <c r="Y6" s="971"/>
      <c r="Z6" s="971"/>
      <c r="AA6" s="971"/>
      <c r="AB6" s="971"/>
      <c r="AC6" s="971"/>
      <c r="AD6" s="971"/>
      <c r="AE6" s="971"/>
      <c r="AF6" s="971"/>
      <c r="AG6" s="971"/>
    </row>
    <row r="7" spans="1:33" s="433" customFormat="1" ht="15.75">
      <c r="A7" s="2710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71"/>
      <c r="S7" s="971"/>
      <c r="T7" s="971"/>
      <c r="U7" s="971"/>
      <c r="V7" s="971"/>
      <c r="W7" s="971"/>
      <c r="X7" s="971"/>
      <c r="Y7" s="971"/>
      <c r="Z7" s="971"/>
      <c r="AA7" s="971"/>
      <c r="AB7" s="971"/>
      <c r="AC7" s="971"/>
      <c r="AD7" s="971"/>
      <c r="AE7" s="971"/>
      <c r="AF7" s="971"/>
      <c r="AG7" s="971"/>
    </row>
    <row r="8" spans="1:33" s="433" customFormat="1" ht="9" customHeight="1">
      <c r="A8" s="1258">
        <v>1516</v>
      </c>
      <c r="B8" s="1258">
        <v>1514</v>
      </c>
      <c r="R8" s="971"/>
      <c r="S8" s="971"/>
      <c r="T8" s="971"/>
      <c r="U8" s="971"/>
      <c r="V8" s="971"/>
      <c r="W8" s="971"/>
      <c r="X8" s="971"/>
      <c r="Y8" s="971"/>
      <c r="Z8" s="971"/>
      <c r="AA8" s="971"/>
      <c r="AB8" s="971"/>
      <c r="AC8" s="971"/>
      <c r="AD8" s="971"/>
      <c r="AE8" s="971"/>
      <c r="AF8" s="971"/>
      <c r="AG8" s="971"/>
    </row>
    <row r="9" spans="1:33" s="433" customFormat="1">
      <c r="A9" s="2713" t="s">
        <v>9</v>
      </c>
      <c r="B9" s="2716" t="s">
        <v>10</v>
      </c>
      <c r="C9" s="2717"/>
      <c r="D9" s="2717"/>
      <c r="E9" s="2717"/>
      <c r="F9" s="2717"/>
      <c r="G9" s="2717"/>
      <c r="H9" s="2717"/>
      <c r="I9" s="2718"/>
      <c r="J9" s="2716" t="s">
        <v>11</v>
      </c>
      <c r="K9" s="2717"/>
      <c r="L9" s="2717"/>
      <c r="M9" s="2717"/>
      <c r="N9" s="2717"/>
      <c r="O9" s="2717"/>
      <c r="P9" s="2717"/>
      <c r="Q9" s="2718"/>
      <c r="R9" s="971"/>
      <c r="S9" s="971"/>
      <c r="T9" s="971"/>
      <c r="U9" s="971"/>
      <c r="V9" s="971"/>
      <c r="W9" s="971"/>
      <c r="X9" s="971"/>
      <c r="Y9" s="971"/>
      <c r="Z9" s="971"/>
      <c r="AA9" s="971"/>
      <c r="AB9" s="971"/>
      <c r="AC9" s="971"/>
      <c r="AD9" s="971"/>
      <c r="AE9" s="971"/>
      <c r="AF9" s="971"/>
      <c r="AG9" s="971"/>
    </row>
    <row r="10" spans="1:33" s="433" customFormat="1">
      <c r="A10" s="2714"/>
      <c r="B10" s="2706" t="s">
        <v>101</v>
      </c>
      <c r="C10" s="2707"/>
      <c r="D10" s="2707"/>
      <c r="E10" s="2719"/>
      <c r="F10" s="2706" t="s">
        <v>102</v>
      </c>
      <c r="G10" s="2095"/>
      <c r="H10" s="2095"/>
      <c r="I10" s="2096"/>
      <c r="J10" s="2706" t="s">
        <v>101</v>
      </c>
      <c r="K10" s="2707"/>
      <c r="L10" s="2707"/>
      <c r="M10" s="2719"/>
      <c r="N10" s="2706" t="s">
        <v>102</v>
      </c>
      <c r="O10" s="2707"/>
      <c r="P10" s="2707"/>
      <c r="Q10" s="2719"/>
      <c r="R10" s="971"/>
      <c r="S10" s="971"/>
      <c r="T10" s="971"/>
      <c r="U10" s="971"/>
      <c r="V10" s="971"/>
      <c r="W10" s="971"/>
      <c r="X10" s="971"/>
      <c r="Y10" s="971"/>
      <c r="Z10" s="971"/>
      <c r="AA10" s="971"/>
      <c r="AB10" s="971"/>
      <c r="AC10" s="971"/>
      <c r="AD10" s="971"/>
      <c r="AE10" s="971"/>
      <c r="AF10" s="971"/>
      <c r="AG10" s="971"/>
    </row>
    <row r="11" spans="1:33" s="433" customFormat="1">
      <c r="A11" s="2714"/>
      <c r="B11" s="2706" t="s">
        <v>14</v>
      </c>
      <c r="C11" s="2707"/>
      <c r="E11" s="438">
        <v>12000</v>
      </c>
      <c r="F11" s="2706" t="s">
        <v>14</v>
      </c>
      <c r="G11" s="2707"/>
      <c r="H11" s="437"/>
      <c r="I11" s="438">
        <v>12000</v>
      </c>
      <c r="J11" s="2706" t="s">
        <v>14</v>
      </c>
      <c r="K11" s="2707"/>
      <c r="L11" s="437"/>
      <c r="M11" s="438">
        <f>E11</f>
        <v>12000</v>
      </c>
      <c r="N11" s="2706" t="s">
        <v>14</v>
      </c>
      <c r="O11" s="2707"/>
      <c r="P11" s="437"/>
      <c r="Q11" s="438">
        <f>I11</f>
        <v>12000</v>
      </c>
      <c r="R11" s="971"/>
      <c r="S11" s="971"/>
      <c r="T11" s="971"/>
      <c r="U11" s="971"/>
      <c r="V11" s="971"/>
      <c r="W11" s="971"/>
      <c r="X11" s="971"/>
      <c r="Y11" s="971"/>
      <c r="Z11" s="971"/>
      <c r="AA11" s="971"/>
      <c r="AB11" s="971"/>
      <c r="AC11" s="971"/>
      <c r="AD11" s="971"/>
      <c r="AE11" s="971"/>
      <c r="AF11" s="971"/>
      <c r="AG11" s="971"/>
    </row>
    <row r="12" spans="1:33" s="440" customFormat="1" ht="35.25" customHeight="1">
      <c r="A12" s="2715"/>
      <c r="B12" s="439" t="s">
        <v>16</v>
      </c>
      <c r="C12" s="439" t="s">
        <v>17</v>
      </c>
      <c r="D12" s="439"/>
      <c r="E12" s="439" t="s">
        <v>18</v>
      </c>
      <c r="F12" s="439" t="s">
        <v>16</v>
      </c>
      <c r="G12" s="439" t="s">
        <v>17</v>
      </c>
      <c r="H12" s="439"/>
      <c r="I12" s="439" t="s">
        <v>18</v>
      </c>
      <c r="J12" s="439" t="s">
        <v>16</v>
      </c>
      <c r="K12" s="439" t="s">
        <v>17</v>
      </c>
      <c r="L12" s="439"/>
      <c r="M12" s="439" t="s">
        <v>18</v>
      </c>
      <c r="N12" s="439" t="s">
        <v>16</v>
      </c>
      <c r="O12" s="439" t="s">
        <v>17</v>
      </c>
      <c r="P12" s="439"/>
      <c r="Q12" s="439" t="s">
        <v>18</v>
      </c>
    </row>
    <row r="13" spans="1:33" s="442" customFormat="1" ht="11.25">
      <c r="A13" s="441">
        <v>1</v>
      </c>
      <c r="B13" s="441">
        <v>2</v>
      </c>
      <c r="C13" s="441">
        <v>3</v>
      </c>
      <c r="D13" s="441"/>
      <c r="E13" s="441">
        <v>4</v>
      </c>
      <c r="F13" s="441">
        <v>5</v>
      </c>
      <c r="G13" s="441">
        <v>6</v>
      </c>
      <c r="H13" s="441"/>
      <c r="I13" s="441">
        <v>7</v>
      </c>
      <c r="J13" s="441">
        <v>8</v>
      </c>
      <c r="K13" s="441">
        <v>9</v>
      </c>
      <c r="L13" s="441"/>
      <c r="M13" s="441">
        <v>10</v>
      </c>
      <c r="N13" s="441">
        <v>11</v>
      </c>
      <c r="O13" s="441">
        <v>12</v>
      </c>
      <c r="P13" s="441"/>
      <c r="Q13" s="441">
        <v>13</v>
      </c>
    </row>
    <row r="14" spans="1:33" s="440" customFormat="1" ht="15">
      <c r="A14" s="443">
        <v>0</v>
      </c>
      <c r="B14" s="1120"/>
      <c r="C14" s="1636"/>
      <c r="D14" s="1636"/>
      <c r="E14" s="1784">
        <v>2540</v>
      </c>
      <c r="F14" s="1603"/>
      <c r="G14" s="1636"/>
      <c r="H14" s="1636"/>
      <c r="I14" s="1784">
        <v>2326</v>
      </c>
      <c r="J14" s="1603"/>
      <c r="K14" s="1636"/>
      <c r="L14" s="1636"/>
      <c r="M14" s="1784">
        <v>398</v>
      </c>
      <c r="N14" s="1603"/>
      <c r="O14" s="1636"/>
      <c r="P14" s="1636"/>
      <c r="Q14" s="1784">
        <v>199</v>
      </c>
    </row>
    <row r="15" spans="1:33" s="1374" customFormat="1" ht="15">
      <c r="A15" s="1373">
        <v>1</v>
      </c>
      <c r="B15" s="1120"/>
      <c r="C15" s="1636"/>
      <c r="D15" s="1636"/>
      <c r="E15" s="1784">
        <v>2306</v>
      </c>
      <c r="F15" s="1603"/>
      <c r="G15" s="1636"/>
      <c r="H15" s="1636"/>
      <c r="I15" s="1784">
        <v>2180</v>
      </c>
      <c r="J15" s="1603"/>
      <c r="K15" s="1636"/>
      <c r="L15" s="1636"/>
      <c r="M15" s="1784">
        <v>393</v>
      </c>
      <c r="N15" s="1603"/>
      <c r="O15" s="1636"/>
      <c r="P15" s="1636"/>
      <c r="Q15" s="1784">
        <v>216</v>
      </c>
    </row>
    <row r="16" spans="1:33" s="440" customFormat="1" ht="15">
      <c r="A16" s="443">
        <v>2</v>
      </c>
      <c r="B16" s="1120"/>
      <c r="C16" s="1636"/>
      <c r="D16" s="1636"/>
      <c r="E16" s="1784">
        <v>2218</v>
      </c>
      <c r="F16" s="1603"/>
      <c r="G16" s="1636"/>
      <c r="H16" s="1636"/>
      <c r="I16" s="1784">
        <v>2112</v>
      </c>
      <c r="J16" s="1603"/>
      <c r="K16" s="1636"/>
      <c r="L16" s="1636"/>
      <c r="M16" s="1784">
        <v>391</v>
      </c>
      <c r="N16" s="1603"/>
      <c r="O16" s="1636"/>
      <c r="P16" s="1636"/>
      <c r="Q16" s="1784">
        <v>212</v>
      </c>
    </row>
    <row r="17" spans="1:17" s="440" customFormat="1" ht="15">
      <c r="A17" s="443">
        <v>3</v>
      </c>
      <c r="B17" s="1120"/>
      <c r="C17" s="1636"/>
      <c r="D17" s="1636"/>
      <c r="E17" s="1784">
        <v>2166</v>
      </c>
      <c r="F17" s="1603"/>
      <c r="G17" s="1636"/>
      <c r="H17" s="1636"/>
      <c r="I17" s="1784">
        <v>2116</v>
      </c>
      <c r="J17" s="1603"/>
      <c r="K17" s="1636"/>
      <c r="L17" s="1636"/>
      <c r="M17" s="1784">
        <v>370</v>
      </c>
      <c r="N17" s="1603"/>
      <c r="O17" s="1636"/>
      <c r="P17" s="1636"/>
      <c r="Q17" s="1784">
        <v>198</v>
      </c>
    </row>
    <row r="18" spans="1:17" s="440" customFormat="1" ht="15">
      <c r="A18" s="443">
        <v>4</v>
      </c>
      <c r="B18" s="1120"/>
      <c r="C18" s="1636"/>
      <c r="D18" s="1636"/>
      <c r="E18" s="1784">
        <v>2226</v>
      </c>
      <c r="F18" s="1603"/>
      <c r="G18" s="1636"/>
      <c r="H18" s="1636"/>
      <c r="I18" s="1784">
        <v>2172</v>
      </c>
      <c r="J18" s="1603"/>
      <c r="K18" s="1636"/>
      <c r="L18" s="1636"/>
      <c r="M18" s="1784">
        <v>360</v>
      </c>
      <c r="N18" s="1603"/>
      <c r="O18" s="1636"/>
      <c r="P18" s="1636"/>
      <c r="Q18" s="1784">
        <v>174</v>
      </c>
    </row>
    <row r="19" spans="1:17" s="440" customFormat="1" ht="15">
      <c r="A19" s="443">
        <v>5</v>
      </c>
      <c r="B19" s="1120"/>
      <c r="C19" s="1636"/>
      <c r="D19" s="1636"/>
      <c r="E19" s="1784">
        <v>2492</v>
      </c>
      <c r="F19" s="1603"/>
      <c r="G19" s="1636"/>
      <c r="H19" s="1636"/>
      <c r="I19" s="1784">
        <v>2457</v>
      </c>
      <c r="J19" s="1603"/>
      <c r="K19" s="1636"/>
      <c r="L19" s="1636"/>
      <c r="M19" s="1784">
        <v>362</v>
      </c>
      <c r="N19" s="1603"/>
      <c r="O19" s="1636"/>
      <c r="P19" s="1636"/>
      <c r="Q19" s="1784">
        <v>178</v>
      </c>
    </row>
    <row r="20" spans="1:17" s="440" customFormat="1" ht="15">
      <c r="A20" s="443">
        <v>6</v>
      </c>
      <c r="B20" s="1120"/>
      <c r="C20" s="1636"/>
      <c r="D20" s="1636"/>
      <c r="E20" s="1784">
        <v>3065</v>
      </c>
      <c r="F20" s="1603"/>
      <c r="G20" s="1636"/>
      <c r="H20" s="1636"/>
      <c r="I20" s="1784">
        <v>2769</v>
      </c>
      <c r="J20" s="1603"/>
      <c r="K20" s="1636"/>
      <c r="L20" s="1636"/>
      <c r="M20" s="1784">
        <v>365</v>
      </c>
      <c r="N20" s="1603"/>
      <c r="O20" s="1636"/>
      <c r="P20" s="1636"/>
      <c r="Q20" s="1784">
        <v>161</v>
      </c>
    </row>
    <row r="21" spans="1:17" s="440" customFormat="1" ht="15">
      <c r="A21" s="443">
        <v>7</v>
      </c>
      <c r="B21" s="1120"/>
      <c r="C21" s="1636"/>
      <c r="D21" s="1636"/>
      <c r="E21" s="1784">
        <v>3426</v>
      </c>
      <c r="F21" s="1603"/>
      <c r="G21" s="1636"/>
      <c r="H21" s="1636"/>
      <c r="I21" s="1784">
        <v>3006</v>
      </c>
      <c r="J21" s="1603"/>
      <c r="K21" s="1636"/>
      <c r="L21" s="1636"/>
      <c r="M21" s="1784">
        <v>376</v>
      </c>
      <c r="N21" s="1603"/>
      <c r="O21" s="1636"/>
      <c r="P21" s="1636"/>
      <c r="Q21" s="1784">
        <v>152</v>
      </c>
    </row>
    <row r="22" spans="1:17" s="440" customFormat="1" ht="15">
      <c r="A22" s="443">
        <v>8</v>
      </c>
      <c r="B22" s="1120"/>
      <c r="C22" s="1636"/>
      <c r="D22" s="1636"/>
      <c r="E22" s="1784">
        <v>3743</v>
      </c>
      <c r="F22" s="1603"/>
      <c r="G22" s="1636"/>
      <c r="H22" s="1636"/>
      <c r="I22" s="1784">
        <v>3326</v>
      </c>
      <c r="J22" s="1603"/>
      <c r="K22" s="1636"/>
      <c r="L22" s="1636"/>
      <c r="M22" s="1784">
        <v>384</v>
      </c>
      <c r="N22" s="1603"/>
      <c r="O22" s="1636"/>
      <c r="P22" s="1636"/>
      <c r="Q22" s="1784">
        <v>166</v>
      </c>
    </row>
    <row r="23" spans="1:17" s="440" customFormat="1" ht="15">
      <c r="A23" s="443">
        <v>9</v>
      </c>
      <c r="B23" s="1120"/>
      <c r="C23" s="1636"/>
      <c r="D23" s="1636"/>
      <c r="E23" s="1784">
        <v>3828</v>
      </c>
      <c r="F23" s="1603"/>
      <c r="G23" s="1636"/>
      <c r="H23" s="1636"/>
      <c r="I23" s="1784">
        <v>3354</v>
      </c>
      <c r="J23" s="1603"/>
      <c r="K23" s="1636"/>
      <c r="L23" s="1636"/>
      <c r="M23" s="1784">
        <v>435</v>
      </c>
      <c r="N23" s="1603"/>
      <c r="O23" s="1636"/>
      <c r="P23" s="1636"/>
      <c r="Q23" s="1784">
        <v>250</v>
      </c>
    </row>
    <row r="24" spans="1:17" s="440" customFormat="1" ht="15">
      <c r="A24" s="443">
        <v>10</v>
      </c>
      <c r="B24" s="1120"/>
      <c r="C24" s="1636"/>
      <c r="D24" s="1636"/>
      <c r="E24" s="1784">
        <v>4007</v>
      </c>
      <c r="F24" s="1603"/>
      <c r="G24" s="1636"/>
      <c r="H24" s="1636"/>
      <c r="I24" s="1784">
        <v>3380</v>
      </c>
      <c r="J24" s="1603"/>
      <c r="K24" s="1636"/>
      <c r="L24" s="1636"/>
      <c r="M24" s="1784">
        <v>506</v>
      </c>
      <c r="N24" s="1603"/>
      <c r="O24" s="1636"/>
      <c r="P24" s="1636"/>
      <c r="Q24" s="1784">
        <v>254</v>
      </c>
    </row>
    <row r="25" spans="1:17" s="440" customFormat="1" ht="15">
      <c r="A25" s="443">
        <v>11</v>
      </c>
      <c r="B25" s="1120"/>
      <c r="C25" s="1636"/>
      <c r="D25" s="1636"/>
      <c r="E25" s="1784">
        <v>3932</v>
      </c>
      <c r="F25" s="1603"/>
      <c r="G25" s="1636"/>
      <c r="H25" s="1636"/>
      <c r="I25" s="1784">
        <v>3361</v>
      </c>
      <c r="J25" s="1603"/>
      <c r="K25" s="1636"/>
      <c r="L25" s="1636"/>
      <c r="M25" s="1784">
        <v>456</v>
      </c>
      <c r="N25" s="1603"/>
      <c r="O25" s="1636"/>
      <c r="P25" s="1636"/>
      <c r="Q25" s="1784">
        <v>231</v>
      </c>
    </row>
    <row r="26" spans="1:17" s="440" customFormat="1" ht="15">
      <c r="A26" s="443">
        <v>12</v>
      </c>
      <c r="B26" s="1120"/>
      <c r="C26" s="1636"/>
      <c r="D26" s="1636"/>
      <c r="E26" s="1784">
        <v>3918</v>
      </c>
      <c r="F26" s="1603"/>
      <c r="G26" s="1636"/>
      <c r="H26" s="1636"/>
      <c r="I26" s="1784">
        <v>3377</v>
      </c>
      <c r="J26" s="1603"/>
      <c r="K26" s="1636"/>
      <c r="L26" s="1636"/>
      <c r="M26" s="1784">
        <v>406</v>
      </c>
      <c r="N26" s="1603"/>
      <c r="O26" s="1636"/>
      <c r="P26" s="1636"/>
      <c r="Q26" s="1784">
        <v>255</v>
      </c>
    </row>
    <row r="27" spans="1:17" s="440" customFormat="1" ht="15">
      <c r="A27" s="443">
        <v>13</v>
      </c>
      <c r="B27" s="1120"/>
      <c r="C27" s="1636"/>
      <c r="D27" s="1636"/>
      <c r="E27" s="1784">
        <v>3929</v>
      </c>
      <c r="F27" s="1603"/>
      <c r="G27" s="1636"/>
      <c r="H27" s="1636"/>
      <c r="I27" s="1784">
        <v>3361</v>
      </c>
      <c r="J27" s="1603"/>
      <c r="K27" s="1636"/>
      <c r="L27" s="1636"/>
      <c r="M27" s="1784">
        <v>416</v>
      </c>
      <c r="N27" s="1603"/>
      <c r="O27" s="1636"/>
      <c r="P27" s="1636"/>
      <c r="Q27" s="1784">
        <v>242</v>
      </c>
    </row>
    <row r="28" spans="1:17" s="440" customFormat="1" ht="15">
      <c r="A28" s="443">
        <v>14</v>
      </c>
      <c r="B28" s="1120"/>
      <c r="C28" s="1636"/>
      <c r="D28" s="1636"/>
      <c r="E28" s="1784">
        <v>3949</v>
      </c>
      <c r="F28" s="1603"/>
      <c r="G28" s="1636"/>
      <c r="H28" s="1636"/>
      <c r="I28" s="1784">
        <v>3369</v>
      </c>
      <c r="J28" s="1603"/>
      <c r="K28" s="1636"/>
      <c r="L28" s="1636"/>
      <c r="M28" s="1784">
        <v>417</v>
      </c>
      <c r="N28" s="1603"/>
      <c r="O28" s="1636"/>
      <c r="P28" s="1636"/>
      <c r="Q28" s="1784">
        <v>235</v>
      </c>
    </row>
    <row r="29" spans="1:17" s="440" customFormat="1" ht="15">
      <c r="A29" s="443">
        <v>15</v>
      </c>
      <c r="B29" s="1120"/>
      <c r="C29" s="1636"/>
      <c r="D29" s="1636"/>
      <c r="E29" s="1784">
        <v>4117</v>
      </c>
      <c r="F29" s="1603"/>
      <c r="G29" s="1636"/>
      <c r="H29" s="1636"/>
      <c r="I29" s="1784">
        <v>3501</v>
      </c>
      <c r="J29" s="1603"/>
      <c r="K29" s="1636"/>
      <c r="L29" s="1636"/>
      <c r="M29" s="1784">
        <v>426</v>
      </c>
      <c r="N29" s="1603"/>
      <c r="O29" s="1636"/>
      <c r="P29" s="1636"/>
      <c r="Q29" s="1784">
        <v>233</v>
      </c>
    </row>
    <row r="30" spans="1:17" s="440" customFormat="1" ht="15">
      <c r="A30" s="443">
        <v>16</v>
      </c>
      <c r="B30" s="1120"/>
      <c r="C30" s="1636"/>
      <c r="D30" s="1636"/>
      <c r="E30" s="1784">
        <v>4304</v>
      </c>
      <c r="F30" s="1603"/>
      <c r="G30" s="1636"/>
      <c r="H30" s="1636"/>
      <c r="I30" s="1784">
        <v>3649</v>
      </c>
      <c r="J30" s="1603"/>
      <c r="K30" s="1636"/>
      <c r="L30" s="1636"/>
      <c r="M30" s="1784">
        <v>407</v>
      </c>
      <c r="N30" s="1603"/>
      <c r="O30" s="1636"/>
      <c r="P30" s="1636"/>
      <c r="Q30" s="1784">
        <v>215</v>
      </c>
    </row>
    <row r="31" spans="1:17" s="444" customFormat="1" ht="15">
      <c r="A31" s="443">
        <v>17</v>
      </c>
      <c r="B31" s="1120"/>
      <c r="C31" s="1636"/>
      <c r="D31" s="1636"/>
      <c r="E31" s="1784">
        <v>4500</v>
      </c>
      <c r="F31" s="1603"/>
      <c r="G31" s="1636"/>
      <c r="H31" s="1636"/>
      <c r="I31" s="1784">
        <v>3734</v>
      </c>
      <c r="J31" s="1603"/>
      <c r="K31" s="1636"/>
      <c r="L31" s="1636"/>
      <c r="M31" s="1784">
        <v>428</v>
      </c>
      <c r="N31" s="1603"/>
      <c r="O31" s="1636"/>
      <c r="P31" s="1636"/>
      <c r="Q31" s="1784">
        <v>203</v>
      </c>
    </row>
    <row r="32" spans="1:17" s="444" customFormat="1" ht="15">
      <c r="A32" s="443">
        <v>18</v>
      </c>
      <c r="B32" s="1120"/>
      <c r="C32" s="1636"/>
      <c r="D32" s="1636"/>
      <c r="E32" s="1784">
        <v>4680</v>
      </c>
      <c r="F32" s="1603"/>
      <c r="G32" s="1636"/>
      <c r="H32" s="1636"/>
      <c r="I32" s="1784">
        <v>3808</v>
      </c>
      <c r="J32" s="1603"/>
      <c r="K32" s="1636"/>
      <c r="L32" s="1636"/>
      <c r="M32" s="1784">
        <v>430</v>
      </c>
      <c r="N32" s="1603"/>
      <c r="O32" s="1636"/>
      <c r="P32" s="1636"/>
      <c r="Q32" s="1784">
        <v>157</v>
      </c>
    </row>
    <row r="33" spans="1:33" s="444" customFormat="1" ht="15">
      <c r="A33" s="443">
        <v>19</v>
      </c>
      <c r="B33" s="1120"/>
      <c r="C33" s="1636"/>
      <c r="D33" s="1636"/>
      <c r="E33" s="1784">
        <v>4642</v>
      </c>
      <c r="F33" s="1603"/>
      <c r="G33" s="1636"/>
      <c r="H33" s="1636"/>
      <c r="I33" s="1784">
        <v>3792</v>
      </c>
      <c r="J33" s="1603"/>
      <c r="K33" s="1636"/>
      <c r="L33" s="1636"/>
      <c r="M33" s="1784">
        <v>442</v>
      </c>
      <c r="N33" s="1603"/>
      <c r="O33" s="1636"/>
      <c r="P33" s="1636"/>
      <c r="Q33" s="1784">
        <v>159</v>
      </c>
    </row>
    <row r="34" spans="1:33" s="444" customFormat="1" ht="15">
      <c r="A34" s="443">
        <v>20</v>
      </c>
      <c r="B34" s="1120"/>
      <c r="C34" s="1636"/>
      <c r="D34" s="1636"/>
      <c r="E34" s="1784">
        <v>4434</v>
      </c>
      <c r="F34" s="1603"/>
      <c r="G34" s="1636"/>
      <c r="H34" s="1636"/>
      <c r="I34" s="1784">
        <v>3716</v>
      </c>
      <c r="J34" s="1603"/>
      <c r="K34" s="1636"/>
      <c r="L34" s="1636"/>
      <c r="M34" s="1784">
        <v>434</v>
      </c>
      <c r="N34" s="1603"/>
      <c r="O34" s="1636"/>
      <c r="P34" s="1636"/>
      <c r="Q34" s="1784">
        <v>165</v>
      </c>
    </row>
    <row r="35" spans="1:33" s="444" customFormat="1" ht="15">
      <c r="A35" s="443">
        <v>21</v>
      </c>
      <c r="B35" s="1120"/>
      <c r="C35" s="1636"/>
      <c r="D35" s="1636"/>
      <c r="E35" s="1784">
        <v>4110</v>
      </c>
      <c r="F35" s="1603"/>
      <c r="G35" s="1636"/>
      <c r="H35" s="1636"/>
      <c r="I35" s="1784">
        <v>3477</v>
      </c>
      <c r="J35" s="1603"/>
      <c r="K35" s="1636"/>
      <c r="L35" s="1636"/>
      <c r="M35" s="1784">
        <v>426</v>
      </c>
      <c r="N35" s="1603"/>
      <c r="O35" s="1636"/>
      <c r="P35" s="1636"/>
      <c r="Q35" s="1784">
        <v>167</v>
      </c>
    </row>
    <row r="36" spans="1:33" s="444" customFormat="1" ht="15">
      <c r="A36" s="443">
        <v>22</v>
      </c>
      <c r="B36" s="1120"/>
      <c r="C36" s="1636"/>
      <c r="D36" s="1636"/>
      <c r="E36" s="1784">
        <v>3542</v>
      </c>
      <c r="F36" s="1603"/>
      <c r="G36" s="1636"/>
      <c r="H36" s="1636"/>
      <c r="I36" s="1784">
        <v>3089</v>
      </c>
      <c r="J36" s="1603"/>
      <c r="K36" s="1636"/>
      <c r="L36" s="1636"/>
      <c r="M36" s="1784">
        <v>430</v>
      </c>
      <c r="N36" s="1603"/>
      <c r="O36" s="1636"/>
      <c r="P36" s="1636"/>
      <c r="Q36" s="1784">
        <v>192</v>
      </c>
    </row>
    <row r="37" spans="1:33" s="444" customFormat="1" ht="15">
      <c r="A37" s="443">
        <v>23</v>
      </c>
      <c r="B37" s="1120"/>
      <c r="C37" s="1636"/>
      <c r="D37" s="1636"/>
      <c r="E37" s="1784">
        <v>2912</v>
      </c>
      <c r="F37" s="1603"/>
      <c r="G37" s="1636"/>
      <c r="H37" s="1636"/>
      <c r="I37" s="1784">
        <v>2718</v>
      </c>
      <c r="J37" s="1603"/>
      <c r="K37" s="1636"/>
      <c r="L37" s="1636"/>
      <c r="M37" s="1784">
        <v>406</v>
      </c>
      <c r="N37" s="1603"/>
      <c r="O37" s="1636"/>
      <c r="P37" s="1636"/>
      <c r="Q37" s="1784">
        <v>198</v>
      </c>
    </row>
    <row r="38" spans="1:33" s="444" customFormat="1" ht="15">
      <c r="A38" s="443" t="s">
        <v>19</v>
      </c>
      <c r="B38" s="1153"/>
      <c r="C38" s="1637"/>
      <c r="D38" s="1637"/>
      <c r="E38" s="1638">
        <f>SUM(E14:E37)</f>
        <v>84986</v>
      </c>
      <c r="F38" s="1637"/>
      <c r="G38" s="1637"/>
      <c r="H38" s="1637"/>
      <c r="I38" s="1638">
        <f>SUM(I14:I37)</f>
        <v>74150</v>
      </c>
      <c r="J38" s="1637"/>
      <c r="K38" s="1637"/>
      <c r="L38" s="1637"/>
      <c r="M38" s="1638">
        <f>SUM(M14:M37)</f>
        <v>9864</v>
      </c>
      <c r="N38" s="1637"/>
      <c r="O38" s="1637"/>
      <c r="P38" s="1637"/>
      <c r="Q38" s="1638">
        <f>SUM(Q14:Q37)</f>
        <v>4812</v>
      </c>
    </row>
    <row r="39" spans="1:33" s="433" customFormat="1" ht="12.75" customHeight="1">
      <c r="A39" s="433" t="s">
        <v>20</v>
      </c>
      <c r="R39" s="971"/>
      <c r="S39" s="971"/>
      <c r="T39" s="971"/>
      <c r="U39" s="971"/>
      <c r="V39" s="971"/>
      <c r="W39" s="971"/>
      <c r="X39" s="971"/>
      <c r="Y39" s="971"/>
      <c r="Z39" s="971"/>
      <c r="AA39" s="971"/>
      <c r="AB39" s="971"/>
      <c r="AC39" s="971"/>
      <c r="AD39" s="971"/>
      <c r="AE39" s="971"/>
      <c r="AF39" s="971"/>
      <c r="AG39" s="971"/>
    </row>
    <row r="40" spans="1:33" s="433" customFormat="1" ht="12.75" customHeight="1">
      <c r="A40" s="433" t="s">
        <v>21</v>
      </c>
      <c r="R40" s="971"/>
      <c r="S40" s="971"/>
      <c r="T40" s="971"/>
      <c r="U40" s="971"/>
      <c r="V40" s="971"/>
      <c r="W40" s="971"/>
      <c r="X40" s="971"/>
      <c r="Y40" s="971"/>
      <c r="Z40" s="971"/>
      <c r="AA40" s="971"/>
      <c r="AB40" s="971"/>
      <c r="AC40" s="971"/>
      <c r="AD40" s="971"/>
      <c r="AE40" s="971"/>
      <c r="AF40" s="971"/>
      <c r="AG40" s="971"/>
    </row>
    <row r="41" spans="1:33">
      <c r="A41" s="433" t="s">
        <v>565</v>
      </c>
      <c r="K41" s="433"/>
      <c r="L41" s="433"/>
      <c r="M41" s="433"/>
      <c r="N41" s="433"/>
      <c r="O41" s="433"/>
      <c r="P41" s="433"/>
      <c r="Q41" s="433"/>
      <c r="R41" s="972"/>
      <c r="S41" s="972"/>
      <c r="T41" s="972"/>
      <c r="U41" s="972"/>
      <c r="V41" s="972"/>
      <c r="W41" s="972"/>
      <c r="X41" s="972"/>
      <c r="Y41" s="972"/>
      <c r="Z41" s="972"/>
      <c r="AA41" s="972"/>
      <c r="AB41" s="972"/>
      <c r="AC41" s="972"/>
      <c r="AD41" s="972"/>
      <c r="AE41" s="972"/>
      <c r="AF41" s="972"/>
      <c r="AG41" s="972"/>
    </row>
    <row r="42" spans="1:33">
      <c r="A42" s="433" t="s">
        <v>23</v>
      </c>
      <c r="R42" s="972"/>
      <c r="S42" s="972"/>
      <c r="T42" s="972"/>
      <c r="U42" s="972"/>
      <c r="V42" s="972"/>
      <c r="W42" s="972"/>
      <c r="X42" s="972"/>
      <c r="Y42" s="972"/>
      <c r="Z42" s="972"/>
      <c r="AA42" s="972"/>
      <c r="AB42" s="972"/>
      <c r="AC42" s="972"/>
      <c r="AD42" s="972"/>
      <c r="AE42" s="972"/>
      <c r="AF42" s="972"/>
      <c r="AG42" s="972"/>
    </row>
    <row r="43" spans="1:33">
      <c r="R43" s="972"/>
      <c r="S43" s="972"/>
      <c r="T43" s="972"/>
      <c r="U43" s="972"/>
      <c r="V43" s="972"/>
      <c r="W43" s="972"/>
      <c r="X43" s="972"/>
      <c r="Y43" s="972"/>
      <c r="Z43" s="972"/>
      <c r="AA43" s="972"/>
      <c r="AB43" s="972"/>
      <c r="AC43" s="972"/>
      <c r="AD43" s="972"/>
      <c r="AE43" s="972"/>
      <c r="AF43" s="972"/>
      <c r="AG43" s="972"/>
    </row>
  </sheetData>
  <mergeCells count="19">
    <mergeCell ref="N10:Q10"/>
    <mergeCell ref="B10:E10"/>
    <mergeCell ref="J10:M10"/>
    <mergeCell ref="B4:C4"/>
    <mergeCell ref="B1:F1"/>
    <mergeCell ref="B2:F2"/>
    <mergeCell ref="N11:O11"/>
    <mergeCell ref="B5:C5"/>
    <mergeCell ref="A6:Q6"/>
    <mergeCell ref="A7:Q7"/>
    <mergeCell ref="N1:Q1"/>
    <mergeCell ref="N2:Q2"/>
    <mergeCell ref="A9:A12"/>
    <mergeCell ref="B11:C11"/>
    <mergeCell ref="F11:G11"/>
    <mergeCell ref="J11:K11"/>
    <mergeCell ref="F10:I10"/>
    <mergeCell ref="B9:I9"/>
    <mergeCell ref="J9:Q9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B10" sqref="B10:I10"/>
    </sheetView>
  </sheetViews>
  <sheetFormatPr defaultColWidth="9.140625" defaultRowHeight="12.75"/>
  <cols>
    <col min="1" max="1" width="5.42578125" style="445" customWidth="1"/>
    <col min="2" max="3" width="11.28515625" style="445" customWidth="1"/>
    <col min="4" max="4" width="11.28515625" style="445" hidden="1" customWidth="1"/>
    <col min="5" max="7" width="11.28515625" style="445" customWidth="1"/>
    <col min="8" max="8" width="11.28515625" style="445" hidden="1" customWidth="1"/>
    <col min="9" max="11" width="11.28515625" style="445" customWidth="1"/>
    <col min="12" max="12" width="11.28515625" style="445" hidden="1" customWidth="1"/>
    <col min="13" max="15" width="11.28515625" style="445" customWidth="1"/>
    <col min="16" max="16" width="11.28515625" style="445" hidden="1" customWidth="1"/>
    <col min="17" max="17" width="11.28515625" style="445" customWidth="1"/>
    <col min="18" max="16384" width="9.140625" style="445"/>
  </cols>
  <sheetData>
    <row r="1" spans="1:33" s="433" customFormat="1" ht="18.75" customHeight="1">
      <c r="B1" s="2704" t="s">
        <v>405</v>
      </c>
      <c r="C1" s="2081"/>
      <c r="D1" s="2081"/>
      <c r="E1" s="2081"/>
      <c r="F1" s="2081"/>
      <c r="J1" s="730" t="s">
        <v>171</v>
      </c>
      <c r="N1" s="2711" t="s">
        <v>99</v>
      </c>
      <c r="O1" s="2711"/>
      <c r="P1" s="2711"/>
      <c r="Q1" s="2711"/>
      <c r="R1" s="971"/>
      <c r="S1" s="971"/>
      <c r="T1" s="971"/>
      <c r="U1" s="971"/>
      <c r="V1" s="971"/>
      <c r="W1" s="971"/>
      <c r="X1" s="971"/>
      <c r="Y1" s="971"/>
      <c r="Z1" s="971"/>
      <c r="AA1" s="971"/>
      <c r="AB1" s="971"/>
      <c r="AC1" s="971"/>
      <c r="AD1" s="971"/>
      <c r="AE1" s="971"/>
      <c r="AF1" s="971"/>
      <c r="AG1" s="971"/>
    </row>
    <row r="2" spans="1:33" s="433" customFormat="1" ht="10.5" customHeight="1">
      <c r="B2" s="2705" t="s">
        <v>1</v>
      </c>
      <c r="C2" s="2088"/>
      <c r="D2" s="2088"/>
      <c r="E2" s="2088"/>
      <c r="F2" s="2088"/>
      <c r="N2" s="2705" t="s">
        <v>2</v>
      </c>
      <c r="O2" s="2712"/>
      <c r="P2" s="2712"/>
      <c r="Q2" s="2712"/>
      <c r="R2" s="971"/>
      <c r="S2" s="971"/>
      <c r="T2" s="971"/>
      <c r="U2" s="971"/>
      <c r="V2" s="971"/>
      <c r="W2" s="971"/>
      <c r="X2" s="971"/>
      <c r="Y2" s="971"/>
      <c r="Z2" s="971"/>
      <c r="AA2" s="971"/>
      <c r="AB2" s="971"/>
      <c r="AC2" s="971"/>
      <c r="AD2" s="971"/>
      <c r="AE2" s="971"/>
      <c r="AF2" s="971"/>
      <c r="AG2" s="971"/>
    </row>
    <row r="3" spans="1:33" s="433" customFormat="1" ht="13.5" customHeight="1">
      <c r="N3" s="433" t="s">
        <v>3</v>
      </c>
      <c r="R3" s="971"/>
      <c r="S3" s="971"/>
      <c r="T3" s="971"/>
      <c r="U3" s="971"/>
      <c r="V3" s="971"/>
      <c r="W3" s="971"/>
      <c r="X3" s="971"/>
      <c r="Y3" s="971"/>
      <c r="Z3" s="971"/>
      <c r="AA3" s="971"/>
      <c r="AB3" s="971"/>
      <c r="AC3" s="971"/>
      <c r="AD3" s="971"/>
      <c r="AE3" s="971"/>
      <c r="AF3" s="971"/>
      <c r="AG3" s="971"/>
    </row>
    <row r="4" spans="1:33" s="433" customFormat="1" ht="15" customHeight="1">
      <c r="B4" s="2703" t="s">
        <v>4</v>
      </c>
      <c r="C4" s="2081"/>
      <c r="D4" s="435"/>
      <c r="E4" s="971"/>
      <c r="F4" s="971"/>
      <c r="G4" s="971"/>
      <c r="H4" s="971"/>
      <c r="I4" s="907" t="s">
        <v>5</v>
      </c>
      <c r="J4" s="1848"/>
      <c r="K4" s="1848"/>
      <c r="L4" s="1848"/>
      <c r="O4" s="436" t="s">
        <v>617</v>
      </c>
      <c r="R4" s="971"/>
      <c r="S4" s="971"/>
      <c r="T4" s="971"/>
      <c r="U4" s="971"/>
      <c r="V4" s="971"/>
      <c r="W4" s="971"/>
      <c r="X4" s="971"/>
      <c r="Y4" s="971"/>
      <c r="Z4" s="971"/>
      <c r="AA4" s="971"/>
      <c r="AB4" s="971"/>
      <c r="AC4" s="971"/>
      <c r="AD4" s="971"/>
      <c r="AE4" s="971"/>
      <c r="AF4" s="971"/>
      <c r="AG4" s="971"/>
    </row>
    <row r="5" spans="1:33" s="433" customFormat="1" ht="9.75" customHeight="1">
      <c r="B5" s="2708" t="s">
        <v>7</v>
      </c>
      <c r="C5" s="2079"/>
      <c r="D5" s="1848"/>
      <c r="E5" s="1848"/>
      <c r="R5" s="971"/>
      <c r="S5" s="971"/>
      <c r="T5" s="971"/>
      <c r="U5" s="971"/>
      <c r="V5" s="971"/>
      <c r="W5" s="971"/>
      <c r="X5" s="971"/>
      <c r="Y5" s="971"/>
      <c r="Z5" s="971"/>
      <c r="AA5" s="971"/>
      <c r="AB5" s="971"/>
      <c r="AC5" s="971"/>
      <c r="AD5" s="971"/>
      <c r="AE5" s="971"/>
      <c r="AF5" s="971"/>
      <c r="AG5" s="971"/>
    </row>
    <row r="6" spans="1:33" s="433" customFormat="1" ht="12" customHeight="1">
      <c r="A6" s="2709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71"/>
      <c r="S6" s="971"/>
      <c r="T6" s="971"/>
      <c r="U6" s="971"/>
      <c r="V6" s="971"/>
      <c r="W6" s="971"/>
      <c r="X6" s="971"/>
      <c r="Y6" s="971"/>
      <c r="Z6" s="971"/>
      <c r="AA6" s="971"/>
      <c r="AB6" s="971"/>
      <c r="AC6" s="971"/>
      <c r="AD6" s="971"/>
      <c r="AE6" s="971"/>
      <c r="AF6" s="971"/>
      <c r="AG6" s="971"/>
    </row>
    <row r="7" spans="1:33" s="433" customFormat="1" ht="15.75">
      <c r="A7" s="2710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71"/>
      <c r="S7" s="971"/>
      <c r="T7" s="971"/>
      <c r="U7" s="971"/>
      <c r="V7" s="971"/>
      <c r="W7" s="971"/>
      <c r="X7" s="971"/>
      <c r="Y7" s="971"/>
      <c r="Z7" s="971"/>
      <c r="AA7" s="971"/>
      <c r="AB7" s="971"/>
      <c r="AC7" s="971"/>
      <c r="AD7" s="971"/>
      <c r="AE7" s="971"/>
      <c r="AF7" s="971"/>
      <c r="AG7" s="971"/>
    </row>
    <row r="8" spans="1:33" s="433" customFormat="1" ht="9" customHeight="1">
      <c r="A8" s="1258">
        <v>1516</v>
      </c>
      <c r="B8" s="1258">
        <v>1514</v>
      </c>
      <c r="R8" s="971"/>
      <c r="S8" s="971"/>
      <c r="T8" s="971"/>
      <c r="U8" s="971"/>
      <c r="V8" s="971"/>
      <c r="W8" s="971"/>
      <c r="X8" s="971"/>
      <c r="Y8" s="971"/>
      <c r="Z8" s="971"/>
      <c r="AA8" s="971"/>
      <c r="AB8" s="971"/>
      <c r="AC8" s="971"/>
      <c r="AD8" s="971"/>
      <c r="AE8" s="971"/>
      <c r="AF8" s="971"/>
      <c r="AG8" s="971"/>
    </row>
    <row r="9" spans="1:33" s="433" customFormat="1">
      <c r="A9" s="2713" t="s">
        <v>9</v>
      </c>
      <c r="B9" s="2716" t="s">
        <v>10</v>
      </c>
      <c r="C9" s="2717"/>
      <c r="D9" s="2717"/>
      <c r="E9" s="2717"/>
      <c r="F9" s="2717"/>
      <c r="G9" s="2717"/>
      <c r="H9" s="2717"/>
      <c r="I9" s="2718"/>
      <c r="J9" s="2716" t="s">
        <v>11</v>
      </c>
      <c r="K9" s="2717"/>
      <c r="L9" s="2717"/>
      <c r="M9" s="2717"/>
      <c r="N9" s="2717"/>
      <c r="O9" s="2717"/>
      <c r="P9" s="2717"/>
      <c r="Q9" s="2718"/>
      <c r="R9" s="971"/>
      <c r="S9" s="971"/>
      <c r="T9" s="971"/>
      <c r="U9" s="971"/>
      <c r="V9" s="971"/>
      <c r="W9" s="971"/>
      <c r="X9" s="971"/>
      <c r="Y9" s="971"/>
      <c r="Z9" s="971"/>
      <c r="AA9" s="971"/>
      <c r="AB9" s="971"/>
      <c r="AC9" s="971"/>
      <c r="AD9" s="971"/>
      <c r="AE9" s="971"/>
      <c r="AF9" s="971"/>
      <c r="AG9" s="971"/>
    </row>
    <row r="10" spans="1:33" s="433" customFormat="1">
      <c r="A10" s="2714"/>
      <c r="B10" s="2706" t="s">
        <v>618</v>
      </c>
      <c r="C10" s="2707"/>
      <c r="D10" s="2707"/>
      <c r="E10" s="2719"/>
      <c r="F10" s="2706" t="s">
        <v>619</v>
      </c>
      <c r="G10" s="2095"/>
      <c r="H10" s="2095"/>
      <c r="I10" s="2096"/>
      <c r="J10" s="2706" t="s">
        <v>618</v>
      </c>
      <c r="K10" s="2707"/>
      <c r="L10" s="2707"/>
      <c r="M10" s="2719"/>
      <c r="N10" s="2706" t="s">
        <v>619</v>
      </c>
      <c r="O10" s="2095"/>
      <c r="P10" s="2095"/>
      <c r="Q10" s="2096"/>
      <c r="R10" s="971"/>
      <c r="S10" s="971"/>
      <c r="T10" s="971"/>
      <c r="U10" s="971"/>
      <c r="V10" s="971"/>
      <c r="W10" s="971"/>
      <c r="X10" s="971"/>
      <c r="Y10" s="971"/>
      <c r="Z10" s="971"/>
      <c r="AA10" s="971"/>
      <c r="AB10" s="971"/>
      <c r="AC10" s="971"/>
      <c r="AD10" s="971"/>
      <c r="AE10" s="971"/>
      <c r="AF10" s="971"/>
      <c r="AG10" s="971"/>
    </row>
    <row r="11" spans="1:33" s="433" customFormat="1">
      <c r="A11" s="2714"/>
      <c r="B11" s="2706" t="s">
        <v>14</v>
      </c>
      <c r="C11" s="2707"/>
      <c r="E11" s="1850">
        <v>12000</v>
      </c>
      <c r="F11" s="2706" t="s">
        <v>14</v>
      </c>
      <c r="G11" s="2707"/>
      <c r="H11" s="1849"/>
      <c r="I11" s="1850">
        <v>12000</v>
      </c>
      <c r="J11" s="2706" t="s">
        <v>14</v>
      </c>
      <c r="K11" s="2707"/>
      <c r="L11" s="1849"/>
      <c r="M11" s="1850">
        <f>E11</f>
        <v>12000</v>
      </c>
      <c r="N11" s="2706" t="s">
        <v>14</v>
      </c>
      <c r="O11" s="2707"/>
      <c r="P11" s="1849"/>
      <c r="Q11" s="1850">
        <f>I11</f>
        <v>12000</v>
      </c>
      <c r="R11" s="971"/>
      <c r="S11" s="971"/>
      <c r="T11" s="971"/>
      <c r="U11" s="971"/>
      <c r="V11" s="971"/>
      <c r="W11" s="971"/>
      <c r="X11" s="971"/>
      <c r="Y11" s="971"/>
      <c r="Z11" s="971"/>
      <c r="AA11" s="971"/>
      <c r="AB11" s="971"/>
      <c r="AC11" s="971"/>
      <c r="AD11" s="971"/>
      <c r="AE11" s="971"/>
      <c r="AF11" s="971"/>
      <c r="AG11" s="971"/>
    </row>
    <row r="12" spans="1:33" s="440" customFormat="1" ht="35.25" customHeight="1">
      <c r="A12" s="2715"/>
      <c r="B12" s="439" t="s">
        <v>16</v>
      </c>
      <c r="C12" s="439" t="s">
        <v>17</v>
      </c>
      <c r="D12" s="439"/>
      <c r="E12" s="439" t="s">
        <v>18</v>
      </c>
      <c r="F12" s="439" t="s">
        <v>16</v>
      </c>
      <c r="G12" s="439" t="s">
        <v>17</v>
      </c>
      <c r="H12" s="439"/>
      <c r="I12" s="439" t="s">
        <v>18</v>
      </c>
      <c r="J12" s="439" t="s">
        <v>16</v>
      </c>
      <c r="K12" s="439" t="s">
        <v>17</v>
      </c>
      <c r="L12" s="439"/>
      <c r="M12" s="439" t="s">
        <v>18</v>
      </c>
      <c r="N12" s="439" t="s">
        <v>16</v>
      </c>
      <c r="O12" s="439" t="s">
        <v>17</v>
      </c>
      <c r="P12" s="439"/>
      <c r="Q12" s="439" t="s">
        <v>18</v>
      </c>
    </row>
    <row r="13" spans="1:33" s="442" customFormat="1" ht="12" thickBot="1">
      <c r="A13" s="441">
        <v>1</v>
      </c>
      <c r="B13" s="441">
        <v>2</v>
      </c>
      <c r="C13" s="441">
        <v>3</v>
      </c>
      <c r="D13" s="441"/>
      <c r="E13" s="441">
        <v>4</v>
      </c>
      <c r="F13" s="441">
        <v>5</v>
      </c>
      <c r="G13" s="441">
        <v>6</v>
      </c>
      <c r="H13" s="441"/>
      <c r="I13" s="441">
        <v>7</v>
      </c>
      <c r="J13" s="441">
        <v>8</v>
      </c>
      <c r="K13" s="441">
        <v>9</v>
      </c>
      <c r="L13" s="441"/>
      <c r="M13" s="441">
        <v>10</v>
      </c>
      <c r="N13" s="441">
        <v>11</v>
      </c>
      <c r="O13" s="441">
        <v>12</v>
      </c>
      <c r="P13" s="441"/>
      <c r="Q13" s="441">
        <v>13</v>
      </c>
    </row>
    <row r="14" spans="1:33" s="440" customFormat="1" ht="15">
      <c r="A14" s="443">
        <v>0</v>
      </c>
      <c r="B14" s="1120"/>
      <c r="C14" s="1636"/>
      <c r="D14" s="1636"/>
      <c r="E14" s="2052">
        <v>34.4</v>
      </c>
      <c r="F14" s="1603"/>
      <c r="G14" s="1636"/>
      <c r="H14" s="1636"/>
      <c r="I14" s="2052">
        <v>0</v>
      </c>
      <c r="J14" s="1603"/>
      <c r="K14" s="1636"/>
      <c r="L14" s="1636"/>
      <c r="M14" s="1636"/>
      <c r="N14" s="1603"/>
      <c r="O14" s="1636"/>
      <c r="P14" s="1636"/>
      <c r="Q14" s="1636"/>
    </row>
    <row r="15" spans="1:33" s="1374" customFormat="1" ht="15">
      <c r="A15" s="1373">
        <v>1</v>
      </c>
      <c r="B15" s="1120"/>
      <c r="C15" s="1636"/>
      <c r="D15" s="1636"/>
      <c r="E15" s="2053">
        <v>30.400000000000002</v>
      </c>
      <c r="F15" s="1603"/>
      <c r="G15" s="1636"/>
      <c r="H15" s="1636"/>
      <c r="I15" s="2053">
        <v>0</v>
      </c>
      <c r="J15" s="1603"/>
      <c r="K15" s="1636"/>
      <c r="L15" s="1636"/>
      <c r="M15" s="1784"/>
      <c r="N15" s="1603"/>
      <c r="O15" s="1636"/>
      <c r="P15" s="1636"/>
      <c r="Q15" s="1784"/>
    </row>
    <row r="16" spans="1:33" s="440" customFormat="1" ht="15">
      <c r="A16" s="443">
        <v>2</v>
      </c>
      <c r="B16" s="1120"/>
      <c r="C16" s="1636"/>
      <c r="D16" s="1636"/>
      <c r="E16" s="2053">
        <v>30</v>
      </c>
      <c r="F16" s="1603"/>
      <c r="G16" s="1636"/>
      <c r="H16" s="1636"/>
      <c r="I16" s="2053">
        <v>0</v>
      </c>
      <c r="J16" s="1603"/>
      <c r="K16" s="1636"/>
      <c r="L16" s="1636"/>
      <c r="M16" s="1784"/>
      <c r="N16" s="1603"/>
      <c r="O16" s="1636"/>
      <c r="P16" s="1636"/>
      <c r="Q16" s="1784"/>
    </row>
    <row r="17" spans="1:17" s="440" customFormat="1" ht="15">
      <c r="A17" s="443">
        <v>3</v>
      </c>
      <c r="B17" s="1120"/>
      <c r="C17" s="1636"/>
      <c r="D17" s="1636"/>
      <c r="E17" s="2053">
        <v>28</v>
      </c>
      <c r="F17" s="1603"/>
      <c r="G17" s="1636"/>
      <c r="H17" s="1636"/>
      <c r="I17" s="2053">
        <v>0</v>
      </c>
      <c r="J17" s="1603"/>
      <c r="K17" s="1636"/>
      <c r="L17" s="1636"/>
      <c r="M17" s="1784"/>
      <c r="N17" s="1603"/>
      <c r="O17" s="1636"/>
      <c r="P17" s="1636"/>
      <c r="Q17" s="1784"/>
    </row>
    <row r="18" spans="1:17" s="440" customFormat="1" ht="15">
      <c r="A18" s="443">
        <v>4</v>
      </c>
      <c r="B18" s="1120"/>
      <c r="C18" s="1636"/>
      <c r="D18" s="1636"/>
      <c r="E18" s="2053">
        <v>27.6</v>
      </c>
      <c r="F18" s="1603"/>
      <c r="G18" s="1636"/>
      <c r="H18" s="1636"/>
      <c r="I18" s="2053">
        <v>0</v>
      </c>
      <c r="J18" s="1603"/>
      <c r="K18" s="1636"/>
      <c r="L18" s="1636"/>
      <c r="M18" s="1784"/>
      <c r="N18" s="1603"/>
      <c r="O18" s="1636"/>
      <c r="P18" s="1636"/>
      <c r="Q18" s="1784"/>
    </row>
    <row r="19" spans="1:17" s="440" customFormat="1" ht="15">
      <c r="A19" s="443">
        <v>5</v>
      </c>
      <c r="B19" s="1120"/>
      <c r="C19" s="1636"/>
      <c r="D19" s="1636"/>
      <c r="E19" s="2053">
        <v>29.6</v>
      </c>
      <c r="F19" s="1603"/>
      <c r="G19" s="1636"/>
      <c r="H19" s="1636"/>
      <c r="I19" s="2053">
        <v>0</v>
      </c>
      <c r="J19" s="1603"/>
      <c r="K19" s="1636"/>
      <c r="L19" s="1636"/>
      <c r="M19" s="1784"/>
      <c r="N19" s="1603"/>
      <c r="O19" s="1636"/>
      <c r="P19" s="1636"/>
      <c r="Q19" s="1784"/>
    </row>
    <row r="20" spans="1:17" s="440" customFormat="1" ht="15">
      <c r="A20" s="443">
        <v>6</v>
      </c>
      <c r="B20" s="1120"/>
      <c r="C20" s="1636"/>
      <c r="D20" s="1636"/>
      <c r="E20" s="2053">
        <v>37.200000000000003</v>
      </c>
      <c r="F20" s="1603"/>
      <c r="G20" s="1636"/>
      <c r="H20" s="1636"/>
      <c r="I20" s="2053">
        <v>0</v>
      </c>
      <c r="J20" s="1603"/>
      <c r="K20" s="1636"/>
      <c r="L20" s="1636"/>
      <c r="M20" s="1784"/>
      <c r="N20" s="1603"/>
      <c r="O20" s="1636"/>
      <c r="P20" s="1636"/>
      <c r="Q20" s="1784"/>
    </row>
    <row r="21" spans="1:17" s="440" customFormat="1" ht="15">
      <c r="A21" s="443">
        <v>7</v>
      </c>
      <c r="B21" s="1120"/>
      <c r="C21" s="1636"/>
      <c r="D21" s="1636"/>
      <c r="E21" s="2053">
        <v>40.800000000000004</v>
      </c>
      <c r="F21" s="1603"/>
      <c r="G21" s="1636"/>
      <c r="H21" s="1636"/>
      <c r="I21" s="2053">
        <v>0</v>
      </c>
      <c r="J21" s="1603"/>
      <c r="K21" s="1636"/>
      <c r="L21" s="1636"/>
      <c r="M21" s="1784"/>
      <c r="N21" s="1603"/>
      <c r="O21" s="1636"/>
      <c r="P21" s="1636"/>
      <c r="Q21" s="1784"/>
    </row>
    <row r="22" spans="1:17" s="440" customFormat="1" ht="15">
      <c r="A22" s="443">
        <v>8</v>
      </c>
      <c r="B22" s="1120"/>
      <c r="C22" s="1636"/>
      <c r="D22" s="1636"/>
      <c r="E22" s="2053">
        <v>40.800000000000004</v>
      </c>
      <c r="F22" s="1603"/>
      <c r="G22" s="1636"/>
      <c r="H22" s="1636"/>
      <c r="I22" s="2053">
        <v>0</v>
      </c>
      <c r="J22" s="1603"/>
      <c r="K22" s="1636"/>
      <c r="L22" s="1636"/>
      <c r="M22" s="1784"/>
      <c r="N22" s="1603"/>
      <c r="O22" s="1636"/>
      <c r="P22" s="1636"/>
      <c r="Q22" s="1784"/>
    </row>
    <row r="23" spans="1:17" s="440" customFormat="1" ht="15">
      <c r="A23" s="443">
        <v>9</v>
      </c>
      <c r="B23" s="1120"/>
      <c r="C23" s="1636"/>
      <c r="D23" s="1636"/>
      <c r="E23" s="2053">
        <v>40</v>
      </c>
      <c r="F23" s="1603"/>
      <c r="G23" s="1636"/>
      <c r="H23" s="1636"/>
      <c r="I23" s="2053">
        <v>0</v>
      </c>
      <c r="J23" s="1603"/>
      <c r="K23" s="1636"/>
      <c r="L23" s="1636"/>
      <c r="M23" s="1784"/>
      <c r="N23" s="1603"/>
      <c r="O23" s="1636"/>
      <c r="P23" s="1636"/>
      <c r="Q23" s="1784"/>
    </row>
    <row r="24" spans="1:17" s="440" customFormat="1" ht="15">
      <c r="A24" s="443">
        <v>10</v>
      </c>
      <c r="B24" s="1120"/>
      <c r="C24" s="1636"/>
      <c r="D24" s="1636"/>
      <c r="E24" s="2053">
        <v>38.800000000000004</v>
      </c>
      <c r="F24" s="1603"/>
      <c r="G24" s="1636"/>
      <c r="H24" s="1636"/>
      <c r="I24" s="2053">
        <v>0</v>
      </c>
      <c r="J24" s="1603"/>
      <c r="K24" s="1636"/>
      <c r="L24" s="1636"/>
      <c r="M24" s="1784"/>
      <c r="N24" s="1603"/>
      <c r="O24" s="1636"/>
      <c r="P24" s="1636"/>
      <c r="Q24" s="1784"/>
    </row>
    <row r="25" spans="1:17" s="440" customFormat="1" ht="15">
      <c r="A25" s="443">
        <v>11</v>
      </c>
      <c r="B25" s="1120"/>
      <c r="C25" s="1636"/>
      <c r="D25" s="1636"/>
      <c r="E25" s="2053">
        <v>38</v>
      </c>
      <c r="F25" s="1603"/>
      <c r="G25" s="1636"/>
      <c r="H25" s="1636"/>
      <c r="I25" s="2053">
        <v>0</v>
      </c>
      <c r="J25" s="1603"/>
      <c r="K25" s="1636"/>
      <c r="L25" s="1636"/>
      <c r="M25" s="1784"/>
      <c r="N25" s="1603"/>
      <c r="O25" s="1636"/>
      <c r="P25" s="1636"/>
      <c r="Q25" s="1784"/>
    </row>
    <row r="26" spans="1:17" s="440" customFormat="1" ht="15">
      <c r="A26" s="443">
        <v>12</v>
      </c>
      <c r="B26" s="1120"/>
      <c r="C26" s="1636"/>
      <c r="D26" s="1636"/>
      <c r="E26" s="2053">
        <v>38</v>
      </c>
      <c r="F26" s="1603"/>
      <c r="G26" s="1636"/>
      <c r="H26" s="1636"/>
      <c r="I26" s="2053">
        <v>0</v>
      </c>
      <c r="J26" s="1603"/>
      <c r="K26" s="1636"/>
      <c r="L26" s="1636"/>
      <c r="M26" s="1784"/>
      <c r="N26" s="1603"/>
      <c r="O26" s="1636"/>
      <c r="P26" s="1636"/>
      <c r="Q26" s="1784"/>
    </row>
    <row r="27" spans="1:17" s="440" customFormat="1" ht="15">
      <c r="A27" s="443">
        <v>13</v>
      </c>
      <c r="B27" s="1120"/>
      <c r="C27" s="1636"/>
      <c r="D27" s="1636"/>
      <c r="E27" s="2053">
        <v>38</v>
      </c>
      <c r="F27" s="1603"/>
      <c r="G27" s="1636"/>
      <c r="H27" s="1636"/>
      <c r="I27" s="2053">
        <v>0</v>
      </c>
      <c r="J27" s="1603"/>
      <c r="K27" s="1636"/>
      <c r="L27" s="1636"/>
      <c r="M27" s="1784"/>
      <c r="N27" s="1603"/>
      <c r="O27" s="1636"/>
      <c r="P27" s="1636"/>
      <c r="Q27" s="1784"/>
    </row>
    <row r="28" spans="1:17" s="440" customFormat="1" ht="15">
      <c r="A28" s="443">
        <v>14</v>
      </c>
      <c r="B28" s="1120"/>
      <c r="C28" s="1636"/>
      <c r="D28" s="1636"/>
      <c r="E28" s="2053">
        <v>36.4</v>
      </c>
      <c r="F28" s="1603"/>
      <c r="G28" s="1636"/>
      <c r="H28" s="1636"/>
      <c r="I28" s="2053">
        <v>0</v>
      </c>
      <c r="J28" s="1603"/>
      <c r="K28" s="1636"/>
      <c r="L28" s="1636"/>
      <c r="M28" s="1784"/>
      <c r="N28" s="1603"/>
      <c r="O28" s="1636"/>
      <c r="P28" s="1636"/>
      <c r="Q28" s="1784"/>
    </row>
    <row r="29" spans="1:17" s="440" customFormat="1" ht="15">
      <c r="A29" s="443">
        <v>15</v>
      </c>
      <c r="B29" s="1120"/>
      <c r="C29" s="1636"/>
      <c r="D29" s="1636"/>
      <c r="E29" s="2053">
        <v>46</v>
      </c>
      <c r="F29" s="1603"/>
      <c r="G29" s="1636"/>
      <c r="H29" s="1636"/>
      <c r="I29" s="2053">
        <v>0</v>
      </c>
      <c r="J29" s="1603"/>
      <c r="K29" s="1636"/>
      <c r="L29" s="1636"/>
      <c r="M29" s="1784"/>
      <c r="N29" s="1603"/>
      <c r="O29" s="1636"/>
      <c r="P29" s="1636"/>
      <c r="Q29" s="1784"/>
    </row>
    <row r="30" spans="1:17" s="440" customFormat="1" ht="15">
      <c r="A30" s="443">
        <v>16</v>
      </c>
      <c r="B30" s="1120"/>
      <c r="C30" s="1636"/>
      <c r="D30" s="1636"/>
      <c r="E30" s="2053">
        <v>47.2</v>
      </c>
      <c r="F30" s="1603"/>
      <c r="G30" s="1636"/>
      <c r="H30" s="1636"/>
      <c r="I30" s="2053">
        <v>0</v>
      </c>
      <c r="J30" s="1603"/>
      <c r="K30" s="1636"/>
      <c r="L30" s="1636"/>
      <c r="M30" s="1784"/>
      <c r="N30" s="1603"/>
      <c r="O30" s="1636"/>
      <c r="P30" s="1636"/>
      <c r="Q30" s="1784"/>
    </row>
    <row r="31" spans="1:17" s="444" customFormat="1" ht="15">
      <c r="A31" s="443">
        <v>17</v>
      </c>
      <c r="B31" s="1120"/>
      <c r="C31" s="1636"/>
      <c r="D31" s="1636"/>
      <c r="E31" s="2053">
        <v>44</v>
      </c>
      <c r="F31" s="1603"/>
      <c r="G31" s="1636"/>
      <c r="H31" s="1636"/>
      <c r="I31" s="2053">
        <v>0</v>
      </c>
      <c r="J31" s="1603"/>
      <c r="K31" s="1636"/>
      <c r="L31" s="1636"/>
      <c r="M31" s="1784"/>
      <c r="N31" s="1603"/>
      <c r="O31" s="1636"/>
      <c r="P31" s="1636"/>
      <c r="Q31" s="1784"/>
    </row>
    <row r="32" spans="1:17" s="444" customFormat="1" ht="15">
      <c r="A32" s="443">
        <v>18</v>
      </c>
      <c r="B32" s="1120"/>
      <c r="C32" s="1636"/>
      <c r="D32" s="1636"/>
      <c r="E32" s="2053">
        <v>53.2</v>
      </c>
      <c r="F32" s="1603"/>
      <c r="G32" s="1636"/>
      <c r="H32" s="1636"/>
      <c r="I32" s="2053">
        <v>0</v>
      </c>
      <c r="J32" s="1603"/>
      <c r="K32" s="1636"/>
      <c r="L32" s="1636"/>
      <c r="M32" s="1784"/>
      <c r="N32" s="1603"/>
      <c r="O32" s="1636"/>
      <c r="P32" s="1636"/>
      <c r="Q32" s="1784"/>
    </row>
    <row r="33" spans="1:33" s="444" customFormat="1" ht="15">
      <c r="A33" s="443">
        <v>19</v>
      </c>
      <c r="B33" s="1120"/>
      <c r="C33" s="1636"/>
      <c r="D33" s="1636"/>
      <c r="E33" s="2053">
        <v>56.4</v>
      </c>
      <c r="F33" s="1603"/>
      <c r="G33" s="1636"/>
      <c r="H33" s="1636"/>
      <c r="I33" s="2053">
        <v>0</v>
      </c>
      <c r="J33" s="1603"/>
      <c r="K33" s="1636"/>
      <c r="L33" s="1636"/>
      <c r="M33" s="1784"/>
      <c r="N33" s="1603"/>
      <c r="O33" s="1636"/>
      <c r="P33" s="1636"/>
      <c r="Q33" s="1784"/>
    </row>
    <row r="34" spans="1:33" s="444" customFormat="1" ht="15">
      <c r="A34" s="443">
        <v>20</v>
      </c>
      <c r="B34" s="1120"/>
      <c r="C34" s="1636"/>
      <c r="D34" s="1636"/>
      <c r="E34" s="2053">
        <v>56.800000000000004</v>
      </c>
      <c r="F34" s="1603"/>
      <c r="G34" s="1636"/>
      <c r="H34" s="1636"/>
      <c r="I34" s="2053">
        <v>0</v>
      </c>
      <c r="J34" s="1603"/>
      <c r="K34" s="1636"/>
      <c r="L34" s="1636"/>
      <c r="M34" s="1784"/>
      <c r="N34" s="1603"/>
      <c r="O34" s="1636"/>
      <c r="P34" s="1636"/>
      <c r="Q34" s="1784"/>
    </row>
    <row r="35" spans="1:33" s="444" customFormat="1" ht="15">
      <c r="A35" s="443">
        <v>21</v>
      </c>
      <c r="B35" s="1120"/>
      <c r="C35" s="1636"/>
      <c r="D35" s="1636"/>
      <c r="E35" s="2053">
        <v>60.800000000000004</v>
      </c>
      <c r="F35" s="1603"/>
      <c r="G35" s="1636"/>
      <c r="H35" s="1636"/>
      <c r="I35" s="2053">
        <v>0</v>
      </c>
      <c r="J35" s="1603"/>
      <c r="K35" s="1636"/>
      <c r="L35" s="1636"/>
      <c r="M35" s="1784"/>
      <c r="N35" s="1603"/>
      <c r="O35" s="1636"/>
      <c r="P35" s="1636"/>
      <c r="Q35" s="1784"/>
    </row>
    <row r="36" spans="1:33" s="444" customFormat="1" ht="15">
      <c r="A36" s="443">
        <v>22</v>
      </c>
      <c r="B36" s="1120"/>
      <c r="C36" s="1636"/>
      <c r="D36" s="1636"/>
      <c r="E36" s="2053">
        <v>56.800000000000004</v>
      </c>
      <c r="F36" s="1603"/>
      <c r="G36" s="1636"/>
      <c r="H36" s="1636"/>
      <c r="I36" s="2053">
        <v>0</v>
      </c>
      <c r="J36" s="1603"/>
      <c r="K36" s="1636"/>
      <c r="L36" s="1636"/>
      <c r="M36" s="1784"/>
      <c r="N36" s="1603"/>
      <c r="O36" s="1636"/>
      <c r="P36" s="1636"/>
      <c r="Q36" s="1784"/>
    </row>
    <row r="37" spans="1:33" s="444" customFormat="1" ht="15.75" thickBot="1">
      <c r="A37" s="443">
        <v>23</v>
      </c>
      <c r="B37" s="1120"/>
      <c r="C37" s="1636"/>
      <c r="D37" s="1636"/>
      <c r="E37" s="2054">
        <v>45.2</v>
      </c>
      <c r="F37" s="1603"/>
      <c r="G37" s="1636"/>
      <c r="H37" s="1636"/>
      <c r="I37" s="2054">
        <v>0</v>
      </c>
      <c r="J37" s="1603"/>
      <c r="K37" s="1636"/>
      <c r="L37" s="1636"/>
      <c r="M37" s="1784"/>
      <c r="N37" s="1603"/>
      <c r="O37" s="1636"/>
      <c r="P37" s="1636"/>
      <c r="Q37" s="1784"/>
    </row>
    <row r="38" spans="1:33" s="444" customFormat="1" ht="15">
      <c r="A38" s="443" t="s">
        <v>19</v>
      </c>
      <c r="B38" s="1153"/>
      <c r="C38" s="1637"/>
      <c r="D38" s="1637"/>
      <c r="E38" s="1638">
        <f>SUM(E14:E37)</f>
        <v>994.4</v>
      </c>
      <c r="F38" s="1637"/>
      <c r="G38" s="1637"/>
      <c r="H38" s="1637"/>
      <c r="I38" s="1638">
        <f>SUM(I14:I37)</f>
        <v>0</v>
      </c>
      <c r="J38" s="1637"/>
      <c r="K38" s="1637"/>
      <c r="L38" s="1637"/>
      <c r="M38" s="1638">
        <f>SUM(M14:M37)</f>
        <v>0</v>
      </c>
      <c r="N38" s="1637"/>
      <c r="O38" s="1637"/>
      <c r="P38" s="1637"/>
      <c r="Q38" s="1638">
        <f>SUM(Q14:Q37)</f>
        <v>0</v>
      </c>
    </row>
    <row r="39" spans="1:33" s="433" customFormat="1" ht="12.75" customHeight="1">
      <c r="A39" s="433" t="s">
        <v>20</v>
      </c>
      <c r="R39" s="971"/>
      <c r="S39" s="971"/>
      <c r="T39" s="971"/>
      <c r="U39" s="971"/>
      <c r="V39" s="971"/>
      <c r="W39" s="971"/>
      <c r="X39" s="971"/>
      <c r="Y39" s="971"/>
      <c r="Z39" s="971"/>
      <c r="AA39" s="971"/>
      <c r="AB39" s="971"/>
      <c r="AC39" s="971"/>
      <c r="AD39" s="971"/>
      <c r="AE39" s="971"/>
      <c r="AF39" s="971"/>
      <c r="AG39" s="971"/>
    </row>
    <row r="40" spans="1:33" s="433" customFormat="1" ht="12.75" customHeight="1">
      <c r="A40" s="433" t="s">
        <v>21</v>
      </c>
      <c r="R40" s="971"/>
      <c r="S40" s="971"/>
      <c r="T40" s="971"/>
      <c r="U40" s="971"/>
      <c r="V40" s="971"/>
      <c r="W40" s="971"/>
      <c r="X40" s="971"/>
      <c r="Y40" s="971"/>
      <c r="Z40" s="971"/>
      <c r="AA40" s="971"/>
      <c r="AB40" s="971"/>
      <c r="AC40" s="971"/>
      <c r="AD40" s="971"/>
      <c r="AE40" s="971"/>
      <c r="AF40" s="971"/>
      <c r="AG40" s="971"/>
    </row>
    <row r="41" spans="1:33">
      <c r="A41" s="433" t="s">
        <v>565</v>
      </c>
      <c r="K41" s="433"/>
      <c r="L41" s="433"/>
      <c r="M41" s="433"/>
      <c r="N41" s="433"/>
      <c r="O41" s="433"/>
      <c r="P41" s="433"/>
      <c r="Q41" s="433"/>
      <c r="R41" s="972"/>
      <c r="S41" s="972"/>
      <c r="T41" s="972"/>
      <c r="U41" s="972"/>
      <c r="V41" s="972"/>
      <c r="W41" s="972"/>
      <c r="X41" s="972"/>
      <c r="Y41" s="972"/>
      <c r="Z41" s="972"/>
      <c r="AA41" s="972"/>
      <c r="AB41" s="972"/>
      <c r="AC41" s="972"/>
      <c r="AD41" s="972"/>
      <c r="AE41" s="972"/>
      <c r="AF41" s="972"/>
      <c r="AG41" s="972"/>
    </row>
    <row r="42" spans="1:33">
      <c r="A42" s="433" t="s">
        <v>23</v>
      </c>
      <c r="R42" s="972"/>
      <c r="S42" s="972"/>
      <c r="T42" s="972"/>
      <c r="U42" s="972"/>
      <c r="V42" s="972"/>
      <c r="W42" s="972"/>
      <c r="X42" s="972"/>
      <c r="Y42" s="972"/>
      <c r="Z42" s="972"/>
      <c r="AA42" s="972"/>
      <c r="AB42" s="972"/>
      <c r="AC42" s="972"/>
      <c r="AD42" s="972"/>
      <c r="AE42" s="972"/>
      <c r="AF42" s="972"/>
      <c r="AG42" s="972"/>
    </row>
    <row r="43" spans="1:33">
      <c r="R43" s="972"/>
      <c r="S43" s="972"/>
      <c r="T43" s="972"/>
      <c r="U43" s="972"/>
      <c r="V43" s="972"/>
      <c r="W43" s="972"/>
      <c r="X43" s="972"/>
      <c r="Y43" s="972"/>
      <c r="Z43" s="972"/>
      <c r="AA43" s="972"/>
      <c r="AB43" s="972"/>
      <c r="AC43" s="972"/>
      <c r="AD43" s="972"/>
      <c r="AE43" s="972"/>
      <c r="AF43" s="972"/>
      <c r="AG43" s="972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>
    <tabColor theme="9" tint="-0.249977111117893"/>
  </sheetPr>
  <dimension ref="A1:AG43"/>
  <sheetViews>
    <sheetView zoomScale="85" zoomScaleNormal="85" workbookViewId="0">
      <selection activeCell="O20" sqref="O20"/>
    </sheetView>
  </sheetViews>
  <sheetFormatPr defaultColWidth="9.140625" defaultRowHeight="12.75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>
      <c r="B1" s="2725" t="s">
        <v>405</v>
      </c>
      <c r="C1" s="2081"/>
      <c r="D1" s="2081"/>
      <c r="E1" s="2081"/>
      <c r="F1" s="2081"/>
      <c r="J1" s="800" t="s">
        <v>171</v>
      </c>
      <c r="N1" s="2720" t="s">
        <v>99</v>
      </c>
      <c r="O1" s="2720"/>
      <c r="P1" s="2720"/>
      <c r="Q1" s="2720"/>
      <c r="R1" s="969"/>
      <c r="S1" s="969"/>
      <c r="T1" s="969"/>
      <c r="U1" s="969"/>
      <c r="V1" s="969"/>
      <c r="W1" s="969"/>
      <c r="X1" s="969"/>
      <c r="Y1" s="969"/>
      <c r="Z1" s="969"/>
      <c r="AA1" s="969"/>
      <c r="AB1" s="969"/>
      <c r="AC1" s="969"/>
      <c r="AD1" s="969"/>
      <c r="AE1" s="969"/>
      <c r="AF1" s="969"/>
      <c r="AG1" s="969"/>
    </row>
    <row r="2" spans="1:33" s="446" customFormat="1" ht="10.5" customHeight="1">
      <c r="B2" s="2721" t="s">
        <v>1</v>
      </c>
      <c r="C2" s="2088"/>
      <c r="D2" s="2088"/>
      <c r="E2" s="2088"/>
      <c r="F2" s="2088"/>
      <c r="N2" s="2721" t="s">
        <v>2</v>
      </c>
      <c r="O2" s="2722"/>
      <c r="P2" s="2722"/>
      <c r="Q2" s="2722"/>
      <c r="R2" s="969"/>
      <c r="S2" s="969"/>
      <c r="T2" s="969"/>
      <c r="U2" s="969"/>
      <c r="V2" s="969"/>
      <c r="W2" s="969"/>
      <c r="X2" s="969"/>
      <c r="Y2" s="969"/>
      <c r="Z2" s="969"/>
      <c r="AA2" s="969"/>
      <c r="AB2" s="969"/>
      <c r="AC2" s="969"/>
      <c r="AD2" s="969"/>
      <c r="AE2" s="969"/>
      <c r="AF2" s="969"/>
      <c r="AG2" s="969"/>
    </row>
    <row r="3" spans="1:33" s="446" customFormat="1" ht="13.5" customHeight="1">
      <c r="N3" s="446" t="s">
        <v>3</v>
      </c>
      <c r="R3" s="969"/>
      <c r="S3" s="969"/>
      <c r="T3" s="969"/>
      <c r="U3" s="969"/>
      <c r="V3" s="969"/>
      <c r="W3" s="969"/>
      <c r="X3" s="969"/>
      <c r="Y3" s="969"/>
      <c r="Z3" s="969"/>
      <c r="AA3" s="969"/>
      <c r="AB3" s="969"/>
      <c r="AC3" s="969"/>
      <c r="AD3" s="969"/>
      <c r="AE3" s="969"/>
      <c r="AF3" s="969"/>
      <c r="AG3" s="969"/>
    </row>
    <row r="4" spans="1:33" s="446" customFormat="1" ht="15" customHeight="1">
      <c r="B4" s="2724" t="s">
        <v>4</v>
      </c>
      <c r="C4" s="2081"/>
      <c r="D4" s="448"/>
      <c r="E4" s="969"/>
      <c r="F4" s="969"/>
      <c r="G4" s="969"/>
      <c r="H4" s="969"/>
      <c r="I4" s="908" t="s">
        <v>5</v>
      </c>
      <c r="J4" s="447"/>
      <c r="K4" s="447"/>
      <c r="L4" s="447"/>
      <c r="O4" s="449" t="s">
        <v>103</v>
      </c>
      <c r="R4" s="969"/>
      <c r="S4" s="969"/>
      <c r="T4" s="969"/>
      <c r="U4" s="969"/>
      <c r="V4" s="969"/>
      <c r="W4" s="969"/>
      <c r="X4" s="969"/>
      <c r="Y4" s="969"/>
      <c r="Z4" s="969"/>
      <c r="AA4" s="969"/>
      <c r="AB4" s="969"/>
      <c r="AC4" s="969"/>
      <c r="AD4" s="969"/>
      <c r="AE4" s="969"/>
      <c r="AF4" s="969"/>
      <c r="AG4" s="969"/>
    </row>
    <row r="5" spans="1:33" s="446" customFormat="1" ht="9.75" customHeight="1">
      <c r="B5" s="2723" t="s">
        <v>7</v>
      </c>
      <c r="C5" s="2079"/>
      <c r="D5" s="447"/>
      <c r="E5" s="447"/>
      <c r="R5" s="969"/>
      <c r="S5" s="969"/>
      <c r="T5" s="969"/>
      <c r="U5" s="969"/>
      <c r="V5" s="969"/>
      <c r="W5" s="969"/>
      <c r="X5" s="969"/>
      <c r="Y5" s="969"/>
      <c r="Z5" s="969"/>
      <c r="AA5" s="969"/>
      <c r="AB5" s="969"/>
      <c r="AC5" s="969"/>
      <c r="AD5" s="969"/>
      <c r="AE5" s="969"/>
      <c r="AF5" s="969"/>
      <c r="AG5" s="969"/>
    </row>
    <row r="6" spans="1:33" s="446" customFormat="1" ht="12" customHeight="1">
      <c r="A6" s="2731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69"/>
      <c r="S6" s="969"/>
      <c r="T6" s="969"/>
      <c r="U6" s="969"/>
      <c r="V6" s="969"/>
      <c r="W6" s="969"/>
      <c r="X6" s="969"/>
      <c r="Y6" s="969"/>
      <c r="Z6" s="969"/>
      <c r="AA6" s="969"/>
      <c r="AB6" s="969"/>
      <c r="AC6" s="969"/>
      <c r="AD6" s="969"/>
      <c r="AE6" s="969"/>
      <c r="AF6" s="969"/>
      <c r="AG6" s="969"/>
    </row>
    <row r="7" spans="1:33" s="446" customFormat="1" ht="15.75">
      <c r="A7" s="2732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69"/>
      <c r="S7" s="969"/>
      <c r="T7" s="969"/>
      <c r="U7" s="969"/>
      <c r="V7" s="969"/>
      <c r="W7" s="969"/>
      <c r="X7" s="969"/>
      <c r="Y7" s="969"/>
      <c r="Z7" s="969"/>
      <c r="AA7" s="969"/>
      <c r="AB7" s="969"/>
      <c r="AC7" s="969"/>
      <c r="AD7" s="969"/>
      <c r="AE7" s="969"/>
      <c r="AF7" s="969"/>
      <c r="AG7" s="969"/>
    </row>
    <row r="8" spans="1:33" s="446" customFormat="1" ht="9" customHeight="1">
      <c r="A8" s="1258">
        <v>1515</v>
      </c>
      <c r="B8" s="1258">
        <v>1517</v>
      </c>
      <c r="R8" s="969"/>
      <c r="S8" s="969"/>
      <c r="T8" s="969"/>
      <c r="U8" s="969"/>
      <c r="V8" s="969"/>
      <c r="W8" s="969"/>
      <c r="X8" s="969"/>
      <c r="Y8" s="969"/>
      <c r="Z8" s="969"/>
      <c r="AA8" s="969"/>
      <c r="AB8" s="969"/>
      <c r="AC8" s="969"/>
      <c r="AD8" s="969"/>
      <c r="AE8" s="969"/>
      <c r="AF8" s="969"/>
      <c r="AG8" s="969"/>
    </row>
    <row r="9" spans="1:33" s="446" customFormat="1">
      <c r="A9" s="2728" t="s">
        <v>9</v>
      </c>
      <c r="B9" s="2733" t="s">
        <v>10</v>
      </c>
      <c r="C9" s="2734"/>
      <c r="D9" s="2734"/>
      <c r="E9" s="2734"/>
      <c r="F9" s="2734"/>
      <c r="G9" s="2734"/>
      <c r="H9" s="2734"/>
      <c r="I9" s="2735"/>
      <c r="J9" s="2733" t="s">
        <v>11</v>
      </c>
      <c r="K9" s="2734"/>
      <c r="L9" s="2734"/>
      <c r="M9" s="2734"/>
      <c r="N9" s="2734"/>
      <c r="O9" s="2734"/>
      <c r="P9" s="2734"/>
      <c r="Q9" s="2735"/>
      <c r="R9" s="969"/>
      <c r="S9" s="969"/>
      <c r="T9" s="969"/>
      <c r="U9" s="969"/>
      <c r="V9" s="969"/>
      <c r="W9" s="969"/>
      <c r="X9" s="969"/>
      <c r="Y9" s="969"/>
      <c r="Z9" s="969"/>
      <c r="AA9" s="969"/>
      <c r="AB9" s="969"/>
      <c r="AC9" s="969"/>
      <c r="AD9" s="969"/>
      <c r="AE9" s="969"/>
      <c r="AF9" s="969"/>
      <c r="AG9" s="969"/>
    </row>
    <row r="10" spans="1:33" s="446" customFormat="1">
      <c r="A10" s="2729"/>
      <c r="B10" s="2726" t="s">
        <v>104</v>
      </c>
      <c r="C10" s="2727"/>
      <c r="D10" s="2727"/>
      <c r="E10" s="2736"/>
      <c r="F10" s="2726" t="s">
        <v>105</v>
      </c>
      <c r="G10" s="2095"/>
      <c r="H10" s="2095"/>
      <c r="I10" s="2096"/>
      <c r="J10" s="2726" t="s">
        <v>104</v>
      </c>
      <c r="K10" s="2727"/>
      <c r="L10" s="2727"/>
      <c r="M10" s="2736"/>
      <c r="N10" s="2726" t="s">
        <v>105</v>
      </c>
      <c r="O10" s="2727"/>
      <c r="P10" s="2727"/>
      <c r="Q10" s="2736"/>
      <c r="R10" s="969"/>
      <c r="S10" s="969"/>
      <c r="T10" s="969"/>
      <c r="U10" s="969"/>
      <c r="V10" s="969"/>
      <c r="W10" s="969"/>
      <c r="X10" s="969"/>
      <c r="Y10" s="969"/>
      <c r="Z10" s="969"/>
      <c r="AA10" s="969"/>
      <c r="AB10" s="969"/>
      <c r="AC10" s="969"/>
      <c r="AD10" s="969"/>
      <c r="AE10" s="969"/>
      <c r="AF10" s="969"/>
      <c r="AG10" s="969"/>
    </row>
    <row r="11" spans="1:33" s="446" customFormat="1">
      <c r="A11" s="2729"/>
      <c r="B11" s="2726" t="s">
        <v>14</v>
      </c>
      <c r="C11" s="2727"/>
      <c r="E11" s="451">
        <v>12000</v>
      </c>
      <c r="F11" s="2726" t="s">
        <v>14</v>
      </c>
      <c r="G11" s="2727"/>
      <c r="H11" s="450"/>
      <c r="I11" s="451">
        <v>12000</v>
      </c>
      <c r="J11" s="2726" t="s">
        <v>14</v>
      </c>
      <c r="K11" s="2727"/>
      <c r="L11" s="450"/>
      <c r="M11" s="451">
        <f>E11</f>
        <v>12000</v>
      </c>
      <c r="N11" s="2726" t="s">
        <v>14</v>
      </c>
      <c r="O11" s="2727"/>
      <c r="P11" s="450"/>
      <c r="Q11" s="451">
        <f>I11</f>
        <v>12000</v>
      </c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</row>
    <row r="12" spans="1:33" s="453" customFormat="1" ht="35.25" customHeight="1">
      <c r="A12" s="2730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>
      <c r="A14" s="456">
        <v>0</v>
      </c>
      <c r="B14" s="1120"/>
      <c r="C14" s="1639"/>
      <c r="D14" s="1639"/>
      <c r="E14" s="1784">
        <v>1483</v>
      </c>
      <c r="F14" s="1603"/>
      <c r="G14" s="1639"/>
      <c r="H14" s="1639"/>
      <c r="I14" s="1784">
        <v>611</v>
      </c>
      <c r="J14" s="1603"/>
      <c r="K14" s="1639"/>
      <c r="L14" s="1639"/>
      <c r="M14" s="1784">
        <v>86</v>
      </c>
      <c r="N14" s="1603"/>
      <c r="O14" s="1639"/>
      <c r="P14" s="1639"/>
      <c r="Q14" s="1784">
        <v>62</v>
      </c>
    </row>
    <row r="15" spans="1:33" s="1372" customFormat="1" ht="15">
      <c r="A15" s="1369">
        <v>1</v>
      </c>
      <c r="B15" s="1120"/>
      <c r="C15" s="1639"/>
      <c r="D15" s="1639"/>
      <c r="E15" s="1784">
        <v>1392</v>
      </c>
      <c r="F15" s="1603"/>
      <c r="G15" s="1639"/>
      <c r="H15" s="1639"/>
      <c r="I15" s="1784">
        <v>551</v>
      </c>
      <c r="J15" s="1603"/>
      <c r="K15" s="1639"/>
      <c r="L15" s="1639"/>
      <c r="M15" s="1784">
        <v>102</v>
      </c>
      <c r="N15" s="1603"/>
      <c r="O15" s="1639"/>
      <c r="P15" s="1639"/>
      <c r="Q15" s="1784">
        <v>65</v>
      </c>
    </row>
    <row r="16" spans="1:33" s="453" customFormat="1" ht="15">
      <c r="A16" s="456">
        <v>2</v>
      </c>
      <c r="B16" s="1120"/>
      <c r="C16" s="1639"/>
      <c r="D16" s="1639"/>
      <c r="E16" s="1784">
        <v>1343</v>
      </c>
      <c r="F16" s="1603"/>
      <c r="G16" s="1639"/>
      <c r="H16" s="1639"/>
      <c r="I16" s="1784">
        <v>512</v>
      </c>
      <c r="J16" s="1603"/>
      <c r="K16" s="1639"/>
      <c r="L16" s="1639"/>
      <c r="M16" s="1784">
        <v>107</v>
      </c>
      <c r="N16" s="1603"/>
      <c r="O16" s="1639"/>
      <c r="P16" s="1639"/>
      <c r="Q16" s="1784">
        <v>62</v>
      </c>
    </row>
    <row r="17" spans="1:17" s="453" customFormat="1" ht="15">
      <c r="A17" s="456">
        <v>3</v>
      </c>
      <c r="B17" s="1120"/>
      <c r="C17" s="1639"/>
      <c r="D17" s="1639"/>
      <c r="E17" s="1784">
        <v>1308</v>
      </c>
      <c r="F17" s="1603"/>
      <c r="G17" s="1639"/>
      <c r="H17" s="1639"/>
      <c r="I17" s="1784">
        <v>508</v>
      </c>
      <c r="J17" s="1603"/>
      <c r="K17" s="1639"/>
      <c r="L17" s="1639"/>
      <c r="M17" s="1784">
        <v>89</v>
      </c>
      <c r="N17" s="1603"/>
      <c r="O17" s="1639"/>
      <c r="P17" s="1639"/>
      <c r="Q17" s="1784">
        <v>59</v>
      </c>
    </row>
    <row r="18" spans="1:17" s="453" customFormat="1" ht="15">
      <c r="A18" s="456">
        <v>4</v>
      </c>
      <c r="B18" s="1120"/>
      <c r="C18" s="1639"/>
      <c r="D18" s="1639"/>
      <c r="E18" s="1784">
        <v>1299</v>
      </c>
      <c r="F18" s="1603"/>
      <c r="G18" s="1639"/>
      <c r="H18" s="1639"/>
      <c r="I18" s="1784">
        <v>497</v>
      </c>
      <c r="J18" s="1603"/>
      <c r="K18" s="1639"/>
      <c r="L18" s="1639"/>
      <c r="M18" s="1784">
        <v>68</v>
      </c>
      <c r="N18" s="1603"/>
      <c r="O18" s="1639"/>
      <c r="P18" s="1639"/>
      <c r="Q18" s="1784">
        <v>46</v>
      </c>
    </row>
    <row r="19" spans="1:17" s="453" customFormat="1" ht="15">
      <c r="A19" s="456">
        <v>5</v>
      </c>
      <c r="B19" s="1120"/>
      <c r="C19" s="1639"/>
      <c r="D19" s="1639"/>
      <c r="E19" s="1784">
        <v>1420</v>
      </c>
      <c r="F19" s="1603"/>
      <c r="G19" s="1639"/>
      <c r="H19" s="1639"/>
      <c r="I19" s="1784">
        <v>530</v>
      </c>
      <c r="J19" s="1603"/>
      <c r="K19" s="1639"/>
      <c r="L19" s="1639"/>
      <c r="M19" s="1784">
        <v>66</v>
      </c>
      <c r="N19" s="1603"/>
      <c r="O19" s="1639"/>
      <c r="P19" s="1639"/>
      <c r="Q19" s="1784">
        <v>48</v>
      </c>
    </row>
    <row r="20" spans="1:17" s="453" customFormat="1" ht="15">
      <c r="A20" s="456">
        <v>6</v>
      </c>
      <c r="B20" s="1120"/>
      <c r="C20" s="1639"/>
      <c r="D20" s="1639"/>
      <c r="E20" s="1784">
        <v>1661</v>
      </c>
      <c r="F20" s="1603"/>
      <c r="G20" s="1639"/>
      <c r="H20" s="1639"/>
      <c r="I20" s="1784">
        <v>703</v>
      </c>
      <c r="J20" s="1603"/>
      <c r="K20" s="1639"/>
      <c r="L20" s="1639"/>
      <c r="M20" s="1784">
        <v>61</v>
      </c>
      <c r="N20" s="1603"/>
      <c r="O20" s="1639"/>
      <c r="P20" s="1639"/>
      <c r="Q20" s="1784">
        <v>31</v>
      </c>
    </row>
    <row r="21" spans="1:17" s="453" customFormat="1" ht="15">
      <c r="A21" s="456">
        <v>7</v>
      </c>
      <c r="B21" s="1120"/>
      <c r="C21" s="1639"/>
      <c r="D21" s="1639"/>
      <c r="E21" s="1784">
        <v>1791</v>
      </c>
      <c r="F21" s="1603"/>
      <c r="G21" s="1639"/>
      <c r="H21" s="1639"/>
      <c r="I21" s="1784">
        <v>807</v>
      </c>
      <c r="J21" s="1603"/>
      <c r="K21" s="1639"/>
      <c r="L21" s="1639"/>
      <c r="M21" s="1784">
        <v>59</v>
      </c>
      <c r="N21" s="1603"/>
      <c r="O21" s="1639"/>
      <c r="P21" s="1639"/>
      <c r="Q21" s="1784">
        <v>49</v>
      </c>
    </row>
    <row r="22" spans="1:17" s="453" customFormat="1" ht="15">
      <c r="A22" s="456">
        <v>8</v>
      </c>
      <c r="B22" s="1120"/>
      <c r="C22" s="1639"/>
      <c r="D22" s="1639"/>
      <c r="E22" s="1784">
        <v>1932</v>
      </c>
      <c r="F22" s="1603"/>
      <c r="G22" s="1639"/>
      <c r="H22" s="1639"/>
      <c r="I22" s="1784">
        <v>817</v>
      </c>
      <c r="J22" s="1603"/>
      <c r="K22" s="1639"/>
      <c r="L22" s="1639"/>
      <c r="M22" s="1784">
        <v>46</v>
      </c>
      <c r="N22" s="1603"/>
      <c r="O22" s="1639"/>
      <c r="P22" s="1639"/>
      <c r="Q22" s="1784">
        <v>19</v>
      </c>
    </row>
    <row r="23" spans="1:17" s="453" customFormat="1" ht="15">
      <c r="A23" s="456">
        <v>9</v>
      </c>
      <c r="B23" s="1120"/>
      <c r="C23" s="1639"/>
      <c r="D23" s="1639"/>
      <c r="E23" s="1784">
        <v>2057</v>
      </c>
      <c r="F23" s="1603"/>
      <c r="G23" s="1639"/>
      <c r="H23" s="1639"/>
      <c r="I23" s="1784">
        <v>854</v>
      </c>
      <c r="J23" s="1603"/>
      <c r="K23" s="1639"/>
      <c r="L23" s="1639"/>
      <c r="M23" s="1784">
        <v>104</v>
      </c>
      <c r="N23" s="1603"/>
      <c r="O23" s="1639"/>
      <c r="P23" s="1639"/>
      <c r="Q23" s="1784">
        <v>26</v>
      </c>
    </row>
    <row r="24" spans="1:17" s="453" customFormat="1" ht="15">
      <c r="A24" s="456">
        <v>10</v>
      </c>
      <c r="B24" s="1120"/>
      <c r="C24" s="1639"/>
      <c r="D24" s="1639"/>
      <c r="E24" s="1784">
        <v>2118</v>
      </c>
      <c r="F24" s="1603"/>
      <c r="G24" s="1639"/>
      <c r="H24" s="1639"/>
      <c r="I24" s="1784">
        <v>897</v>
      </c>
      <c r="J24" s="1603"/>
      <c r="K24" s="1639"/>
      <c r="L24" s="1639"/>
      <c r="M24" s="1784">
        <v>106</v>
      </c>
      <c r="N24" s="1603"/>
      <c r="O24" s="1639"/>
      <c r="P24" s="1639"/>
      <c r="Q24" s="1784">
        <v>49</v>
      </c>
    </row>
    <row r="25" spans="1:17" s="453" customFormat="1" ht="15">
      <c r="A25" s="456">
        <v>11</v>
      </c>
      <c r="B25" s="1120"/>
      <c r="C25" s="1639"/>
      <c r="D25" s="1639"/>
      <c r="E25" s="1784">
        <v>2182</v>
      </c>
      <c r="F25" s="1603"/>
      <c r="G25" s="1639"/>
      <c r="H25" s="1639"/>
      <c r="I25" s="1784">
        <v>904</v>
      </c>
      <c r="J25" s="1603"/>
      <c r="K25" s="1639"/>
      <c r="L25" s="1639"/>
      <c r="M25" s="1784">
        <v>105</v>
      </c>
      <c r="N25" s="1603"/>
      <c r="O25" s="1639"/>
      <c r="P25" s="1639"/>
      <c r="Q25" s="1784">
        <v>65</v>
      </c>
    </row>
    <row r="26" spans="1:17" s="453" customFormat="1" ht="15">
      <c r="A26" s="456">
        <v>12</v>
      </c>
      <c r="B26" s="1120"/>
      <c r="C26" s="1639"/>
      <c r="D26" s="1639"/>
      <c r="E26" s="1784">
        <v>2186</v>
      </c>
      <c r="F26" s="1603"/>
      <c r="G26" s="1639"/>
      <c r="H26" s="1639"/>
      <c r="I26" s="1784">
        <v>904</v>
      </c>
      <c r="J26" s="1603"/>
      <c r="K26" s="1639"/>
      <c r="L26" s="1639"/>
      <c r="M26" s="1784">
        <v>130</v>
      </c>
      <c r="N26" s="1603"/>
      <c r="O26" s="1639"/>
      <c r="P26" s="1639"/>
      <c r="Q26" s="1784">
        <v>49</v>
      </c>
    </row>
    <row r="27" spans="1:17" s="453" customFormat="1" ht="15">
      <c r="A27" s="456">
        <v>13</v>
      </c>
      <c r="B27" s="1120"/>
      <c r="C27" s="1639"/>
      <c r="D27" s="1639"/>
      <c r="E27" s="1784">
        <v>2212</v>
      </c>
      <c r="F27" s="1603"/>
      <c r="G27" s="1639"/>
      <c r="H27" s="1639"/>
      <c r="I27" s="1784">
        <v>878</v>
      </c>
      <c r="J27" s="1603"/>
      <c r="K27" s="1639"/>
      <c r="L27" s="1639"/>
      <c r="M27" s="1784">
        <v>104</v>
      </c>
      <c r="N27" s="1603"/>
      <c r="O27" s="1639"/>
      <c r="P27" s="1639"/>
      <c r="Q27" s="1784">
        <v>27</v>
      </c>
    </row>
    <row r="28" spans="1:17" s="453" customFormat="1" ht="15">
      <c r="A28" s="456">
        <v>14</v>
      </c>
      <c r="B28" s="1120"/>
      <c r="C28" s="1639"/>
      <c r="D28" s="1639"/>
      <c r="E28" s="1784">
        <v>2132</v>
      </c>
      <c r="F28" s="1603"/>
      <c r="G28" s="1639"/>
      <c r="H28" s="1639"/>
      <c r="I28" s="1784">
        <v>875</v>
      </c>
      <c r="J28" s="1603"/>
      <c r="K28" s="1639"/>
      <c r="L28" s="1639"/>
      <c r="M28" s="1784">
        <v>95</v>
      </c>
      <c r="N28" s="1603"/>
      <c r="O28" s="1639"/>
      <c r="P28" s="1639"/>
      <c r="Q28" s="1784">
        <v>15</v>
      </c>
    </row>
    <row r="29" spans="1:17" s="453" customFormat="1" ht="15">
      <c r="A29" s="456">
        <v>15</v>
      </c>
      <c r="B29" s="1120"/>
      <c r="C29" s="1639"/>
      <c r="D29" s="1639"/>
      <c r="E29" s="1784">
        <v>2212</v>
      </c>
      <c r="F29" s="1603"/>
      <c r="G29" s="1639"/>
      <c r="H29" s="1639"/>
      <c r="I29" s="1784">
        <v>922</v>
      </c>
      <c r="J29" s="1603"/>
      <c r="K29" s="1639"/>
      <c r="L29" s="1639"/>
      <c r="M29" s="1784">
        <v>109</v>
      </c>
      <c r="N29" s="1603"/>
      <c r="O29" s="1639"/>
      <c r="P29" s="1639"/>
      <c r="Q29" s="1784">
        <v>14</v>
      </c>
    </row>
    <row r="30" spans="1:17" s="453" customFormat="1" ht="15">
      <c r="A30" s="456">
        <v>16</v>
      </c>
      <c r="B30" s="1120"/>
      <c r="C30" s="1639"/>
      <c r="D30" s="1639"/>
      <c r="E30" s="1784">
        <v>2317</v>
      </c>
      <c r="F30" s="1603"/>
      <c r="G30" s="1639"/>
      <c r="H30" s="1639"/>
      <c r="I30" s="1784">
        <v>987</v>
      </c>
      <c r="J30" s="1603"/>
      <c r="K30" s="1639"/>
      <c r="L30" s="1639"/>
      <c r="M30" s="1784">
        <v>115</v>
      </c>
      <c r="N30" s="1603"/>
      <c r="O30" s="1639"/>
      <c r="P30" s="1639"/>
      <c r="Q30" s="1784">
        <v>23</v>
      </c>
    </row>
    <row r="31" spans="1:17" s="457" customFormat="1" ht="15">
      <c r="A31" s="456">
        <v>17</v>
      </c>
      <c r="B31" s="1120"/>
      <c r="C31" s="1639"/>
      <c r="D31" s="1639"/>
      <c r="E31" s="1784">
        <v>2375</v>
      </c>
      <c r="F31" s="1603"/>
      <c r="G31" s="1639"/>
      <c r="H31" s="1639"/>
      <c r="I31" s="1784">
        <v>1046</v>
      </c>
      <c r="J31" s="1603"/>
      <c r="K31" s="1639"/>
      <c r="L31" s="1639"/>
      <c r="M31" s="1784">
        <v>107</v>
      </c>
      <c r="N31" s="1603"/>
      <c r="O31" s="1639"/>
      <c r="P31" s="1639"/>
      <c r="Q31" s="1784">
        <v>54</v>
      </c>
    </row>
    <row r="32" spans="1:17" s="457" customFormat="1" ht="15">
      <c r="A32" s="456">
        <v>18</v>
      </c>
      <c r="B32" s="1120"/>
      <c r="C32" s="1639"/>
      <c r="D32" s="1639"/>
      <c r="E32" s="1784">
        <v>2487</v>
      </c>
      <c r="F32" s="1603"/>
      <c r="G32" s="1639"/>
      <c r="H32" s="1639"/>
      <c r="I32" s="1784">
        <v>1123</v>
      </c>
      <c r="J32" s="1603"/>
      <c r="K32" s="1639"/>
      <c r="L32" s="1639"/>
      <c r="M32" s="1784">
        <v>106</v>
      </c>
      <c r="N32" s="1603"/>
      <c r="O32" s="1639"/>
      <c r="P32" s="1639"/>
      <c r="Q32" s="1784">
        <v>68</v>
      </c>
    </row>
    <row r="33" spans="1:33" s="457" customFormat="1" ht="15">
      <c r="A33" s="456">
        <v>19</v>
      </c>
      <c r="B33" s="1120"/>
      <c r="C33" s="1639"/>
      <c r="D33" s="1639"/>
      <c r="E33" s="1784">
        <v>2415</v>
      </c>
      <c r="F33" s="1603"/>
      <c r="G33" s="1639"/>
      <c r="H33" s="1639"/>
      <c r="I33" s="1784">
        <v>1163</v>
      </c>
      <c r="J33" s="1603"/>
      <c r="K33" s="1639"/>
      <c r="L33" s="1639"/>
      <c r="M33" s="1784">
        <v>104</v>
      </c>
      <c r="N33" s="1603"/>
      <c r="O33" s="1639"/>
      <c r="P33" s="1639"/>
      <c r="Q33" s="1784">
        <v>69</v>
      </c>
    </row>
    <row r="34" spans="1:33" s="457" customFormat="1" ht="15">
      <c r="A34" s="456">
        <v>20</v>
      </c>
      <c r="B34" s="1120"/>
      <c r="C34" s="1639"/>
      <c r="D34" s="1639"/>
      <c r="E34" s="1784">
        <v>2337</v>
      </c>
      <c r="F34" s="1603"/>
      <c r="G34" s="1639"/>
      <c r="H34" s="1639"/>
      <c r="I34" s="1784">
        <v>1140</v>
      </c>
      <c r="J34" s="1603"/>
      <c r="K34" s="1639"/>
      <c r="L34" s="1639"/>
      <c r="M34" s="1784">
        <v>102</v>
      </c>
      <c r="N34" s="1603"/>
      <c r="O34" s="1639"/>
      <c r="P34" s="1639"/>
      <c r="Q34" s="1784">
        <v>79</v>
      </c>
    </row>
    <row r="35" spans="1:33" s="457" customFormat="1" ht="15">
      <c r="A35" s="456">
        <v>21</v>
      </c>
      <c r="B35" s="1120"/>
      <c r="C35" s="1639"/>
      <c r="D35" s="1639"/>
      <c r="E35" s="1784">
        <v>2139</v>
      </c>
      <c r="F35" s="1603"/>
      <c r="G35" s="1639"/>
      <c r="H35" s="1639"/>
      <c r="I35" s="1784">
        <v>1071</v>
      </c>
      <c r="J35" s="1603"/>
      <c r="K35" s="1639"/>
      <c r="L35" s="1639"/>
      <c r="M35" s="1784">
        <v>120</v>
      </c>
      <c r="N35" s="1603"/>
      <c r="O35" s="1639"/>
      <c r="P35" s="1639"/>
      <c r="Q35" s="1784">
        <v>76</v>
      </c>
    </row>
    <row r="36" spans="1:33" s="457" customFormat="1" ht="15">
      <c r="A36" s="456">
        <v>22</v>
      </c>
      <c r="B36" s="1120"/>
      <c r="C36" s="1639"/>
      <c r="D36" s="1639"/>
      <c r="E36" s="1784">
        <v>1936</v>
      </c>
      <c r="F36" s="1603"/>
      <c r="G36" s="1639"/>
      <c r="H36" s="1639"/>
      <c r="I36" s="1784">
        <v>921</v>
      </c>
      <c r="J36" s="1603"/>
      <c r="K36" s="1639"/>
      <c r="L36" s="1639"/>
      <c r="M36" s="1784">
        <v>127</v>
      </c>
      <c r="N36" s="1603"/>
      <c r="O36" s="1639"/>
      <c r="P36" s="1639"/>
      <c r="Q36" s="1784">
        <v>75</v>
      </c>
    </row>
    <row r="37" spans="1:33" s="457" customFormat="1" ht="15">
      <c r="A37" s="456">
        <v>23</v>
      </c>
      <c r="B37" s="1120"/>
      <c r="C37" s="1639"/>
      <c r="D37" s="1639"/>
      <c r="E37" s="1784">
        <v>1653</v>
      </c>
      <c r="F37" s="1603"/>
      <c r="G37" s="1639"/>
      <c r="H37" s="1639"/>
      <c r="I37" s="1784">
        <v>717</v>
      </c>
      <c r="J37" s="1603"/>
      <c r="K37" s="1639"/>
      <c r="L37" s="1639"/>
      <c r="M37" s="1784">
        <v>108</v>
      </c>
      <c r="N37" s="1603"/>
      <c r="O37" s="1639"/>
      <c r="P37" s="1639"/>
      <c r="Q37" s="1784">
        <v>72</v>
      </c>
    </row>
    <row r="38" spans="1:33" s="457" customFormat="1" ht="15">
      <c r="A38" s="456" t="s">
        <v>19</v>
      </c>
      <c r="B38" s="1151"/>
      <c r="C38" s="1640"/>
      <c r="D38" s="1640"/>
      <c r="E38" s="1641">
        <f>SUM(E14:E37)</f>
        <v>46387</v>
      </c>
      <c r="F38" s="1640"/>
      <c r="G38" s="1640"/>
      <c r="H38" s="1640"/>
      <c r="I38" s="1641">
        <f>SUM(I14:I37)</f>
        <v>19938</v>
      </c>
      <c r="J38" s="1640"/>
      <c r="K38" s="1640"/>
      <c r="L38" s="1640"/>
      <c r="M38" s="1641">
        <f>SUM(M14:M37)</f>
        <v>2326</v>
      </c>
      <c r="N38" s="1640"/>
      <c r="O38" s="1640"/>
      <c r="P38" s="1640"/>
      <c r="Q38" s="1641">
        <f>SUM(Q14:Q37)</f>
        <v>1202</v>
      </c>
    </row>
    <row r="39" spans="1:33" s="446" customFormat="1" ht="12.75" customHeight="1">
      <c r="A39" s="446" t="s">
        <v>20</v>
      </c>
      <c r="R39" s="969"/>
      <c r="S39" s="969"/>
      <c r="T39" s="969"/>
      <c r="U39" s="969"/>
      <c r="V39" s="969"/>
      <c r="W39" s="969"/>
      <c r="X39" s="969"/>
      <c r="Y39" s="969"/>
      <c r="Z39" s="969"/>
      <c r="AA39" s="969"/>
      <c r="AB39" s="969"/>
      <c r="AC39" s="969"/>
      <c r="AD39" s="969"/>
      <c r="AE39" s="969"/>
      <c r="AF39" s="969"/>
      <c r="AG39" s="969"/>
    </row>
    <row r="40" spans="1:33" s="446" customFormat="1" ht="12.75" customHeight="1">
      <c r="A40" s="446" t="s">
        <v>21</v>
      </c>
      <c r="R40" s="969"/>
      <c r="S40" s="969"/>
      <c r="T40" s="969"/>
      <c r="U40" s="969"/>
      <c r="V40" s="969"/>
      <c r="W40" s="969"/>
      <c r="X40" s="969"/>
      <c r="Y40" s="969"/>
      <c r="Z40" s="969"/>
      <c r="AA40" s="969"/>
      <c r="AB40" s="969"/>
      <c r="AC40" s="969"/>
      <c r="AD40" s="969"/>
      <c r="AE40" s="969"/>
      <c r="AF40" s="969"/>
      <c r="AG40" s="969"/>
    </row>
    <row r="41" spans="1:33">
      <c r="A41" s="446" t="s">
        <v>565</v>
      </c>
      <c r="K41" s="446"/>
      <c r="L41" s="446"/>
      <c r="M41" s="446"/>
      <c r="N41" s="446"/>
      <c r="O41" s="446"/>
      <c r="P41" s="446"/>
      <c r="Q41" s="446"/>
      <c r="R41" s="970"/>
      <c r="S41" s="970"/>
      <c r="T41" s="970"/>
      <c r="U41" s="970"/>
      <c r="V41" s="970"/>
      <c r="W41" s="970"/>
      <c r="X41" s="970"/>
      <c r="Y41" s="970"/>
      <c r="Z41" s="970"/>
      <c r="AA41" s="970"/>
      <c r="AB41" s="970"/>
      <c r="AC41" s="970"/>
      <c r="AD41" s="970"/>
      <c r="AE41" s="970"/>
      <c r="AF41" s="970"/>
      <c r="AG41" s="970"/>
    </row>
    <row r="42" spans="1:33">
      <c r="A42" s="446" t="s">
        <v>23</v>
      </c>
      <c r="R42" s="970"/>
      <c r="S42" s="970"/>
      <c r="T42" s="970"/>
      <c r="U42" s="970"/>
      <c r="V42" s="970"/>
      <c r="W42" s="970"/>
      <c r="X42" s="970"/>
      <c r="Y42" s="970"/>
      <c r="Z42" s="970"/>
      <c r="AA42" s="970"/>
      <c r="AB42" s="970"/>
      <c r="AC42" s="970"/>
      <c r="AD42" s="970"/>
      <c r="AE42" s="970"/>
      <c r="AF42" s="970"/>
      <c r="AG42" s="970"/>
    </row>
    <row r="43" spans="1:33">
      <c r="R43" s="970"/>
      <c r="S43" s="970"/>
      <c r="T43" s="970"/>
      <c r="U43" s="970"/>
      <c r="V43" s="970"/>
      <c r="W43" s="970"/>
      <c r="X43" s="970"/>
      <c r="Y43" s="970"/>
      <c r="Z43" s="970"/>
      <c r="AA43" s="970"/>
      <c r="AB43" s="970"/>
      <c r="AC43" s="970"/>
      <c r="AD43" s="970"/>
      <c r="AE43" s="970"/>
      <c r="AF43" s="970"/>
      <c r="AG43" s="970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>
    <tabColor theme="9" tint="-0.249977111117893"/>
  </sheetPr>
  <dimension ref="A1:AG43"/>
  <sheetViews>
    <sheetView zoomScale="85" zoomScaleNormal="85" workbookViewId="0">
      <selection activeCell="O20" sqref="O20"/>
    </sheetView>
  </sheetViews>
  <sheetFormatPr defaultColWidth="9.140625" defaultRowHeight="12.75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>
      <c r="B1" s="2725" t="s">
        <v>405</v>
      </c>
      <c r="C1" s="2081"/>
      <c r="D1" s="2081"/>
      <c r="E1" s="2081"/>
      <c r="F1" s="2081"/>
      <c r="J1" s="800" t="s">
        <v>171</v>
      </c>
      <c r="N1" s="2720" t="s">
        <v>99</v>
      </c>
      <c r="O1" s="2720"/>
      <c r="P1" s="2720"/>
      <c r="Q1" s="2720"/>
      <c r="R1" s="969"/>
      <c r="S1" s="969"/>
      <c r="T1" s="969"/>
      <c r="U1" s="969"/>
      <c r="V1" s="969"/>
      <c r="W1" s="969"/>
      <c r="X1" s="969"/>
      <c r="Y1" s="969"/>
      <c r="Z1" s="969"/>
      <c r="AA1" s="969"/>
      <c r="AB1" s="969"/>
      <c r="AC1" s="969"/>
      <c r="AD1" s="969"/>
      <c r="AE1" s="969"/>
      <c r="AF1" s="969"/>
      <c r="AG1" s="969"/>
    </row>
    <row r="2" spans="1:33" s="446" customFormat="1" ht="10.5" customHeight="1">
      <c r="B2" s="2721" t="s">
        <v>1</v>
      </c>
      <c r="C2" s="2088"/>
      <c r="D2" s="2088"/>
      <c r="E2" s="2088"/>
      <c r="F2" s="2088"/>
      <c r="N2" s="2721" t="s">
        <v>2</v>
      </c>
      <c r="O2" s="2722"/>
      <c r="P2" s="2722"/>
      <c r="Q2" s="2722"/>
      <c r="R2" s="969"/>
      <c r="S2" s="969"/>
      <c r="T2" s="969"/>
      <c r="U2" s="969"/>
      <c r="V2" s="969"/>
      <c r="W2" s="969"/>
      <c r="X2" s="969"/>
      <c r="Y2" s="969"/>
      <c r="Z2" s="969"/>
      <c r="AA2" s="969"/>
      <c r="AB2" s="969"/>
      <c r="AC2" s="969"/>
      <c r="AD2" s="969"/>
      <c r="AE2" s="969"/>
      <c r="AF2" s="969"/>
      <c r="AG2" s="969"/>
    </row>
    <row r="3" spans="1:33" s="446" customFormat="1" ht="13.5" customHeight="1">
      <c r="N3" s="446" t="s">
        <v>3</v>
      </c>
      <c r="O3" s="446" t="s">
        <v>602</v>
      </c>
      <c r="R3" s="969"/>
      <c r="S3" s="969"/>
      <c r="T3" s="969"/>
      <c r="U3" s="969"/>
      <c r="V3" s="969"/>
      <c r="W3" s="969"/>
      <c r="X3" s="969"/>
      <c r="Y3" s="969"/>
      <c r="Z3" s="969"/>
      <c r="AA3" s="969"/>
      <c r="AB3" s="969"/>
      <c r="AC3" s="969"/>
      <c r="AD3" s="969"/>
      <c r="AE3" s="969"/>
      <c r="AF3" s="969"/>
      <c r="AG3" s="969"/>
    </row>
    <row r="4" spans="1:33" s="446" customFormat="1" ht="15" customHeight="1">
      <c r="B4" s="2724" t="s">
        <v>4</v>
      </c>
      <c r="C4" s="2081"/>
      <c r="D4" s="448"/>
      <c r="E4" s="969"/>
      <c r="F4" s="969"/>
      <c r="G4" s="969"/>
      <c r="H4" s="969"/>
      <c r="I4" s="908" t="s">
        <v>5</v>
      </c>
      <c r="J4" s="447"/>
      <c r="K4" s="447"/>
      <c r="L4" s="447"/>
      <c r="O4" s="449" t="s">
        <v>537</v>
      </c>
      <c r="R4" s="969"/>
      <c r="S4" s="969"/>
      <c r="T4" s="969"/>
      <c r="U4" s="969"/>
      <c r="V4" s="969"/>
      <c r="W4" s="969"/>
      <c r="X4" s="969"/>
      <c r="Y4" s="969"/>
      <c r="Z4" s="969"/>
      <c r="AA4" s="969"/>
      <c r="AB4" s="969"/>
      <c r="AC4" s="969"/>
      <c r="AD4" s="969"/>
      <c r="AE4" s="969"/>
      <c r="AF4" s="969"/>
      <c r="AG4" s="969"/>
    </row>
    <row r="5" spans="1:33" s="446" customFormat="1" ht="9.75" customHeight="1">
      <c r="B5" s="2723" t="s">
        <v>7</v>
      </c>
      <c r="C5" s="2079"/>
      <c r="D5" s="447"/>
      <c r="E5" s="447"/>
      <c r="R5" s="969"/>
      <c r="S5" s="969"/>
      <c r="T5" s="969"/>
      <c r="U5" s="969"/>
      <c r="V5" s="969"/>
      <c r="W5" s="969"/>
      <c r="X5" s="969"/>
      <c r="Y5" s="969"/>
      <c r="Z5" s="969"/>
      <c r="AA5" s="969"/>
      <c r="AB5" s="969"/>
      <c r="AC5" s="969"/>
      <c r="AD5" s="969"/>
      <c r="AE5" s="969"/>
      <c r="AF5" s="969"/>
      <c r="AG5" s="969"/>
    </row>
    <row r="6" spans="1:33" s="446" customFormat="1" ht="12" customHeight="1">
      <c r="A6" s="2731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69"/>
      <c r="S6" s="969"/>
      <c r="T6" s="969"/>
      <c r="U6" s="969"/>
      <c r="V6" s="969"/>
      <c r="W6" s="969"/>
      <c r="X6" s="969"/>
      <c r="Y6" s="969"/>
      <c r="Z6" s="969"/>
      <c r="AA6" s="969"/>
      <c r="AB6" s="969"/>
      <c r="AC6" s="969"/>
      <c r="AD6" s="969"/>
      <c r="AE6" s="969"/>
      <c r="AF6" s="969"/>
      <c r="AG6" s="969"/>
    </row>
    <row r="7" spans="1:33" s="446" customFormat="1" ht="15.75">
      <c r="A7" s="2732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69"/>
      <c r="S7" s="969"/>
      <c r="T7" s="969"/>
      <c r="U7" s="969"/>
      <c r="V7" s="969"/>
      <c r="W7" s="969"/>
      <c r="X7" s="969"/>
      <c r="Y7" s="969"/>
      <c r="Z7" s="969"/>
      <c r="AA7" s="969"/>
      <c r="AB7" s="969"/>
      <c r="AC7" s="969"/>
      <c r="AD7" s="969"/>
      <c r="AE7" s="969"/>
      <c r="AF7" s="969"/>
      <c r="AG7" s="969"/>
    </row>
    <row r="8" spans="1:33" s="446" customFormat="1" ht="9" customHeight="1">
      <c r="A8" s="1258">
        <v>336</v>
      </c>
      <c r="B8" s="1258"/>
      <c r="R8" s="969"/>
      <c r="S8" s="969"/>
      <c r="T8" s="969"/>
      <c r="U8" s="969"/>
      <c r="V8" s="969"/>
      <c r="W8" s="969"/>
      <c r="X8" s="969"/>
      <c r="Y8" s="969"/>
      <c r="Z8" s="969"/>
      <c r="AA8" s="969"/>
      <c r="AB8" s="969"/>
      <c r="AC8" s="969"/>
      <c r="AD8" s="969"/>
      <c r="AE8" s="969"/>
      <c r="AF8" s="969"/>
      <c r="AG8" s="969"/>
    </row>
    <row r="9" spans="1:33" s="446" customFormat="1">
      <c r="A9" s="2728" t="s">
        <v>9</v>
      </c>
      <c r="B9" s="2733" t="s">
        <v>10</v>
      </c>
      <c r="C9" s="2734"/>
      <c r="D9" s="2734"/>
      <c r="E9" s="2734"/>
      <c r="F9" s="2734"/>
      <c r="G9" s="2734"/>
      <c r="H9" s="2734"/>
      <c r="I9" s="2735"/>
      <c r="J9" s="2733" t="s">
        <v>11</v>
      </c>
      <c r="K9" s="2734"/>
      <c r="L9" s="2734"/>
      <c r="M9" s="2734"/>
      <c r="N9" s="2734"/>
      <c r="O9" s="2734"/>
      <c r="P9" s="2734"/>
      <c r="Q9" s="2735"/>
      <c r="R9" s="969"/>
      <c r="S9" s="969"/>
      <c r="T9" s="969"/>
      <c r="U9" s="969"/>
      <c r="V9" s="969"/>
      <c r="W9" s="969"/>
      <c r="X9" s="969"/>
      <c r="Y9" s="969"/>
      <c r="Z9" s="969"/>
      <c r="AA9" s="969"/>
      <c r="AB9" s="969"/>
      <c r="AC9" s="969"/>
      <c r="AD9" s="969"/>
      <c r="AE9" s="969"/>
      <c r="AF9" s="969"/>
      <c r="AG9" s="969"/>
    </row>
    <row r="10" spans="1:33" s="446" customFormat="1">
      <c r="A10" s="2729"/>
      <c r="B10" s="2726" t="s">
        <v>408</v>
      </c>
      <c r="C10" s="2727"/>
      <c r="D10" s="2727"/>
      <c r="E10" s="2736"/>
      <c r="F10" s="2726"/>
      <c r="G10" s="2095"/>
      <c r="H10" s="2095"/>
      <c r="I10" s="2096"/>
      <c r="J10" s="2726" t="s">
        <v>408</v>
      </c>
      <c r="K10" s="2727"/>
      <c r="L10" s="2727"/>
      <c r="M10" s="2736"/>
      <c r="N10" s="2726"/>
      <c r="O10" s="2727"/>
      <c r="P10" s="2727"/>
      <c r="Q10" s="2736"/>
      <c r="R10" s="969"/>
      <c r="S10" s="969"/>
      <c r="T10" s="969"/>
      <c r="U10" s="969"/>
      <c r="V10" s="969"/>
      <c r="W10" s="969"/>
      <c r="X10" s="969"/>
      <c r="Y10" s="969"/>
      <c r="Z10" s="969"/>
      <c r="AA10" s="969"/>
      <c r="AB10" s="969"/>
      <c r="AC10" s="969"/>
      <c r="AD10" s="969"/>
      <c r="AE10" s="969"/>
      <c r="AF10" s="969"/>
      <c r="AG10" s="969"/>
    </row>
    <row r="11" spans="1:33" s="446" customFormat="1">
      <c r="A11" s="2729"/>
      <c r="B11" s="2726" t="s">
        <v>14</v>
      </c>
      <c r="C11" s="2727"/>
      <c r="E11" s="451">
        <v>40</v>
      </c>
      <c r="F11" s="2726" t="s">
        <v>14</v>
      </c>
      <c r="G11" s="2727"/>
      <c r="H11" s="450"/>
      <c r="I11" s="451"/>
      <c r="J11" s="2726" t="s">
        <v>14</v>
      </c>
      <c r="K11" s="2727"/>
      <c r="L11" s="450"/>
      <c r="M11" s="451">
        <v>40</v>
      </c>
      <c r="N11" s="2726" t="s">
        <v>14</v>
      </c>
      <c r="O11" s="2727"/>
      <c r="P11" s="450"/>
      <c r="Q11" s="451"/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</row>
    <row r="12" spans="1:33" s="453" customFormat="1" ht="35.25" customHeight="1">
      <c r="A12" s="2730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>
      <c r="A14" s="456">
        <v>0</v>
      </c>
      <c r="B14" s="1120"/>
      <c r="C14" s="1639"/>
      <c r="D14" s="1639"/>
      <c r="E14" s="1784">
        <v>31.240000000000002</v>
      </c>
      <c r="F14" s="1603"/>
      <c r="G14" s="1639"/>
      <c r="H14" s="1639"/>
      <c r="I14" s="1639"/>
      <c r="J14" s="1603"/>
      <c r="K14" s="1639"/>
      <c r="L14" s="1639"/>
      <c r="M14" s="1784">
        <v>3.74</v>
      </c>
      <c r="N14" s="1603"/>
      <c r="O14" s="1121"/>
      <c r="P14" s="1121"/>
      <c r="Q14" s="1285"/>
    </row>
    <row r="15" spans="1:33" s="1372" customFormat="1" ht="15">
      <c r="A15" s="1369">
        <v>1</v>
      </c>
      <c r="B15" s="1120"/>
      <c r="C15" s="1639"/>
      <c r="D15" s="1639"/>
      <c r="E15" s="1784">
        <v>34.14</v>
      </c>
      <c r="F15" s="1603"/>
      <c r="G15" s="1639"/>
      <c r="H15" s="1639"/>
      <c r="I15" s="1567"/>
      <c r="J15" s="1603"/>
      <c r="K15" s="1639"/>
      <c r="L15" s="1639"/>
      <c r="M15" s="1784">
        <v>3.08</v>
      </c>
      <c r="N15" s="1603"/>
      <c r="O15" s="1370"/>
      <c r="P15" s="1371"/>
      <c r="Q15" s="1305"/>
    </row>
    <row r="16" spans="1:33" s="453" customFormat="1" ht="15">
      <c r="A16" s="456">
        <v>2</v>
      </c>
      <c r="B16" s="1120"/>
      <c r="C16" s="1639"/>
      <c r="D16" s="1639"/>
      <c r="E16" s="1784">
        <v>31.700000000000003</v>
      </c>
      <c r="F16" s="1603"/>
      <c r="G16" s="1639"/>
      <c r="H16" s="1639"/>
      <c r="I16" s="1567"/>
      <c r="J16" s="1603"/>
      <c r="K16" s="1639"/>
      <c r="L16" s="1639"/>
      <c r="M16" s="1784">
        <v>3.52</v>
      </c>
      <c r="N16" s="1603"/>
      <c r="O16" s="1121"/>
      <c r="P16" s="1284"/>
      <c r="Q16" s="1305"/>
    </row>
    <row r="17" spans="1:17" s="453" customFormat="1" ht="15">
      <c r="A17" s="456">
        <v>3</v>
      </c>
      <c r="B17" s="1120"/>
      <c r="C17" s="1639"/>
      <c r="D17" s="1639"/>
      <c r="E17" s="1784">
        <v>33.239999999999995</v>
      </c>
      <c r="F17" s="1603"/>
      <c r="G17" s="1639"/>
      <c r="H17" s="1639"/>
      <c r="I17" s="1567"/>
      <c r="J17" s="1603"/>
      <c r="K17" s="1639"/>
      <c r="L17" s="1639"/>
      <c r="M17" s="1784">
        <v>3.32</v>
      </c>
      <c r="N17" s="1603"/>
      <c r="O17" s="1121"/>
      <c r="P17" s="1284"/>
      <c r="Q17" s="1305"/>
    </row>
    <row r="18" spans="1:17" s="453" customFormat="1" ht="15">
      <c r="A18" s="456">
        <v>4</v>
      </c>
      <c r="B18" s="1120"/>
      <c r="C18" s="1639"/>
      <c r="D18" s="1639"/>
      <c r="E18" s="1784">
        <v>33.799999999999997</v>
      </c>
      <c r="F18" s="1603"/>
      <c r="G18" s="1639"/>
      <c r="H18" s="1639"/>
      <c r="I18" s="1567"/>
      <c r="J18" s="1603"/>
      <c r="K18" s="1639"/>
      <c r="L18" s="1639"/>
      <c r="M18" s="1784">
        <v>2.94</v>
      </c>
      <c r="N18" s="1603"/>
      <c r="O18" s="1121"/>
      <c r="P18" s="1284"/>
      <c r="Q18" s="1305"/>
    </row>
    <row r="19" spans="1:17" s="453" customFormat="1" ht="15">
      <c r="A19" s="456">
        <v>5</v>
      </c>
      <c r="B19" s="1120"/>
      <c r="C19" s="1639"/>
      <c r="D19" s="1639"/>
      <c r="E19" s="1784">
        <v>32.86</v>
      </c>
      <c r="F19" s="1603"/>
      <c r="G19" s="1639"/>
      <c r="H19" s="1639"/>
      <c r="I19" s="1567"/>
      <c r="J19" s="1603"/>
      <c r="K19" s="1639"/>
      <c r="L19" s="1639"/>
      <c r="M19" s="1784">
        <v>3.34</v>
      </c>
      <c r="N19" s="1603"/>
      <c r="O19" s="1121"/>
      <c r="P19" s="1284"/>
      <c r="Q19" s="1305"/>
    </row>
    <row r="20" spans="1:17" s="453" customFormat="1" ht="15">
      <c r="A20" s="456">
        <v>6</v>
      </c>
      <c r="B20" s="1120"/>
      <c r="C20" s="1639"/>
      <c r="D20" s="1639"/>
      <c r="E20" s="1784">
        <v>35.700000000000003</v>
      </c>
      <c r="F20" s="1603"/>
      <c r="G20" s="1639"/>
      <c r="H20" s="1639"/>
      <c r="I20" s="1567"/>
      <c r="J20" s="1603"/>
      <c r="K20" s="1639"/>
      <c r="L20" s="1639"/>
      <c r="M20" s="1784">
        <v>3.6799999999999997</v>
      </c>
      <c r="N20" s="1603"/>
      <c r="O20" s="1121"/>
      <c r="P20" s="1284"/>
      <c r="Q20" s="1305"/>
    </row>
    <row r="21" spans="1:17" s="453" customFormat="1" ht="15">
      <c r="A21" s="456">
        <v>7</v>
      </c>
      <c r="B21" s="1120"/>
      <c r="C21" s="1639"/>
      <c r="D21" s="1639"/>
      <c r="E21" s="1784">
        <v>40.400000000000006</v>
      </c>
      <c r="F21" s="1603"/>
      <c r="G21" s="1639"/>
      <c r="H21" s="1639"/>
      <c r="I21" s="1567"/>
      <c r="J21" s="1603"/>
      <c r="K21" s="1639"/>
      <c r="L21" s="1639"/>
      <c r="M21" s="1784">
        <v>3.82</v>
      </c>
      <c r="N21" s="1603"/>
      <c r="O21" s="1121"/>
      <c r="P21" s="1284"/>
      <c r="Q21" s="1305"/>
    </row>
    <row r="22" spans="1:17" s="453" customFormat="1" ht="15">
      <c r="A22" s="456">
        <v>8</v>
      </c>
      <c r="B22" s="1120"/>
      <c r="C22" s="1639"/>
      <c r="D22" s="1639"/>
      <c r="E22" s="1784">
        <v>66.5</v>
      </c>
      <c r="F22" s="1603"/>
      <c r="G22" s="1639"/>
      <c r="H22" s="1639"/>
      <c r="I22" s="1567"/>
      <c r="J22" s="1603"/>
      <c r="K22" s="1639"/>
      <c r="L22" s="1639"/>
      <c r="M22" s="1784">
        <v>5.52</v>
      </c>
      <c r="N22" s="1603"/>
      <c r="O22" s="1121"/>
      <c r="P22" s="1284"/>
      <c r="Q22" s="1305"/>
    </row>
    <row r="23" spans="1:17" s="453" customFormat="1" ht="15">
      <c r="A23" s="456">
        <v>9</v>
      </c>
      <c r="B23" s="1120"/>
      <c r="C23" s="1639"/>
      <c r="D23" s="1639"/>
      <c r="E23" s="1784">
        <v>70.48</v>
      </c>
      <c r="F23" s="1603"/>
      <c r="G23" s="1639"/>
      <c r="H23" s="1639"/>
      <c r="I23" s="1567"/>
      <c r="J23" s="1603"/>
      <c r="K23" s="1639"/>
      <c r="L23" s="1639"/>
      <c r="M23" s="1784">
        <v>8.1999999999999993</v>
      </c>
      <c r="N23" s="1603"/>
      <c r="O23" s="1121"/>
      <c r="P23" s="1284"/>
      <c r="Q23" s="1305"/>
    </row>
    <row r="24" spans="1:17" s="453" customFormat="1" ht="15">
      <c r="A24" s="456">
        <v>10</v>
      </c>
      <c r="B24" s="1120"/>
      <c r="C24" s="1639"/>
      <c r="D24" s="1639"/>
      <c r="E24" s="1784">
        <v>70.78</v>
      </c>
      <c r="F24" s="1603"/>
      <c r="G24" s="1639"/>
      <c r="H24" s="1639"/>
      <c r="I24" s="1567"/>
      <c r="J24" s="1603"/>
      <c r="K24" s="1639"/>
      <c r="L24" s="1639"/>
      <c r="M24" s="1784">
        <v>7.9799999999999995</v>
      </c>
      <c r="N24" s="1603"/>
      <c r="O24" s="1121"/>
      <c r="P24" s="1284"/>
      <c r="Q24" s="1305"/>
    </row>
    <row r="25" spans="1:17" s="453" customFormat="1" ht="15">
      <c r="A25" s="456">
        <v>11</v>
      </c>
      <c r="B25" s="1120"/>
      <c r="C25" s="1639"/>
      <c r="D25" s="1639"/>
      <c r="E25" s="1784">
        <v>71.78</v>
      </c>
      <c r="F25" s="1603"/>
      <c r="G25" s="1639"/>
      <c r="H25" s="1639"/>
      <c r="I25" s="1567"/>
      <c r="J25" s="1603"/>
      <c r="K25" s="1639"/>
      <c r="L25" s="1639"/>
      <c r="M25" s="1784">
        <v>6.9399999999999995</v>
      </c>
      <c r="N25" s="1603"/>
      <c r="O25" s="1121"/>
      <c r="P25" s="1284"/>
      <c r="Q25" s="1305"/>
    </row>
    <row r="26" spans="1:17" s="453" customFormat="1" ht="15">
      <c r="A26" s="456">
        <v>12</v>
      </c>
      <c r="B26" s="1120"/>
      <c r="C26" s="1639"/>
      <c r="D26" s="1639"/>
      <c r="E26" s="1784">
        <v>72.22</v>
      </c>
      <c r="F26" s="1603"/>
      <c r="G26" s="1639"/>
      <c r="H26" s="1639"/>
      <c r="I26" s="1567"/>
      <c r="J26" s="1603"/>
      <c r="K26" s="1639"/>
      <c r="L26" s="1639"/>
      <c r="M26" s="1784">
        <v>7.0399999999999991</v>
      </c>
      <c r="N26" s="1603"/>
      <c r="O26" s="1121"/>
      <c r="P26" s="1284"/>
      <c r="Q26" s="1305"/>
    </row>
    <row r="27" spans="1:17" s="453" customFormat="1" ht="15">
      <c r="A27" s="456">
        <v>13</v>
      </c>
      <c r="B27" s="1120"/>
      <c r="C27" s="1639"/>
      <c r="D27" s="1639"/>
      <c r="E27" s="1784">
        <v>70.539999999999992</v>
      </c>
      <c r="F27" s="1603"/>
      <c r="G27" s="1639"/>
      <c r="H27" s="1639"/>
      <c r="I27" s="1567"/>
      <c r="J27" s="1603"/>
      <c r="K27" s="1639"/>
      <c r="L27" s="1639"/>
      <c r="M27" s="1784">
        <v>6.28</v>
      </c>
      <c r="N27" s="1603"/>
      <c r="O27" s="1121"/>
      <c r="P27" s="1284"/>
      <c r="Q27" s="1305"/>
    </row>
    <row r="28" spans="1:17" s="453" customFormat="1" ht="15">
      <c r="A28" s="456">
        <v>14</v>
      </c>
      <c r="B28" s="1120"/>
      <c r="C28" s="1639"/>
      <c r="D28" s="1639"/>
      <c r="E28" s="1784">
        <v>75.14</v>
      </c>
      <c r="F28" s="1603"/>
      <c r="G28" s="1639"/>
      <c r="H28" s="1639"/>
      <c r="I28" s="1567"/>
      <c r="J28" s="1603"/>
      <c r="K28" s="1639"/>
      <c r="L28" s="1639"/>
      <c r="M28" s="1784">
        <v>2.82</v>
      </c>
      <c r="N28" s="1603"/>
      <c r="O28" s="1121"/>
      <c r="P28" s="1284"/>
      <c r="Q28" s="1305"/>
    </row>
    <row r="29" spans="1:17" s="453" customFormat="1" ht="15">
      <c r="A29" s="456">
        <v>15</v>
      </c>
      <c r="B29" s="1120"/>
      <c r="C29" s="1639"/>
      <c r="D29" s="1639"/>
      <c r="E29" s="1784">
        <v>73.86</v>
      </c>
      <c r="F29" s="1603"/>
      <c r="G29" s="1639"/>
      <c r="H29" s="1639"/>
      <c r="I29" s="1567"/>
      <c r="J29" s="1603"/>
      <c r="K29" s="1639"/>
      <c r="L29" s="1639"/>
      <c r="M29" s="1784">
        <v>7.3</v>
      </c>
      <c r="N29" s="1603"/>
      <c r="O29" s="1121"/>
      <c r="P29" s="1284"/>
      <c r="Q29" s="1305"/>
    </row>
    <row r="30" spans="1:17" s="453" customFormat="1" ht="15">
      <c r="A30" s="456">
        <v>16</v>
      </c>
      <c r="B30" s="1120"/>
      <c r="C30" s="1639"/>
      <c r="D30" s="1639"/>
      <c r="E30" s="1784">
        <v>71.42</v>
      </c>
      <c r="F30" s="1603"/>
      <c r="G30" s="1639"/>
      <c r="H30" s="1639"/>
      <c r="I30" s="1567"/>
      <c r="J30" s="1603"/>
      <c r="K30" s="1639"/>
      <c r="L30" s="1639"/>
      <c r="M30" s="1784">
        <v>5.76</v>
      </c>
      <c r="N30" s="1603"/>
      <c r="O30" s="1121"/>
      <c r="P30" s="1284"/>
      <c r="Q30" s="1305"/>
    </row>
    <row r="31" spans="1:17" s="457" customFormat="1" ht="15">
      <c r="A31" s="456">
        <v>17</v>
      </c>
      <c r="B31" s="1120"/>
      <c r="C31" s="1639"/>
      <c r="D31" s="1639"/>
      <c r="E31" s="1784">
        <v>58.160000000000004</v>
      </c>
      <c r="F31" s="1603"/>
      <c r="G31" s="1639"/>
      <c r="H31" s="1639"/>
      <c r="I31" s="1567"/>
      <c r="J31" s="1603"/>
      <c r="K31" s="1639"/>
      <c r="L31" s="1639"/>
      <c r="M31" s="1784">
        <v>7.2200000000000006</v>
      </c>
      <c r="N31" s="1603"/>
      <c r="O31" s="1121"/>
      <c r="P31" s="1284"/>
      <c r="Q31" s="1305"/>
    </row>
    <row r="32" spans="1:17" s="457" customFormat="1" ht="15">
      <c r="A32" s="456">
        <v>18</v>
      </c>
      <c r="B32" s="1120"/>
      <c r="C32" s="1639"/>
      <c r="D32" s="1639"/>
      <c r="E32" s="1784">
        <v>45.3</v>
      </c>
      <c r="F32" s="1603"/>
      <c r="G32" s="1639"/>
      <c r="H32" s="1639"/>
      <c r="I32" s="1567"/>
      <c r="J32" s="1603"/>
      <c r="K32" s="1639"/>
      <c r="L32" s="1639"/>
      <c r="M32" s="1784">
        <v>4.8000000000000007</v>
      </c>
      <c r="N32" s="1603"/>
      <c r="O32" s="1121"/>
      <c r="P32" s="1284"/>
      <c r="Q32" s="1305"/>
    </row>
    <row r="33" spans="1:33" s="457" customFormat="1" ht="15">
      <c r="A33" s="456">
        <v>19</v>
      </c>
      <c r="B33" s="1120"/>
      <c r="C33" s="1639"/>
      <c r="D33" s="1639"/>
      <c r="E33" s="1784">
        <v>43.019999999999996</v>
      </c>
      <c r="F33" s="1603"/>
      <c r="G33" s="1639"/>
      <c r="H33" s="1639"/>
      <c r="I33" s="1567"/>
      <c r="J33" s="1603"/>
      <c r="K33" s="1639"/>
      <c r="L33" s="1639"/>
      <c r="M33" s="1784">
        <v>4.9399999999999995</v>
      </c>
      <c r="N33" s="1603"/>
      <c r="O33" s="1121"/>
      <c r="P33" s="1284"/>
      <c r="Q33" s="1305"/>
    </row>
    <row r="34" spans="1:33" s="457" customFormat="1" ht="15">
      <c r="A34" s="456">
        <v>20</v>
      </c>
      <c r="B34" s="1120"/>
      <c r="C34" s="1639"/>
      <c r="D34" s="1639"/>
      <c r="E34" s="1784">
        <v>41.019999999999996</v>
      </c>
      <c r="F34" s="1603"/>
      <c r="G34" s="1639"/>
      <c r="H34" s="1639"/>
      <c r="I34" s="1567"/>
      <c r="J34" s="1603"/>
      <c r="K34" s="1639"/>
      <c r="L34" s="1639"/>
      <c r="M34" s="1784">
        <v>4.3600000000000003</v>
      </c>
      <c r="N34" s="1603"/>
      <c r="O34" s="1121"/>
      <c r="P34" s="1284"/>
      <c r="Q34" s="1305"/>
    </row>
    <row r="35" spans="1:33" s="457" customFormat="1" ht="15">
      <c r="A35" s="456">
        <v>21</v>
      </c>
      <c r="B35" s="1120"/>
      <c r="C35" s="1639"/>
      <c r="D35" s="1639"/>
      <c r="E35" s="1784">
        <v>40.64</v>
      </c>
      <c r="F35" s="1603"/>
      <c r="G35" s="1639"/>
      <c r="H35" s="1639"/>
      <c r="I35" s="1567"/>
      <c r="J35" s="1603"/>
      <c r="K35" s="1639"/>
      <c r="L35" s="1639"/>
      <c r="M35" s="1784">
        <v>4.26</v>
      </c>
      <c r="N35" s="1603"/>
      <c r="O35" s="1121"/>
      <c r="P35" s="1284"/>
      <c r="Q35" s="1305"/>
    </row>
    <row r="36" spans="1:33" s="457" customFormat="1" ht="15">
      <c r="A36" s="456">
        <v>22</v>
      </c>
      <c r="B36" s="1120"/>
      <c r="C36" s="1639"/>
      <c r="D36" s="1639"/>
      <c r="E36" s="1784">
        <v>39.56</v>
      </c>
      <c r="F36" s="1603"/>
      <c r="G36" s="1639"/>
      <c r="H36" s="1639"/>
      <c r="I36" s="1567"/>
      <c r="J36" s="1603"/>
      <c r="K36" s="1639"/>
      <c r="L36" s="1639"/>
      <c r="M36" s="1784">
        <v>4.5400000000000009</v>
      </c>
      <c r="N36" s="1603"/>
      <c r="O36" s="1121"/>
      <c r="P36" s="1284"/>
      <c r="Q36" s="1305"/>
    </row>
    <row r="37" spans="1:33" s="457" customFormat="1" ht="15">
      <c r="A37" s="456">
        <v>23</v>
      </c>
      <c r="B37" s="1120"/>
      <c r="C37" s="1639"/>
      <c r="D37" s="1639"/>
      <c r="E37" s="1784">
        <v>40.76</v>
      </c>
      <c r="F37" s="1603"/>
      <c r="G37" s="1639"/>
      <c r="H37" s="1639"/>
      <c r="I37" s="1567"/>
      <c r="J37" s="1603"/>
      <c r="K37" s="1639"/>
      <c r="L37" s="1639"/>
      <c r="M37" s="1784">
        <v>4</v>
      </c>
      <c r="N37" s="1603"/>
      <c r="O37" s="1121"/>
      <c r="P37" s="1284"/>
      <c r="Q37" s="1305"/>
    </row>
    <row r="38" spans="1:33" s="457" customFormat="1" ht="15">
      <c r="A38" s="456" t="s">
        <v>19</v>
      </c>
      <c r="B38" s="1151"/>
      <c r="C38" s="1640"/>
      <c r="D38" s="1640"/>
      <c r="E38" s="1641">
        <f>SUM(E14:E37)</f>
        <v>1224.26</v>
      </c>
      <c r="F38" s="1640"/>
      <c r="G38" s="1640"/>
      <c r="H38" s="1640"/>
      <c r="I38" s="1641">
        <f>SUM(I14:I37)</f>
        <v>0</v>
      </c>
      <c r="J38" s="1640"/>
      <c r="K38" s="1640"/>
      <c r="L38" s="1640"/>
      <c r="M38" s="1641">
        <f>SUM(M14:M37)</f>
        <v>119.39999999999999</v>
      </c>
      <c r="N38" s="1640"/>
      <c r="O38" s="1152"/>
      <c r="P38" s="1152"/>
      <c r="Q38" s="1286">
        <f>SUM(Q14:Q37)</f>
        <v>0</v>
      </c>
    </row>
    <row r="39" spans="1:33" s="446" customFormat="1" ht="12.75" customHeight="1">
      <c r="A39" s="446" t="s">
        <v>20</v>
      </c>
      <c r="R39" s="969"/>
      <c r="S39" s="969"/>
      <c r="T39" s="969"/>
      <c r="U39" s="969"/>
      <c r="V39" s="969"/>
      <c r="W39" s="969"/>
      <c r="X39" s="969"/>
      <c r="Y39" s="969"/>
      <c r="Z39" s="969"/>
      <c r="AA39" s="969"/>
      <c r="AB39" s="969"/>
      <c r="AC39" s="969"/>
      <c r="AD39" s="969"/>
      <c r="AE39" s="969"/>
      <c r="AF39" s="969"/>
      <c r="AG39" s="969"/>
    </row>
    <row r="40" spans="1:33" s="446" customFormat="1" ht="12.75" customHeight="1">
      <c r="A40" s="446" t="s">
        <v>21</v>
      </c>
      <c r="R40" s="969"/>
      <c r="S40" s="969"/>
      <c r="T40" s="969"/>
      <c r="U40" s="969"/>
      <c r="V40" s="969"/>
      <c r="W40" s="969"/>
      <c r="X40" s="969"/>
      <c r="Y40" s="969"/>
      <c r="Z40" s="969"/>
      <c r="AA40" s="969"/>
      <c r="AB40" s="969"/>
      <c r="AC40" s="969"/>
      <c r="AD40" s="969"/>
      <c r="AE40" s="969"/>
      <c r="AF40" s="969"/>
      <c r="AG40" s="969"/>
    </row>
    <row r="41" spans="1:33">
      <c r="A41" s="446" t="s">
        <v>565</v>
      </c>
      <c r="K41" s="446"/>
      <c r="L41" s="446"/>
      <c r="M41" s="446"/>
      <c r="N41" s="446"/>
      <c r="O41" s="446"/>
      <c r="P41" s="446"/>
      <c r="Q41" s="446"/>
      <c r="R41" s="970"/>
      <c r="S41" s="970"/>
      <c r="T41" s="970"/>
      <c r="U41" s="970"/>
      <c r="V41" s="970"/>
      <c r="W41" s="970"/>
      <c r="X41" s="970"/>
      <c r="Y41" s="970"/>
      <c r="Z41" s="970"/>
      <c r="AA41" s="970"/>
      <c r="AB41" s="970"/>
      <c r="AC41" s="970"/>
      <c r="AD41" s="970"/>
      <c r="AE41" s="970"/>
      <c r="AF41" s="970"/>
      <c r="AG41" s="970"/>
    </row>
    <row r="42" spans="1:33">
      <c r="A42" s="446" t="s">
        <v>23</v>
      </c>
      <c r="R42" s="970"/>
      <c r="S42" s="970"/>
      <c r="T42" s="970"/>
      <c r="U42" s="970"/>
      <c r="V42" s="970"/>
      <c r="W42" s="970"/>
      <c r="X42" s="970"/>
      <c r="Y42" s="970"/>
      <c r="Z42" s="970"/>
      <c r="AA42" s="970"/>
      <c r="AB42" s="970"/>
      <c r="AC42" s="970"/>
      <c r="AD42" s="970"/>
      <c r="AE42" s="970"/>
      <c r="AF42" s="970"/>
      <c r="AG42" s="970"/>
    </row>
    <row r="43" spans="1:33">
      <c r="R43" s="970"/>
      <c r="S43" s="970"/>
      <c r="T43" s="970"/>
      <c r="U43" s="970"/>
      <c r="V43" s="970"/>
      <c r="W43" s="970"/>
      <c r="X43" s="970"/>
      <c r="Y43" s="970"/>
      <c r="Z43" s="970"/>
      <c r="AA43" s="970"/>
      <c r="AB43" s="970"/>
      <c r="AC43" s="970"/>
      <c r="AD43" s="970"/>
      <c r="AE43" s="970"/>
      <c r="AF43" s="970"/>
      <c r="AG43" s="970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>
    <tabColor theme="9" tint="-0.249977111117893"/>
  </sheetPr>
  <dimension ref="A1:AG43"/>
  <sheetViews>
    <sheetView zoomScale="85" zoomScaleNormal="85" workbookViewId="0">
      <selection activeCell="S23" sqref="S23"/>
    </sheetView>
  </sheetViews>
  <sheetFormatPr defaultColWidth="9.140625" defaultRowHeight="12.75"/>
  <cols>
    <col min="1" max="1" width="5.42578125" style="471" customWidth="1"/>
    <col min="2" max="3" width="11.28515625" style="471" customWidth="1"/>
    <col min="4" max="4" width="11.28515625" style="471" hidden="1" customWidth="1"/>
    <col min="5" max="7" width="11.28515625" style="471" customWidth="1"/>
    <col min="8" max="8" width="11.28515625" style="471" hidden="1" customWidth="1"/>
    <col min="9" max="11" width="11.28515625" style="471" customWidth="1"/>
    <col min="12" max="12" width="11.28515625" style="471" hidden="1" customWidth="1"/>
    <col min="13" max="15" width="11.28515625" style="471" customWidth="1"/>
    <col min="16" max="16" width="11.28515625" style="471" hidden="1" customWidth="1"/>
    <col min="17" max="17" width="11.28515625" style="471" customWidth="1"/>
    <col min="18" max="16384" width="9.140625" style="471"/>
  </cols>
  <sheetData>
    <row r="1" spans="1:33" s="459" customFormat="1" ht="18.75" customHeight="1">
      <c r="B1" s="2748" t="s">
        <v>405</v>
      </c>
      <c r="C1" s="2081"/>
      <c r="D1" s="2081"/>
      <c r="E1" s="2081"/>
      <c r="F1" s="2081"/>
      <c r="J1" s="800" t="s">
        <v>171</v>
      </c>
      <c r="N1" s="2743" t="s">
        <v>106</v>
      </c>
      <c r="O1" s="2743"/>
      <c r="P1" s="2743"/>
      <c r="Q1" s="2743"/>
      <c r="R1" s="967"/>
      <c r="S1" s="967"/>
      <c r="T1" s="967"/>
      <c r="U1" s="967"/>
      <c r="V1" s="967"/>
      <c r="W1" s="967"/>
      <c r="X1" s="967"/>
      <c r="Y1" s="967"/>
      <c r="Z1" s="967"/>
      <c r="AA1" s="967"/>
      <c r="AB1" s="967"/>
      <c r="AC1" s="967"/>
      <c r="AD1" s="967"/>
      <c r="AE1" s="967"/>
      <c r="AF1" s="967"/>
      <c r="AG1" s="967"/>
    </row>
    <row r="2" spans="1:33" s="459" customFormat="1" ht="10.5" customHeight="1">
      <c r="B2" s="2744" t="s">
        <v>1</v>
      </c>
      <c r="C2" s="2088"/>
      <c r="D2" s="2088"/>
      <c r="E2" s="2088"/>
      <c r="F2" s="2088"/>
      <c r="N2" s="2744" t="s">
        <v>2</v>
      </c>
      <c r="O2" s="2745"/>
      <c r="P2" s="2745"/>
      <c r="Q2" s="2745"/>
      <c r="R2" s="967"/>
      <c r="S2" s="967"/>
      <c r="T2" s="967"/>
      <c r="U2" s="967"/>
      <c r="V2" s="967"/>
      <c r="W2" s="967"/>
      <c r="X2" s="967"/>
      <c r="Y2" s="967"/>
      <c r="Z2" s="967"/>
      <c r="AA2" s="967"/>
      <c r="AB2" s="967"/>
      <c r="AC2" s="967"/>
      <c r="AD2" s="967"/>
      <c r="AE2" s="967"/>
      <c r="AF2" s="967"/>
      <c r="AG2" s="967"/>
    </row>
    <row r="3" spans="1:33" s="459" customFormat="1" ht="13.5" customHeight="1">
      <c r="N3" s="459" t="s">
        <v>3</v>
      </c>
      <c r="R3" s="967"/>
      <c r="S3" s="967"/>
      <c r="T3" s="967"/>
      <c r="U3" s="967"/>
      <c r="V3" s="967"/>
      <c r="W3" s="967"/>
      <c r="X3" s="967"/>
      <c r="Y3" s="967"/>
      <c r="Z3" s="967"/>
      <c r="AA3" s="967"/>
      <c r="AB3" s="967"/>
      <c r="AC3" s="967"/>
      <c r="AD3" s="967"/>
      <c r="AE3" s="967"/>
      <c r="AF3" s="967"/>
      <c r="AG3" s="967"/>
    </row>
    <row r="4" spans="1:33" s="459" customFormat="1" ht="15" customHeight="1">
      <c r="B4" s="2747" t="s">
        <v>4</v>
      </c>
      <c r="C4" s="2081"/>
      <c r="D4" s="461"/>
      <c r="E4" s="967"/>
      <c r="F4" s="967"/>
      <c r="G4" s="967"/>
      <c r="H4" s="967"/>
      <c r="I4" s="909" t="s">
        <v>5</v>
      </c>
      <c r="J4" s="460"/>
      <c r="K4" s="460"/>
      <c r="L4" s="460"/>
      <c r="O4" s="462" t="s">
        <v>107</v>
      </c>
      <c r="R4" s="967"/>
      <c r="S4" s="967"/>
      <c r="T4" s="967"/>
      <c r="U4" s="967"/>
      <c r="V4" s="967"/>
      <c r="W4" s="967"/>
      <c r="X4" s="967"/>
      <c r="Y4" s="967"/>
      <c r="Z4" s="967"/>
      <c r="AA4" s="967"/>
      <c r="AB4" s="967"/>
      <c r="AC4" s="967"/>
      <c r="AD4" s="967"/>
      <c r="AE4" s="967"/>
      <c r="AF4" s="967"/>
      <c r="AG4" s="967"/>
    </row>
    <row r="5" spans="1:33" s="459" customFormat="1" ht="9.75" customHeight="1">
      <c r="B5" s="2752" t="s">
        <v>7</v>
      </c>
      <c r="C5" s="2079"/>
      <c r="D5" s="460"/>
      <c r="E5" s="460"/>
      <c r="R5" s="967"/>
      <c r="S5" s="967"/>
      <c r="T5" s="967"/>
      <c r="U5" s="967"/>
      <c r="V5" s="967"/>
      <c r="W5" s="967"/>
      <c r="X5" s="967"/>
      <c r="Y5" s="967"/>
      <c r="Z5" s="967"/>
      <c r="AA5" s="967"/>
      <c r="AB5" s="967"/>
      <c r="AC5" s="967"/>
      <c r="AD5" s="967"/>
      <c r="AE5" s="967"/>
      <c r="AF5" s="967"/>
      <c r="AG5" s="967"/>
    </row>
    <row r="6" spans="1:33" s="459" customFormat="1" ht="12" customHeight="1">
      <c r="A6" s="2746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67"/>
      <c r="S6" s="967"/>
      <c r="T6" s="967"/>
      <c r="U6" s="967"/>
      <c r="V6" s="967"/>
      <c r="W6" s="967"/>
      <c r="X6" s="967"/>
      <c r="Y6" s="967"/>
      <c r="Z6" s="967"/>
      <c r="AA6" s="967"/>
      <c r="AB6" s="967"/>
      <c r="AC6" s="967"/>
      <c r="AD6" s="967"/>
      <c r="AE6" s="967"/>
      <c r="AF6" s="967"/>
      <c r="AG6" s="967"/>
    </row>
    <row r="7" spans="1:33" s="459" customFormat="1" ht="15.75">
      <c r="A7" s="212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67"/>
      <c r="S7" s="967"/>
      <c r="T7" s="967"/>
      <c r="U7" s="967"/>
      <c r="V7" s="967"/>
      <c r="W7" s="967"/>
      <c r="X7" s="967"/>
      <c r="Y7" s="967"/>
      <c r="Z7" s="967"/>
      <c r="AA7" s="967"/>
      <c r="AB7" s="967"/>
      <c r="AC7" s="967"/>
      <c r="AD7" s="967"/>
      <c r="AE7" s="967"/>
      <c r="AF7" s="967"/>
      <c r="AG7" s="967"/>
    </row>
    <row r="8" spans="1:33" s="459" customFormat="1" ht="9" customHeight="1">
      <c r="A8" s="1258">
        <v>1528</v>
      </c>
      <c r="B8" s="1258">
        <v>1527</v>
      </c>
      <c r="R8" s="967"/>
      <c r="S8" s="967"/>
      <c r="T8" s="967"/>
      <c r="U8" s="967"/>
      <c r="V8" s="967"/>
      <c r="W8" s="967"/>
      <c r="X8" s="967"/>
      <c r="Y8" s="967"/>
      <c r="Z8" s="967"/>
      <c r="AA8" s="967"/>
      <c r="AB8" s="967"/>
      <c r="AC8" s="967"/>
      <c r="AD8" s="967"/>
      <c r="AE8" s="967"/>
      <c r="AF8" s="967"/>
      <c r="AG8" s="967"/>
    </row>
    <row r="9" spans="1:33" s="459" customFormat="1">
      <c r="A9" s="2749" t="s">
        <v>9</v>
      </c>
      <c r="B9" s="2740" t="s">
        <v>10</v>
      </c>
      <c r="C9" s="2741"/>
      <c r="D9" s="2741"/>
      <c r="E9" s="2741"/>
      <c r="F9" s="2741"/>
      <c r="G9" s="2741"/>
      <c r="H9" s="2741"/>
      <c r="I9" s="2742"/>
      <c r="J9" s="2740" t="s">
        <v>11</v>
      </c>
      <c r="K9" s="2741"/>
      <c r="L9" s="2741"/>
      <c r="M9" s="2741"/>
      <c r="N9" s="2741"/>
      <c r="O9" s="2741"/>
      <c r="P9" s="2741"/>
      <c r="Q9" s="2742"/>
      <c r="R9" s="967"/>
      <c r="S9" s="967"/>
      <c r="T9" s="967"/>
      <c r="U9" s="967"/>
      <c r="V9" s="967"/>
      <c r="W9" s="967"/>
      <c r="X9" s="967"/>
      <c r="Y9" s="967"/>
      <c r="Z9" s="967"/>
      <c r="AA9" s="967"/>
      <c r="AB9" s="967"/>
      <c r="AC9" s="967"/>
      <c r="AD9" s="967"/>
      <c r="AE9" s="967"/>
      <c r="AF9" s="967"/>
      <c r="AG9" s="967"/>
    </row>
    <row r="10" spans="1:33" s="459" customFormat="1">
      <c r="A10" s="2750"/>
      <c r="B10" s="2737" t="s">
        <v>108</v>
      </c>
      <c r="C10" s="2738"/>
      <c r="D10" s="2738"/>
      <c r="E10" s="2739"/>
      <c r="F10" s="2737" t="s">
        <v>109</v>
      </c>
      <c r="G10" s="2095"/>
      <c r="H10" s="2095"/>
      <c r="I10" s="2096"/>
      <c r="J10" s="2737" t="s">
        <v>108</v>
      </c>
      <c r="K10" s="2738"/>
      <c r="L10" s="2738"/>
      <c r="M10" s="2739"/>
      <c r="N10" s="2737" t="s">
        <v>109</v>
      </c>
      <c r="O10" s="2738"/>
      <c r="P10" s="2738"/>
      <c r="Q10" s="2739"/>
      <c r="R10" s="967"/>
      <c r="S10" s="967"/>
      <c r="T10" s="967"/>
      <c r="U10" s="967"/>
      <c r="V10" s="967"/>
      <c r="W10" s="967"/>
      <c r="X10" s="967"/>
      <c r="Y10" s="967"/>
      <c r="Z10" s="967"/>
      <c r="AA10" s="967"/>
      <c r="AB10" s="967"/>
      <c r="AC10" s="967"/>
      <c r="AD10" s="967"/>
      <c r="AE10" s="967"/>
      <c r="AF10" s="967"/>
      <c r="AG10" s="967"/>
    </row>
    <row r="11" spans="1:33" s="459" customFormat="1">
      <c r="A11" s="2750"/>
      <c r="B11" s="2737" t="s">
        <v>14</v>
      </c>
      <c r="C11" s="2738"/>
      <c r="E11" s="464">
        <v>2000</v>
      </c>
      <c r="F11" s="2737" t="s">
        <v>14</v>
      </c>
      <c r="G11" s="2738"/>
      <c r="H11" s="463"/>
      <c r="I11" s="464">
        <v>2000</v>
      </c>
      <c r="J11" s="2737" t="s">
        <v>14</v>
      </c>
      <c r="K11" s="2738"/>
      <c r="L11" s="463"/>
      <c r="M11" s="464">
        <f>E11</f>
        <v>2000</v>
      </c>
      <c r="N11" s="2737" t="s">
        <v>14</v>
      </c>
      <c r="O11" s="2738"/>
      <c r="P11" s="463"/>
      <c r="Q11" s="464">
        <f>I11</f>
        <v>2000</v>
      </c>
      <c r="R11" s="967"/>
      <c r="S11" s="967"/>
      <c r="T11" s="967"/>
      <c r="U11" s="967"/>
      <c r="V11" s="967"/>
      <c r="W11" s="967"/>
      <c r="X11" s="967"/>
      <c r="Y11" s="967"/>
      <c r="Z11" s="967"/>
      <c r="AA11" s="967"/>
      <c r="AB11" s="967"/>
      <c r="AC11" s="967"/>
      <c r="AD11" s="967"/>
      <c r="AE11" s="967"/>
      <c r="AF11" s="967"/>
      <c r="AG11" s="967"/>
    </row>
    <row r="12" spans="1:33" s="466" customFormat="1" ht="35.25" customHeight="1">
      <c r="A12" s="2751"/>
      <c r="B12" s="465" t="s">
        <v>16</v>
      </c>
      <c r="C12" s="465" t="s">
        <v>17</v>
      </c>
      <c r="D12" s="465"/>
      <c r="E12" s="465" t="s">
        <v>18</v>
      </c>
      <c r="F12" s="465" t="s">
        <v>16</v>
      </c>
      <c r="G12" s="465" t="s">
        <v>17</v>
      </c>
      <c r="H12" s="465"/>
      <c r="I12" s="465" t="s">
        <v>18</v>
      </c>
      <c r="J12" s="465" t="s">
        <v>16</v>
      </c>
      <c r="K12" s="465" t="s">
        <v>17</v>
      </c>
      <c r="L12" s="465"/>
      <c r="M12" s="465" t="s">
        <v>18</v>
      </c>
      <c r="N12" s="465" t="s">
        <v>16</v>
      </c>
      <c r="O12" s="465" t="s">
        <v>17</v>
      </c>
      <c r="P12" s="465"/>
      <c r="Q12" s="465" t="s">
        <v>18</v>
      </c>
    </row>
    <row r="13" spans="1:33" s="468" customFormat="1" ht="11.25">
      <c r="A13" s="467">
        <v>1</v>
      </c>
      <c r="B13" s="467">
        <v>2</v>
      </c>
      <c r="C13" s="467">
        <v>3</v>
      </c>
      <c r="D13" s="467"/>
      <c r="E13" s="467">
        <v>4</v>
      </c>
      <c r="F13" s="467">
        <v>5</v>
      </c>
      <c r="G13" s="467">
        <v>6</v>
      </c>
      <c r="H13" s="467"/>
      <c r="I13" s="467">
        <v>7</v>
      </c>
      <c r="J13" s="467">
        <v>8</v>
      </c>
      <c r="K13" s="467">
        <v>9</v>
      </c>
      <c r="L13" s="467"/>
      <c r="M13" s="467">
        <v>10</v>
      </c>
      <c r="N13" s="467">
        <v>11</v>
      </c>
      <c r="O13" s="467">
        <v>12</v>
      </c>
      <c r="P13" s="467"/>
      <c r="Q13" s="467">
        <v>13</v>
      </c>
    </row>
    <row r="14" spans="1:33" s="466" customFormat="1" ht="15">
      <c r="A14" s="469">
        <v>0</v>
      </c>
      <c r="B14" s="1120"/>
      <c r="C14" s="1642"/>
      <c r="D14" s="1642"/>
      <c r="E14" s="1784">
        <v>422</v>
      </c>
      <c r="F14" s="1603"/>
      <c r="G14" s="1642"/>
      <c r="H14" s="1642"/>
      <c r="I14" s="1784">
        <v>139</v>
      </c>
      <c r="J14" s="1603"/>
      <c r="K14" s="1642"/>
      <c r="L14" s="1642"/>
      <c r="M14" s="1784">
        <v>196</v>
      </c>
      <c r="N14" s="1603"/>
      <c r="O14" s="1642"/>
      <c r="P14" s="1642"/>
      <c r="Q14" s="1784">
        <v>46</v>
      </c>
    </row>
    <row r="15" spans="1:33" s="1368" customFormat="1" ht="15">
      <c r="A15" s="1366">
        <v>1</v>
      </c>
      <c r="B15" s="1120"/>
      <c r="C15" s="1642"/>
      <c r="D15" s="1642"/>
      <c r="E15" s="1784">
        <v>413</v>
      </c>
      <c r="F15" s="1603"/>
      <c r="G15" s="1642"/>
      <c r="H15" s="1642"/>
      <c r="I15" s="1784">
        <v>129</v>
      </c>
      <c r="J15" s="1603"/>
      <c r="K15" s="1642"/>
      <c r="L15" s="1642"/>
      <c r="M15" s="1784">
        <v>198</v>
      </c>
      <c r="N15" s="1603"/>
      <c r="O15" s="1642"/>
      <c r="P15" s="1642"/>
      <c r="Q15" s="1784">
        <v>48</v>
      </c>
    </row>
    <row r="16" spans="1:33" s="466" customFormat="1" ht="15">
      <c r="A16" s="469">
        <v>2</v>
      </c>
      <c r="B16" s="1120"/>
      <c r="C16" s="1642"/>
      <c r="D16" s="1642"/>
      <c r="E16" s="1784">
        <v>409</v>
      </c>
      <c r="F16" s="1603"/>
      <c r="G16" s="1642"/>
      <c r="H16" s="1642"/>
      <c r="I16" s="1784">
        <v>121</v>
      </c>
      <c r="J16" s="1603"/>
      <c r="K16" s="1642"/>
      <c r="L16" s="1642"/>
      <c r="M16" s="1784">
        <v>196</v>
      </c>
      <c r="N16" s="1603"/>
      <c r="O16" s="1642"/>
      <c r="P16" s="1642"/>
      <c r="Q16" s="1784">
        <v>46</v>
      </c>
    </row>
    <row r="17" spans="1:17" s="466" customFormat="1" ht="15">
      <c r="A17" s="469">
        <v>3</v>
      </c>
      <c r="B17" s="1120"/>
      <c r="C17" s="1642"/>
      <c r="D17" s="1642"/>
      <c r="E17" s="1784">
        <v>402</v>
      </c>
      <c r="F17" s="1603"/>
      <c r="G17" s="1642"/>
      <c r="H17" s="1642"/>
      <c r="I17" s="1784">
        <v>121</v>
      </c>
      <c r="J17" s="1603"/>
      <c r="K17" s="1642"/>
      <c r="L17" s="1642"/>
      <c r="M17" s="1784">
        <v>192</v>
      </c>
      <c r="N17" s="1603"/>
      <c r="O17" s="1642"/>
      <c r="P17" s="1642"/>
      <c r="Q17" s="1784">
        <v>46</v>
      </c>
    </row>
    <row r="18" spans="1:17" s="466" customFormat="1" ht="15">
      <c r="A18" s="469">
        <v>4</v>
      </c>
      <c r="B18" s="1120"/>
      <c r="C18" s="1642"/>
      <c r="D18" s="1642"/>
      <c r="E18" s="1784">
        <v>403</v>
      </c>
      <c r="F18" s="1603"/>
      <c r="G18" s="1642"/>
      <c r="H18" s="1642"/>
      <c r="I18" s="1784">
        <v>118</v>
      </c>
      <c r="J18" s="1603"/>
      <c r="K18" s="1642"/>
      <c r="L18" s="1642"/>
      <c r="M18" s="1784">
        <v>189</v>
      </c>
      <c r="N18" s="1603"/>
      <c r="O18" s="1642"/>
      <c r="P18" s="1642"/>
      <c r="Q18" s="1784">
        <v>44</v>
      </c>
    </row>
    <row r="19" spans="1:17" s="466" customFormat="1" ht="15">
      <c r="A19" s="469">
        <v>5</v>
      </c>
      <c r="B19" s="1120"/>
      <c r="C19" s="1642"/>
      <c r="D19" s="1642"/>
      <c r="E19" s="1784">
        <v>280</v>
      </c>
      <c r="F19" s="1603"/>
      <c r="G19" s="1642"/>
      <c r="H19" s="1642"/>
      <c r="I19" s="1784">
        <v>133</v>
      </c>
      <c r="J19" s="1603"/>
      <c r="K19" s="1642"/>
      <c r="L19" s="1642"/>
      <c r="M19" s="1784">
        <v>120</v>
      </c>
      <c r="N19" s="1603"/>
      <c r="O19" s="1642"/>
      <c r="P19" s="1642"/>
      <c r="Q19" s="1784">
        <v>44</v>
      </c>
    </row>
    <row r="20" spans="1:17" s="466" customFormat="1" ht="15">
      <c r="A20" s="469">
        <v>6</v>
      </c>
      <c r="B20" s="1120"/>
      <c r="C20" s="1642"/>
      <c r="D20" s="1642"/>
      <c r="E20" s="1784">
        <v>496</v>
      </c>
      <c r="F20" s="1603"/>
      <c r="G20" s="1642"/>
      <c r="H20" s="1642"/>
      <c r="I20" s="1784">
        <v>164</v>
      </c>
      <c r="J20" s="1603"/>
      <c r="K20" s="1642"/>
      <c r="L20" s="1642"/>
      <c r="M20" s="1784">
        <v>188</v>
      </c>
      <c r="N20" s="1603"/>
      <c r="O20" s="1642"/>
      <c r="P20" s="1642"/>
      <c r="Q20" s="1784">
        <v>43</v>
      </c>
    </row>
    <row r="21" spans="1:17" s="466" customFormat="1" ht="15">
      <c r="A21" s="469">
        <v>7</v>
      </c>
      <c r="B21" s="1120"/>
      <c r="C21" s="1642"/>
      <c r="D21" s="1642"/>
      <c r="E21" s="1784">
        <v>550</v>
      </c>
      <c r="F21" s="1603"/>
      <c r="G21" s="1642"/>
      <c r="H21" s="1642"/>
      <c r="I21" s="1784">
        <v>168</v>
      </c>
      <c r="J21" s="1603"/>
      <c r="K21" s="1642"/>
      <c r="L21" s="1642"/>
      <c r="M21" s="1784">
        <v>197</v>
      </c>
      <c r="N21" s="1603"/>
      <c r="O21" s="1642"/>
      <c r="P21" s="1642"/>
      <c r="Q21" s="1784">
        <v>42</v>
      </c>
    </row>
    <row r="22" spans="1:17" s="466" customFormat="1" ht="15">
      <c r="A22" s="469">
        <v>8</v>
      </c>
      <c r="B22" s="1120"/>
      <c r="C22" s="1642"/>
      <c r="D22" s="1642"/>
      <c r="E22" s="1784">
        <v>591</v>
      </c>
      <c r="F22" s="1603"/>
      <c r="G22" s="1642"/>
      <c r="H22" s="1642"/>
      <c r="I22" s="1784">
        <v>166</v>
      </c>
      <c r="J22" s="1603"/>
      <c r="K22" s="1642"/>
      <c r="L22" s="1642"/>
      <c r="M22" s="1784">
        <v>228</v>
      </c>
      <c r="N22" s="1603"/>
      <c r="O22" s="1642"/>
      <c r="P22" s="1642"/>
      <c r="Q22" s="1784">
        <v>42</v>
      </c>
    </row>
    <row r="23" spans="1:17" s="466" customFormat="1" ht="15">
      <c r="A23" s="469">
        <v>9</v>
      </c>
      <c r="B23" s="1120"/>
      <c r="C23" s="1642"/>
      <c r="D23" s="1642"/>
      <c r="E23" s="1784">
        <v>604</v>
      </c>
      <c r="F23" s="1603"/>
      <c r="G23" s="1642"/>
      <c r="H23" s="1642"/>
      <c r="I23" s="1784">
        <v>171</v>
      </c>
      <c r="J23" s="1603"/>
      <c r="K23" s="1642"/>
      <c r="L23" s="1642"/>
      <c r="M23" s="1784">
        <v>242</v>
      </c>
      <c r="N23" s="1603"/>
      <c r="O23" s="1642"/>
      <c r="P23" s="1642"/>
      <c r="Q23" s="1784">
        <v>41</v>
      </c>
    </row>
    <row r="24" spans="1:17" s="466" customFormat="1" ht="15">
      <c r="A24" s="469">
        <v>10</v>
      </c>
      <c r="B24" s="1120"/>
      <c r="C24" s="1642"/>
      <c r="D24" s="1642"/>
      <c r="E24" s="1784">
        <v>639</v>
      </c>
      <c r="F24" s="1603"/>
      <c r="G24" s="1642"/>
      <c r="H24" s="1642"/>
      <c r="I24" s="1784">
        <v>184</v>
      </c>
      <c r="J24" s="1603"/>
      <c r="K24" s="1642"/>
      <c r="L24" s="1642"/>
      <c r="M24" s="1784">
        <v>249</v>
      </c>
      <c r="N24" s="1603"/>
      <c r="O24" s="1642"/>
      <c r="P24" s="1642"/>
      <c r="Q24" s="1784">
        <v>47</v>
      </c>
    </row>
    <row r="25" spans="1:17" s="466" customFormat="1" ht="15">
      <c r="A25" s="469">
        <v>11</v>
      </c>
      <c r="B25" s="1120"/>
      <c r="C25" s="1642"/>
      <c r="D25" s="1642"/>
      <c r="E25" s="1784">
        <v>624</v>
      </c>
      <c r="F25" s="1603"/>
      <c r="G25" s="1642"/>
      <c r="H25" s="1642"/>
      <c r="I25" s="1784">
        <v>179</v>
      </c>
      <c r="J25" s="1603"/>
      <c r="K25" s="1642"/>
      <c r="L25" s="1642"/>
      <c r="M25" s="1784">
        <v>259</v>
      </c>
      <c r="N25" s="1603"/>
      <c r="O25" s="1642"/>
      <c r="P25" s="1642"/>
      <c r="Q25" s="1784">
        <v>45</v>
      </c>
    </row>
    <row r="26" spans="1:17" s="466" customFormat="1" ht="15">
      <c r="A26" s="469">
        <v>12</v>
      </c>
      <c r="B26" s="1120"/>
      <c r="C26" s="1642"/>
      <c r="D26" s="1642"/>
      <c r="E26" s="1784">
        <v>518</v>
      </c>
      <c r="F26" s="1603"/>
      <c r="G26" s="1642"/>
      <c r="H26" s="1642"/>
      <c r="I26" s="1784">
        <v>186</v>
      </c>
      <c r="J26" s="1603"/>
      <c r="K26" s="1642"/>
      <c r="L26" s="1642"/>
      <c r="M26" s="1784">
        <v>209</v>
      </c>
      <c r="N26" s="1603"/>
      <c r="O26" s="1642"/>
      <c r="P26" s="1642"/>
      <c r="Q26" s="1784">
        <v>43</v>
      </c>
    </row>
    <row r="27" spans="1:17" s="466" customFormat="1" ht="15">
      <c r="A27" s="469">
        <v>13</v>
      </c>
      <c r="B27" s="1120"/>
      <c r="C27" s="1642"/>
      <c r="D27" s="1642"/>
      <c r="E27" s="1784">
        <v>609</v>
      </c>
      <c r="F27" s="1603"/>
      <c r="G27" s="1642"/>
      <c r="H27" s="1642"/>
      <c r="I27" s="1784">
        <v>184</v>
      </c>
      <c r="J27" s="1603"/>
      <c r="K27" s="1642"/>
      <c r="L27" s="1642"/>
      <c r="M27" s="1784">
        <v>259</v>
      </c>
      <c r="N27" s="1603"/>
      <c r="O27" s="1642"/>
      <c r="P27" s="1642"/>
      <c r="Q27" s="1784">
        <v>42</v>
      </c>
    </row>
    <row r="28" spans="1:17" s="466" customFormat="1" ht="15">
      <c r="A28" s="469">
        <v>14</v>
      </c>
      <c r="B28" s="1120"/>
      <c r="C28" s="1642"/>
      <c r="D28" s="1642"/>
      <c r="E28" s="1784">
        <v>616</v>
      </c>
      <c r="F28" s="1603"/>
      <c r="G28" s="1642"/>
      <c r="H28" s="1642"/>
      <c r="I28" s="1784">
        <v>189</v>
      </c>
      <c r="J28" s="1603"/>
      <c r="K28" s="1642"/>
      <c r="L28" s="1642"/>
      <c r="M28" s="1784">
        <v>250</v>
      </c>
      <c r="N28" s="1603"/>
      <c r="O28" s="1642"/>
      <c r="P28" s="1642"/>
      <c r="Q28" s="1784">
        <v>41</v>
      </c>
    </row>
    <row r="29" spans="1:17" s="466" customFormat="1" ht="15">
      <c r="A29" s="469">
        <v>15</v>
      </c>
      <c r="B29" s="1120"/>
      <c r="C29" s="1642"/>
      <c r="D29" s="1642"/>
      <c r="E29" s="1784">
        <v>612</v>
      </c>
      <c r="F29" s="1603"/>
      <c r="G29" s="1642"/>
      <c r="H29" s="1642"/>
      <c r="I29" s="1784">
        <v>209</v>
      </c>
      <c r="J29" s="1603"/>
      <c r="K29" s="1642"/>
      <c r="L29" s="1642"/>
      <c r="M29" s="1784">
        <v>229</v>
      </c>
      <c r="N29" s="1603"/>
      <c r="O29" s="1642"/>
      <c r="P29" s="1642"/>
      <c r="Q29" s="1784">
        <v>42</v>
      </c>
    </row>
    <row r="30" spans="1:17" s="466" customFormat="1" ht="15">
      <c r="A30" s="469">
        <v>16</v>
      </c>
      <c r="B30" s="1120"/>
      <c r="C30" s="1642"/>
      <c r="D30" s="1642"/>
      <c r="E30" s="1784">
        <v>618</v>
      </c>
      <c r="F30" s="1603"/>
      <c r="G30" s="1642"/>
      <c r="H30" s="1642"/>
      <c r="I30" s="1784">
        <v>215</v>
      </c>
      <c r="J30" s="1603"/>
      <c r="K30" s="1642"/>
      <c r="L30" s="1642"/>
      <c r="M30" s="1784">
        <v>228</v>
      </c>
      <c r="N30" s="1603"/>
      <c r="O30" s="1642"/>
      <c r="P30" s="1642"/>
      <c r="Q30" s="1784">
        <v>44</v>
      </c>
    </row>
    <row r="31" spans="1:17" s="470" customFormat="1" ht="15">
      <c r="A31" s="469">
        <v>17</v>
      </c>
      <c r="B31" s="1120"/>
      <c r="C31" s="1642"/>
      <c r="D31" s="1642"/>
      <c r="E31" s="1784">
        <v>463</v>
      </c>
      <c r="F31" s="1603"/>
      <c r="G31" s="1642"/>
      <c r="H31" s="1642"/>
      <c r="I31" s="1784">
        <v>234</v>
      </c>
      <c r="J31" s="1603"/>
      <c r="K31" s="1642"/>
      <c r="L31" s="1642"/>
      <c r="M31" s="1784">
        <v>139</v>
      </c>
      <c r="N31" s="1603"/>
      <c r="O31" s="1642"/>
      <c r="P31" s="1642"/>
      <c r="Q31" s="1784">
        <v>48</v>
      </c>
    </row>
    <row r="32" spans="1:17" s="470" customFormat="1" ht="15">
      <c r="A32" s="469">
        <v>18</v>
      </c>
      <c r="B32" s="1120"/>
      <c r="C32" s="1642"/>
      <c r="D32" s="1642"/>
      <c r="E32" s="1784">
        <v>573</v>
      </c>
      <c r="F32" s="1603"/>
      <c r="G32" s="1642"/>
      <c r="H32" s="1642"/>
      <c r="I32" s="1784">
        <v>243</v>
      </c>
      <c r="J32" s="1603"/>
      <c r="K32" s="1642"/>
      <c r="L32" s="1642"/>
      <c r="M32" s="1784">
        <v>196</v>
      </c>
      <c r="N32" s="1603"/>
      <c r="O32" s="1642"/>
      <c r="P32" s="1642"/>
      <c r="Q32" s="1784">
        <v>51</v>
      </c>
    </row>
    <row r="33" spans="1:33" s="470" customFormat="1" ht="15">
      <c r="A33" s="469">
        <v>19</v>
      </c>
      <c r="B33" s="1120"/>
      <c r="C33" s="1642"/>
      <c r="D33" s="1642"/>
      <c r="E33" s="1784">
        <v>566</v>
      </c>
      <c r="F33" s="1603"/>
      <c r="G33" s="1642"/>
      <c r="H33" s="1642"/>
      <c r="I33" s="1784">
        <v>247</v>
      </c>
      <c r="J33" s="1603"/>
      <c r="K33" s="1642"/>
      <c r="L33" s="1642"/>
      <c r="M33" s="1784">
        <v>195</v>
      </c>
      <c r="N33" s="1603"/>
      <c r="O33" s="1642"/>
      <c r="P33" s="1642"/>
      <c r="Q33" s="1784">
        <v>53</v>
      </c>
    </row>
    <row r="34" spans="1:33" s="470" customFormat="1" ht="15">
      <c r="A34" s="469">
        <v>20</v>
      </c>
      <c r="B34" s="1120"/>
      <c r="C34" s="1642"/>
      <c r="D34" s="1642"/>
      <c r="E34" s="1784">
        <v>561</v>
      </c>
      <c r="F34" s="1603"/>
      <c r="G34" s="1642"/>
      <c r="H34" s="1642"/>
      <c r="I34" s="1784">
        <v>247</v>
      </c>
      <c r="J34" s="1603"/>
      <c r="K34" s="1642"/>
      <c r="L34" s="1642"/>
      <c r="M34" s="1784">
        <v>194</v>
      </c>
      <c r="N34" s="1603"/>
      <c r="O34" s="1642"/>
      <c r="P34" s="1642"/>
      <c r="Q34" s="1784">
        <v>54</v>
      </c>
    </row>
    <row r="35" spans="1:33" s="470" customFormat="1" ht="15">
      <c r="A35" s="469">
        <v>21</v>
      </c>
      <c r="B35" s="1120"/>
      <c r="C35" s="1642"/>
      <c r="D35" s="1642"/>
      <c r="E35" s="1784">
        <v>543</v>
      </c>
      <c r="F35" s="1603"/>
      <c r="G35" s="1642"/>
      <c r="H35" s="1642"/>
      <c r="I35" s="1784">
        <v>230</v>
      </c>
      <c r="J35" s="1603"/>
      <c r="K35" s="1642"/>
      <c r="L35" s="1642"/>
      <c r="M35" s="1784">
        <v>191</v>
      </c>
      <c r="N35" s="1603"/>
      <c r="O35" s="1642"/>
      <c r="P35" s="1642"/>
      <c r="Q35" s="1784">
        <v>53</v>
      </c>
    </row>
    <row r="36" spans="1:33" s="470" customFormat="1" ht="15">
      <c r="A36" s="469">
        <v>22</v>
      </c>
      <c r="B36" s="1120"/>
      <c r="C36" s="1642"/>
      <c r="D36" s="1642"/>
      <c r="E36" s="1784">
        <v>512</v>
      </c>
      <c r="F36" s="1603"/>
      <c r="G36" s="1642"/>
      <c r="H36" s="1642"/>
      <c r="I36" s="1784">
        <v>201</v>
      </c>
      <c r="J36" s="1603"/>
      <c r="K36" s="1642"/>
      <c r="L36" s="1642"/>
      <c r="M36" s="1784">
        <v>197</v>
      </c>
      <c r="N36" s="1603"/>
      <c r="O36" s="1642"/>
      <c r="P36" s="1642"/>
      <c r="Q36" s="1784">
        <v>54</v>
      </c>
    </row>
    <row r="37" spans="1:33" s="470" customFormat="1" ht="15">
      <c r="A37" s="469">
        <v>23</v>
      </c>
      <c r="B37" s="1120"/>
      <c r="C37" s="1642"/>
      <c r="D37" s="1642"/>
      <c r="E37" s="1784">
        <v>477</v>
      </c>
      <c r="F37" s="1603"/>
      <c r="G37" s="1642"/>
      <c r="H37" s="1642"/>
      <c r="I37" s="1784">
        <v>160</v>
      </c>
      <c r="J37" s="1603"/>
      <c r="K37" s="1642"/>
      <c r="L37" s="1642"/>
      <c r="M37" s="1784">
        <v>197</v>
      </c>
      <c r="N37" s="1603"/>
      <c r="O37" s="1642"/>
      <c r="P37" s="1642"/>
      <c r="Q37" s="1784">
        <v>49</v>
      </c>
    </row>
    <row r="38" spans="1:33" s="470" customFormat="1" ht="15">
      <c r="A38" s="469" t="s">
        <v>19</v>
      </c>
      <c r="B38" s="1150"/>
      <c r="C38" s="1643"/>
      <c r="D38" s="1643"/>
      <c r="E38" s="1644">
        <f>SUM(E14:E37)</f>
        <v>12501</v>
      </c>
      <c r="F38" s="1643"/>
      <c r="G38" s="1643"/>
      <c r="H38" s="1643"/>
      <c r="I38" s="1644">
        <f>SUM(I14:I37)</f>
        <v>4338</v>
      </c>
      <c r="J38" s="1643"/>
      <c r="K38" s="1643"/>
      <c r="L38" s="1643"/>
      <c r="M38" s="1644">
        <f>SUM(M14:M37)</f>
        <v>4938</v>
      </c>
      <c r="N38" s="1643"/>
      <c r="O38" s="1643"/>
      <c r="P38" s="1643"/>
      <c r="Q38" s="1644">
        <f>SUM(Q14:Q37)</f>
        <v>1108</v>
      </c>
    </row>
    <row r="39" spans="1:33" s="459" customFormat="1" ht="12.75" customHeight="1">
      <c r="A39" s="459" t="s">
        <v>20</v>
      </c>
      <c r="R39" s="967"/>
      <c r="S39" s="967"/>
      <c r="T39" s="967"/>
      <c r="U39" s="967"/>
      <c r="V39" s="967"/>
      <c r="W39" s="967"/>
      <c r="X39" s="967"/>
      <c r="Y39" s="967"/>
      <c r="Z39" s="967"/>
      <c r="AA39" s="967"/>
      <c r="AB39" s="967"/>
      <c r="AC39" s="967"/>
      <c r="AD39" s="967"/>
      <c r="AE39" s="967"/>
      <c r="AF39" s="967"/>
      <c r="AG39" s="967"/>
    </row>
    <row r="40" spans="1:33" s="459" customFormat="1" ht="12.75" customHeight="1">
      <c r="A40" s="459" t="s">
        <v>21</v>
      </c>
      <c r="R40" s="967"/>
      <c r="S40" s="967"/>
      <c r="T40" s="967"/>
      <c r="U40" s="967"/>
      <c r="V40" s="967"/>
      <c r="W40" s="967"/>
      <c r="X40" s="967"/>
      <c r="Y40" s="967"/>
      <c r="Z40" s="967"/>
      <c r="AA40" s="967"/>
      <c r="AB40" s="967"/>
      <c r="AC40" s="967"/>
      <c r="AD40" s="967"/>
      <c r="AE40" s="967"/>
      <c r="AF40" s="967"/>
      <c r="AG40" s="967"/>
    </row>
    <row r="41" spans="1:33">
      <c r="A41" s="459" t="s">
        <v>565</v>
      </c>
      <c r="K41" s="459"/>
      <c r="L41" s="459"/>
      <c r="M41" s="459"/>
      <c r="N41" s="459"/>
      <c r="O41" s="459"/>
      <c r="P41" s="459"/>
      <c r="Q41" s="459"/>
      <c r="R41" s="968"/>
      <c r="S41" s="968"/>
      <c r="T41" s="968"/>
      <c r="U41" s="968"/>
      <c r="V41" s="968"/>
      <c r="W41" s="968"/>
      <c r="X41" s="968"/>
      <c r="Y41" s="968"/>
      <c r="Z41" s="968"/>
      <c r="AA41" s="968"/>
      <c r="AB41" s="968"/>
      <c r="AC41" s="968"/>
      <c r="AD41" s="968"/>
      <c r="AE41" s="968"/>
      <c r="AF41" s="968"/>
      <c r="AG41" s="968"/>
    </row>
    <row r="42" spans="1:33">
      <c r="A42" s="459" t="s">
        <v>23</v>
      </c>
      <c r="R42" s="968"/>
      <c r="S42" s="968"/>
      <c r="T42" s="968"/>
      <c r="U42" s="968"/>
      <c r="V42" s="968"/>
      <c r="W42" s="968"/>
      <c r="X42" s="968"/>
      <c r="Y42" s="968"/>
      <c r="Z42" s="968"/>
      <c r="AA42" s="968"/>
      <c r="AB42" s="968"/>
      <c r="AC42" s="968"/>
      <c r="AD42" s="968"/>
      <c r="AE42" s="968"/>
      <c r="AF42" s="968"/>
      <c r="AG42" s="968"/>
    </row>
    <row r="43" spans="1:33">
      <c r="R43" s="968"/>
      <c r="S43" s="968"/>
      <c r="T43" s="968"/>
      <c r="U43" s="968"/>
      <c r="V43" s="968"/>
      <c r="W43" s="968"/>
      <c r="X43" s="968"/>
      <c r="Y43" s="968"/>
      <c r="Z43" s="968"/>
      <c r="AA43" s="968"/>
      <c r="AB43" s="968"/>
      <c r="AC43" s="968"/>
      <c r="AD43" s="968"/>
      <c r="AE43" s="968"/>
      <c r="AF43" s="968"/>
      <c r="AG43" s="968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theme="9" tint="-0.249977111117893"/>
  </sheetPr>
  <dimension ref="A1:AG43"/>
  <sheetViews>
    <sheetView zoomScale="85" zoomScaleNormal="85" zoomScaleSheetLayoutView="100" workbookViewId="0">
      <selection activeCell="N20" sqref="N20"/>
    </sheetView>
  </sheetViews>
  <sheetFormatPr defaultColWidth="9.140625" defaultRowHeight="12.75"/>
  <cols>
    <col min="1" max="1" width="5.42578125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4" customFormat="1" ht="18.75" customHeight="1">
      <c r="B1" s="2765" t="s">
        <v>405</v>
      </c>
      <c r="C1" s="2081"/>
      <c r="D1" s="2081"/>
      <c r="E1" s="2081"/>
      <c r="F1" s="2081"/>
      <c r="J1" s="800" t="s">
        <v>171</v>
      </c>
      <c r="N1" s="2759" t="s">
        <v>24</v>
      </c>
      <c r="O1" s="2759"/>
      <c r="P1" s="2759"/>
      <c r="Q1" s="2759"/>
      <c r="R1" s="965"/>
      <c r="S1" s="965"/>
      <c r="T1" s="965"/>
      <c r="U1" s="965"/>
      <c r="V1" s="965"/>
      <c r="W1" s="965"/>
      <c r="X1" s="965"/>
      <c r="Y1" s="965"/>
      <c r="Z1" s="965"/>
      <c r="AA1" s="965"/>
      <c r="AB1" s="965"/>
      <c r="AC1" s="965"/>
      <c r="AD1" s="965"/>
      <c r="AE1" s="965"/>
      <c r="AF1" s="965"/>
      <c r="AG1" s="965"/>
    </row>
    <row r="2" spans="1:33" s="14" customFormat="1" ht="10.5" customHeight="1">
      <c r="B2" s="2760" t="s">
        <v>1</v>
      </c>
      <c r="C2" s="2088"/>
      <c r="D2" s="2088"/>
      <c r="E2" s="2088"/>
      <c r="F2" s="2088"/>
      <c r="N2" s="2760" t="s">
        <v>2</v>
      </c>
      <c r="O2" s="2761"/>
      <c r="P2" s="2761"/>
      <c r="Q2" s="2761"/>
      <c r="R2" s="965"/>
      <c r="S2" s="965"/>
      <c r="T2" s="965"/>
      <c r="U2" s="965"/>
      <c r="V2" s="965"/>
      <c r="W2" s="965"/>
      <c r="X2" s="965"/>
      <c r="Y2" s="965"/>
      <c r="Z2" s="965"/>
      <c r="AA2" s="965"/>
      <c r="AB2" s="965"/>
      <c r="AC2" s="965"/>
      <c r="AD2" s="965"/>
      <c r="AE2" s="965"/>
      <c r="AF2" s="965"/>
      <c r="AG2" s="965"/>
    </row>
    <row r="3" spans="1:33" s="14" customFormat="1" ht="13.5" customHeight="1">
      <c r="N3" s="14" t="s">
        <v>3</v>
      </c>
      <c r="R3" s="965"/>
      <c r="S3" s="965"/>
      <c r="T3" s="965"/>
      <c r="U3" s="965"/>
      <c r="V3" s="965"/>
      <c r="W3" s="965"/>
      <c r="X3" s="965"/>
      <c r="Y3" s="965"/>
      <c r="Z3" s="965"/>
      <c r="AA3" s="965"/>
      <c r="AB3" s="965"/>
      <c r="AC3" s="965"/>
      <c r="AD3" s="965"/>
      <c r="AE3" s="965"/>
      <c r="AF3" s="965"/>
      <c r="AG3" s="965"/>
    </row>
    <row r="4" spans="1:33" s="14" customFormat="1" ht="15" customHeight="1">
      <c r="B4" s="2764" t="s">
        <v>4</v>
      </c>
      <c r="C4" s="2081"/>
      <c r="D4" s="16"/>
      <c r="E4" s="965"/>
      <c r="F4" s="965"/>
      <c r="G4" s="965"/>
      <c r="H4" s="965"/>
      <c r="I4" s="910" t="s">
        <v>5</v>
      </c>
      <c r="J4" s="15"/>
      <c r="K4" s="15"/>
      <c r="L4" s="15"/>
      <c r="N4" s="1779" t="s">
        <v>535</v>
      </c>
      <c r="O4" s="17" t="s">
        <v>25</v>
      </c>
      <c r="R4" s="965"/>
      <c r="S4" s="965"/>
      <c r="T4" s="965"/>
      <c r="U4" s="965"/>
      <c r="V4" s="965"/>
      <c r="W4" s="965"/>
      <c r="X4" s="965"/>
      <c r="Y4" s="965"/>
      <c r="Z4" s="965"/>
      <c r="AA4" s="965"/>
      <c r="AB4" s="965"/>
      <c r="AC4" s="965"/>
      <c r="AD4" s="965"/>
      <c r="AE4" s="965"/>
      <c r="AF4" s="965"/>
      <c r="AG4" s="965"/>
    </row>
    <row r="5" spans="1:33" s="14" customFormat="1" ht="9.75" customHeight="1">
      <c r="B5" s="2769" t="s">
        <v>7</v>
      </c>
      <c r="C5" s="2079"/>
      <c r="D5" s="15"/>
      <c r="E5" s="15"/>
      <c r="R5" s="965"/>
      <c r="S5" s="965"/>
      <c r="T5" s="965"/>
      <c r="U5" s="965"/>
      <c r="V5" s="965"/>
      <c r="W5" s="965"/>
      <c r="X5" s="965"/>
      <c r="Y5" s="965"/>
      <c r="Z5" s="965"/>
      <c r="AA5" s="965"/>
      <c r="AB5" s="965"/>
      <c r="AC5" s="965"/>
      <c r="AD5" s="965"/>
      <c r="AE5" s="965"/>
      <c r="AF5" s="965"/>
      <c r="AG5" s="965"/>
    </row>
    <row r="6" spans="1:33" s="14" customFormat="1" ht="12" customHeight="1">
      <c r="A6" s="2762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65"/>
      <c r="S6" s="965"/>
      <c r="T6" s="965"/>
      <c r="U6" s="965"/>
      <c r="V6" s="965"/>
      <c r="W6" s="965"/>
      <c r="X6" s="965"/>
      <c r="Y6" s="965"/>
      <c r="Z6" s="965"/>
      <c r="AA6" s="965"/>
      <c r="AB6" s="965"/>
      <c r="AC6" s="965"/>
      <c r="AD6" s="965"/>
      <c r="AE6" s="965"/>
      <c r="AF6" s="965"/>
      <c r="AG6" s="965"/>
    </row>
    <row r="7" spans="1:33" s="14" customFormat="1" ht="15.75">
      <c r="A7" s="2763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65"/>
      <c r="S7" s="965"/>
      <c r="T7" s="965"/>
      <c r="U7" s="965"/>
      <c r="V7" s="965"/>
      <c r="W7" s="965"/>
      <c r="X7" s="965"/>
      <c r="Y7" s="965"/>
      <c r="Z7" s="965"/>
      <c r="AA7" s="965"/>
      <c r="AB7" s="965"/>
      <c r="AC7" s="965"/>
      <c r="AD7" s="965"/>
      <c r="AE7" s="965"/>
      <c r="AF7" s="965"/>
      <c r="AG7" s="965"/>
    </row>
    <row r="8" spans="1:33" s="14" customFormat="1" ht="9" customHeight="1">
      <c r="A8" s="1258" t="s">
        <v>341</v>
      </c>
      <c r="B8" s="1259"/>
      <c r="R8" s="965"/>
      <c r="S8" s="965"/>
      <c r="T8" s="965"/>
      <c r="U8" s="965"/>
      <c r="V8" s="965"/>
      <c r="W8" s="965"/>
      <c r="X8" s="965"/>
      <c r="Y8" s="965"/>
      <c r="Z8" s="965"/>
      <c r="AA8" s="965"/>
      <c r="AB8" s="965"/>
      <c r="AC8" s="965"/>
      <c r="AD8" s="965"/>
      <c r="AE8" s="965"/>
      <c r="AF8" s="965"/>
      <c r="AG8" s="965"/>
    </row>
    <row r="9" spans="1:33" s="14" customFormat="1">
      <c r="A9" s="2766" t="s">
        <v>9</v>
      </c>
      <c r="B9" s="2756" t="s">
        <v>10</v>
      </c>
      <c r="C9" s="2757"/>
      <c r="D9" s="2757"/>
      <c r="E9" s="2757"/>
      <c r="F9" s="2757"/>
      <c r="G9" s="2757"/>
      <c r="H9" s="2757"/>
      <c r="I9" s="2758"/>
      <c r="J9" s="2756" t="s">
        <v>11</v>
      </c>
      <c r="K9" s="2757"/>
      <c r="L9" s="2757"/>
      <c r="M9" s="2757"/>
      <c r="N9" s="2757"/>
      <c r="O9" s="2757"/>
      <c r="P9" s="2757"/>
      <c r="Q9" s="2758"/>
      <c r="R9" s="965"/>
      <c r="S9" s="965"/>
      <c r="T9" s="965"/>
      <c r="U9" s="965"/>
      <c r="V9" s="965"/>
      <c r="W9" s="965"/>
      <c r="X9" s="965"/>
      <c r="Y9" s="965"/>
      <c r="Z9" s="965"/>
      <c r="AA9" s="965"/>
      <c r="AB9" s="965"/>
      <c r="AC9" s="965"/>
      <c r="AD9" s="965"/>
      <c r="AE9" s="965"/>
      <c r="AF9" s="965"/>
      <c r="AG9" s="965"/>
    </row>
    <row r="10" spans="1:33" s="14" customFormat="1">
      <c r="A10" s="2767"/>
      <c r="B10" s="2753" t="s">
        <v>26</v>
      </c>
      <c r="C10" s="2754"/>
      <c r="D10" s="2754"/>
      <c r="E10" s="2755"/>
      <c r="F10" s="2753"/>
      <c r="G10" s="2095"/>
      <c r="H10" s="2095"/>
      <c r="I10" s="2096"/>
      <c r="J10" s="2753" t="s">
        <v>26</v>
      </c>
      <c r="K10" s="2754"/>
      <c r="L10" s="2754"/>
      <c r="M10" s="2755"/>
      <c r="N10" s="2753"/>
      <c r="O10" s="2754"/>
      <c r="P10" s="2754"/>
      <c r="Q10" s="2755"/>
      <c r="R10" s="965"/>
      <c r="S10" s="965"/>
      <c r="T10" s="965"/>
      <c r="U10" s="965"/>
      <c r="V10" s="965"/>
      <c r="W10" s="965"/>
      <c r="X10" s="965"/>
      <c r="Y10" s="965"/>
      <c r="Z10" s="965"/>
      <c r="AA10" s="965"/>
      <c r="AB10" s="965"/>
      <c r="AC10" s="965"/>
      <c r="AD10" s="965"/>
      <c r="AE10" s="965"/>
      <c r="AF10" s="965"/>
      <c r="AG10" s="965"/>
    </row>
    <row r="11" spans="1:33" s="14" customFormat="1">
      <c r="A11" s="2767"/>
      <c r="B11" s="2753" t="s">
        <v>14</v>
      </c>
      <c r="C11" s="2754"/>
      <c r="E11" s="19">
        <v>3000</v>
      </c>
      <c r="F11" s="2753" t="s">
        <v>14</v>
      </c>
      <c r="G11" s="2754"/>
      <c r="H11" s="18"/>
      <c r="I11" s="19">
        <v>0</v>
      </c>
      <c r="J11" s="2753" t="s">
        <v>14</v>
      </c>
      <c r="K11" s="2754"/>
      <c r="L11" s="18"/>
      <c r="M11" s="19">
        <f>E11</f>
        <v>3000</v>
      </c>
      <c r="N11" s="2753" t="s">
        <v>14</v>
      </c>
      <c r="O11" s="2754"/>
      <c r="P11" s="18"/>
      <c r="Q11" s="19">
        <f>I11</f>
        <v>0</v>
      </c>
      <c r="R11" s="965"/>
      <c r="S11" s="965"/>
      <c r="T11" s="965"/>
      <c r="U11" s="965"/>
      <c r="V11" s="965"/>
      <c r="W11" s="965"/>
      <c r="X11" s="965"/>
      <c r="Y11" s="965"/>
      <c r="Z11" s="965"/>
      <c r="AA11" s="965"/>
      <c r="AB11" s="965"/>
      <c r="AC11" s="965"/>
      <c r="AD11" s="965"/>
      <c r="AE11" s="965"/>
      <c r="AF11" s="965"/>
      <c r="AG11" s="965"/>
    </row>
    <row r="12" spans="1:33" s="21" customFormat="1" ht="35.25" customHeight="1">
      <c r="A12" s="2768"/>
      <c r="B12" s="20" t="s">
        <v>16</v>
      </c>
      <c r="C12" s="20" t="s">
        <v>17</v>
      </c>
      <c r="D12" s="20"/>
      <c r="E12" s="20" t="s">
        <v>18</v>
      </c>
      <c r="F12" s="20" t="s">
        <v>16</v>
      </c>
      <c r="G12" s="20" t="s">
        <v>17</v>
      </c>
      <c r="H12" s="20"/>
      <c r="I12" s="20" t="s">
        <v>18</v>
      </c>
      <c r="J12" s="20" t="s">
        <v>16</v>
      </c>
      <c r="K12" s="20" t="s">
        <v>17</v>
      </c>
      <c r="L12" s="20"/>
      <c r="M12" s="20" t="s">
        <v>18</v>
      </c>
      <c r="N12" s="20" t="s">
        <v>16</v>
      </c>
      <c r="O12" s="20" t="s">
        <v>17</v>
      </c>
      <c r="P12" s="20"/>
      <c r="Q12" s="20" t="s">
        <v>18</v>
      </c>
    </row>
    <row r="13" spans="1:33" s="23" customFormat="1" ht="11.25">
      <c r="A13" s="22">
        <v>1</v>
      </c>
      <c r="B13" s="22">
        <v>2</v>
      </c>
      <c r="C13" s="22">
        <v>3</v>
      </c>
      <c r="D13" s="22"/>
      <c r="E13" s="22">
        <v>4</v>
      </c>
      <c r="F13" s="22">
        <v>5</v>
      </c>
      <c r="G13" s="22">
        <v>6</v>
      </c>
      <c r="H13" s="22"/>
      <c r="I13" s="22">
        <v>7</v>
      </c>
      <c r="J13" s="22">
        <v>8</v>
      </c>
      <c r="K13" s="22">
        <v>9</v>
      </c>
      <c r="L13" s="22"/>
      <c r="M13" s="22">
        <v>10</v>
      </c>
      <c r="N13" s="22">
        <v>11</v>
      </c>
      <c r="O13" s="22">
        <v>12</v>
      </c>
      <c r="P13" s="22"/>
      <c r="Q13" s="22">
        <v>13</v>
      </c>
    </row>
    <row r="14" spans="1:33" s="21" customFormat="1" ht="15">
      <c r="A14" s="24">
        <v>0</v>
      </c>
      <c r="B14" s="1107"/>
      <c r="C14" s="1645"/>
      <c r="D14" s="1645"/>
      <c r="E14" s="1784">
        <v>313</v>
      </c>
      <c r="F14" s="1645"/>
      <c r="G14" s="1645"/>
      <c r="H14" s="1645"/>
      <c r="I14" s="1645"/>
      <c r="J14" s="1567"/>
      <c r="K14" s="1645"/>
      <c r="L14" s="1645"/>
      <c r="M14" s="1784">
        <v>140</v>
      </c>
      <c r="N14" s="1645"/>
      <c r="O14" s="1103"/>
      <c r="P14" s="1103"/>
      <c r="Q14" s="1103"/>
    </row>
    <row r="15" spans="1:33" s="1365" customFormat="1" ht="15">
      <c r="A15" s="1363">
        <v>1</v>
      </c>
      <c r="B15" s="1107"/>
      <c r="C15" s="1645"/>
      <c r="D15" s="1645"/>
      <c r="E15" s="1784">
        <v>317</v>
      </c>
      <c r="F15" s="1645"/>
      <c r="G15" s="1645"/>
      <c r="H15" s="1645"/>
      <c r="I15" s="1645"/>
      <c r="J15" s="1567"/>
      <c r="K15" s="1645"/>
      <c r="L15" s="1645"/>
      <c r="M15" s="1784">
        <v>142</v>
      </c>
      <c r="N15" s="1645"/>
      <c r="O15" s="1364"/>
      <c r="P15" s="1364"/>
      <c r="Q15" s="1364"/>
    </row>
    <row r="16" spans="1:33" s="21" customFormat="1" ht="15">
      <c r="A16" s="24">
        <v>2</v>
      </c>
      <c r="B16" s="1107"/>
      <c r="C16" s="1645"/>
      <c r="D16" s="1645"/>
      <c r="E16" s="1784">
        <v>309</v>
      </c>
      <c r="F16" s="1645"/>
      <c r="G16" s="1645"/>
      <c r="H16" s="1645"/>
      <c r="I16" s="1645"/>
      <c r="J16" s="1567"/>
      <c r="K16" s="1645"/>
      <c r="L16" s="1645"/>
      <c r="M16" s="1784">
        <v>140</v>
      </c>
      <c r="N16" s="1645"/>
      <c r="O16" s="1103"/>
      <c r="P16" s="1103"/>
      <c r="Q16" s="1103"/>
    </row>
    <row r="17" spans="1:17" s="21" customFormat="1" ht="15">
      <c r="A17" s="24">
        <v>3</v>
      </c>
      <c r="B17" s="1107"/>
      <c r="C17" s="1645"/>
      <c r="D17" s="1645"/>
      <c r="E17" s="1784">
        <v>301</v>
      </c>
      <c r="F17" s="1645"/>
      <c r="G17" s="1645"/>
      <c r="H17" s="1645"/>
      <c r="I17" s="1645"/>
      <c r="J17" s="1567"/>
      <c r="K17" s="1645"/>
      <c r="L17" s="1645"/>
      <c r="M17" s="1784">
        <v>140</v>
      </c>
      <c r="N17" s="1645"/>
      <c r="O17" s="1103"/>
      <c r="P17" s="1103"/>
      <c r="Q17" s="1103"/>
    </row>
    <row r="18" spans="1:17" s="21" customFormat="1" ht="15">
      <c r="A18" s="24">
        <v>4</v>
      </c>
      <c r="B18" s="1107"/>
      <c r="C18" s="1645"/>
      <c r="D18" s="1645"/>
      <c r="E18" s="1784">
        <v>309</v>
      </c>
      <c r="F18" s="1645"/>
      <c r="G18" s="1645"/>
      <c r="H18" s="1645"/>
      <c r="I18" s="1645"/>
      <c r="J18" s="1567"/>
      <c r="K18" s="1645"/>
      <c r="L18" s="1645"/>
      <c r="M18" s="1784">
        <v>134</v>
      </c>
      <c r="N18" s="1645"/>
      <c r="O18" s="1103"/>
      <c r="P18" s="1103"/>
      <c r="Q18" s="1103"/>
    </row>
    <row r="19" spans="1:17" s="21" customFormat="1" ht="15">
      <c r="A19" s="24">
        <v>5</v>
      </c>
      <c r="B19" s="1107"/>
      <c r="C19" s="1645"/>
      <c r="D19" s="1645"/>
      <c r="E19" s="1784">
        <v>310</v>
      </c>
      <c r="F19" s="1645"/>
      <c r="G19" s="1645"/>
      <c r="H19" s="1645"/>
      <c r="I19" s="1645"/>
      <c r="J19" s="1567"/>
      <c r="K19" s="1645"/>
      <c r="L19" s="1645"/>
      <c r="M19" s="1784">
        <v>134</v>
      </c>
      <c r="N19" s="1645"/>
      <c r="O19" s="1103"/>
      <c r="P19" s="1103"/>
      <c r="Q19" s="1103"/>
    </row>
    <row r="20" spans="1:17" s="21" customFormat="1" ht="15">
      <c r="A20" s="24">
        <v>6</v>
      </c>
      <c r="B20" s="1107"/>
      <c r="C20" s="1645"/>
      <c r="D20" s="1645"/>
      <c r="E20" s="1784">
        <v>315</v>
      </c>
      <c r="F20" s="1645"/>
      <c r="G20" s="1645"/>
      <c r="H20" s="1645"/>
      <c r="I20" s="1645"/>
      <c r="J20" s="1567"/>
      <c r="K20" s="1645"/>
      <c r="L20" s="1645"/>
      <c r="M20" s="1784">
        <v>132</v>
      </c>
      <c r="N20" s="1645"/>
      <c r="O20" s="1103"/>
      <c r="P20" s="1103"/>
      <c r="Q20" s="1103"/>
    </row>
    <row r="21" spans="1:17" s="21" customFormat="1" ht="15">
      <c r="A21" s="24">
        <v>7</v>
      </c>
      <c r="B21" s="1107"/>
      <c r="C21" s="1645"/>
      <c r="D21" s="1645"/>
      <c r="E21" s="1784">
        <v>344</v>
      </c>
      <c r="F21" s="1645"/>
      <c r="G21" s="1645"/>
      <c r="H21" s="1645"/>
      <c r="I21" s="1645"/>
      <c r="J21" s="1567"/>
      <c r="K21" s="1645"/>
      <c r="L21" s="1645"/>
      <c r="M21" s="1784">
        <v>143</v>
      </c>
      <c r="N21" s="1645"/>
      <c r="O21" s="1103"/>
      <c r="P21" s="1103"/>
      <c r="Q21" s="1103"/>
    </row>
    <row r="22" spans="1:17" s="21" customFormat="1" ht="15">
      <c r="A22" s="24">
        <v>8</v>
      </c>
      <c r="B22" s="1107"/>
      <c r="C22" s="1645"/>
      <c r="D22" s="1645"/>
      <c r="E22" s="1784">
        <v>454</v>
      </c>
      <c r="F22" s="1645"/>
      <c r="G22" s="1645"/>
      <c r="H22" s="1645"/>
      <c r="I22" s="1645"/>
      <c r="J22" s="1567"/>
      <c r="K22" s="1645"/>
      <c r="L22" s="1645"/>
      <c r="M22" s="1784">
        <v>222</v>
      </c>
      <c r="N22" s="1645"/>
      <c r="O22" s="1103"/>
      <c r="P22" s="1103"/>
      <c r="Q22" s="1103"/>
    </row>
    <row r="23" spans="1:17" s="21" customFormat="1" ht="15">
      <c r="A23" s="24">
        <v>9</v>
      </c>
      <c r="B23" s="1107"/>
      <c r="C23" s="1645"/>
      <c r="D23" s="1645"/>
      <c r="E23" s="1784">
        <v>544</v>
      </c>
      <c r="F23" s="1645"/>
      <c r="G23" s="1645"/>
      <c r="H23" s="1645"/>
      <c r="I23" s="1645"/>
      <c r="J23" s="1567"/>
      <c r="K23" s="1645"/>
      <c r="L23" s="1645"/>
      <c r="M23" s="1784">
        <v>275</v>
      </c>
      <c r="N23" s="1645"/>
      <c r="O23" s="1103"/>
      <c r="P23" s="1103"/>
      <c r="Q23" s="1103"/>
    </row>
    <row r="24" spans="1:17" s="21" customFormat="1" ht="15">
      <c r="A24" s="24">
        <v>10</v>
      </c>
      <c r="B24" s="1107"/>
      <c r="C24" s="1645"/>
      <c r="D24" s="1645"/>
      <c r="E24" s="1784">
        <v>519</v>
      </c>
      <c r="F24" s="1645"/>
      <c r="G24" s="1645"/>
      <c r="H24" s="1645"/>
      <c r="I24" s="1645"/>
      <c r="J24" s="1567"/>
      <c r="K24" s="1645"/>
      <c r="L24" s="1645"/>
      <c r="M24" s="1784">
        <v>286</v>
      </c>
      <c r="N24" s="1645"/>
      <c r="O24" s="1103"/>
      <c r="P24" s="1103"/>
      <c r="Q24" s="1103"/>
    </row>
    <row r="25" spans="1:17" s="21" customFormat="1" ht="15">
      <c r="A25" s="24">
        <v>11</v>
      </c>
      <c r="B25" s="1107"/>
      <c r="C25" s="1645"/>
      <c r="D25" s="1645"/>
      <c r="E25" s="1784">
        <v>471</v>
      </c>
      <c r="F25" s="1645"/>
      <c r="G25" s="1645"/>
      <c r="H25" s="1645"/>
      <c r="I25" s="1645"/>
      <c r="J25" s="1567"/>
      <c r="K25" s="1645"/>
      <c r="L25" s="1645"/>
      <c r="M25" s="1784">
        <v>246</v>
      </c>
      <c r="N25" s="1645"/>
      <c r="O25" s="1103"/>
      <c r="P25" s="1103"/>
      <c r="Q25" s="1103"/>
    </row>
    <row r="26" spans="1:17" s="21" customFormat="1" ht="15">
      <c r="A26" s="24">
        <v>12</v>
      </c>
      <c r="B26" s="1107"/>
      <c r="C26" s="1645"/>
      <c r="D26" s="1645"/>
      <c r="E26" s="1784">
        <v>387</v>
      </c>
      <c r="F26" s="1645"/>
      <c r="G26" s="1645"/>
      <c r="H26" s="1645"/>
      <c r="I26" s="1645"/>
      <c r="J26" s="1567"/>
      <c r="K26" s="1645"/>
      <c r="L26" s="1645"/>
      <c r="M26" s="1784">
        <v>178</v>
      </c>
      <c r="N26" s="1645"/>
      <c r="O26" s="1103"/>
      <c r="P26" s="1103"/>
      <c r="Q26" s="1103"/>
    </row>
    <row r="27" spans="1:17" s="21" customFormat="1" ht="15">
      <c r="A27" s="24">
        <v>13</v>
      </c>
      <c r="B27" s="1107"/>
      <c r="C27" s="1645"/>
      <c r="D27" s="1645"/>
      <c r="E27" s="1784">
        <v>496</v>
      </c>
      <c r="F27" s="1645"/>
      <c r="G27" s="1645"/>
      <c r="H27" s="1645"/>
      <c r="I27" s="1645"/>
      <c r="J27" s="1567"/>
      <c r="K27" s="1645"/>
      <c r="L27" s="1645"/>
      <c r="M27" s="1784">
        <v>268</v>
      </c>
      <c r="N27" s="1645"/>
      <c r="O27" s="1103"/>
      <c r="P27" s="1103"/>
      <c r="Q27" s="1103"/>
    </row>
    <row r="28" spans="1:17" s="21" customFormat="1" ht="15">
      <c r="A28" s="24">
        <v>14</v>
      </c>
      <c r="B28" s="1107"/>
      <c r="C28" s="1645"/>
      <c r="D28" s="1645"/>
      <c r="E28" s="1784">
        <v>509</v>
      </c>
      <c r="F28" s="1645"/>
      <c r="G28" s="1645"/>
      <c r="H28" s="1645"/>
      <c r="I28" s="1645"/>
      <c r="J28" s="1567"/>
      <c r="K28" s="1645"/>
      <c r="L28" s="1645"/>
      <c r="M28" s="1784">
        <v>283</v>
      </c>
      <c r="N28" s="1645"/>
      <c r="O28" s="1103"/>
      <c r="P28" s="1103"/>
      <c r="Q28" s="1103"/>
    </row>
    <row r="29" spans="1:17" s="21" customFormat="1" ht="15">
      <c r="A29" s="24">
        <v>15</v>
      </c>
      <c r="B29" s="1107"/>
      <c r="C29" s="1645"/>
      <c r="D29" s="1645"/>
      <c r="E29" s="1784">
        <v>475</v>
      </c>
      <c r="F29" s="1645"/>
      <c r="G29" s="1645"/>
      <c r="H29" s="1645"/>
      <c r="I29" s="1645"/>
      <c r="J29" s="1567"/>
      <c r="K29" s="1645"/>
      <c r="L29" s="1645"/>
      <c r="M29" s="1784">
        <v>259</v>
      </c>
      <c r="N29" s="1645"/>
      <c r="O29" s="1103"/>
      <c r="P29" s="1103"/>
      <c r="Q29" s="1103"/>
    </row>
    <row r="30" spans="1:17" s="21" customFormat="1" ht="15">
      <c r="A30" s="24">
        <v>16</v>
      </c>
      <c r="B30" s="1107"/>
      <c r="C30" s="1645"/>
      <c r="D30" s="1645"/>
      <c r="E30" s="1784">
        <v>469</v>
      </c>
      <c r="F30" s="1645"/>
      <c r="G30" s="1645"/>
      <c r="H30" s="1645"/>
      <c r="I30" s="1645"/>
      <c r="J30" s="1567"/>
      <c r="K30" s="1645"/>
      <c r="L30" s="1645"/>
      <c r="M30" s="1784">
        <v>229</v>
      </c>
      <c r="N30" s="1645"/>
      <c r="O30" s="1103"/>
      <c r="P30" s="1103"/>
      <c r="Q30" s="1103"/>
    </row>
    <row r="31" spans="1:17" s="25" customFormat="1" ht="15">
      <c r="A31" s="24">
        <v>17</v>
      </c>
      <c r="B31" s="1107"/>
      <c r="C31" s="1645"/>
      <c r="D31" s="1645"/>
      <c r="E31" s="1784">
        <v>394</v>
      </c>
      <c r="F31" s="1645"/>
      <c r="G31" s="1645"/>
      <c r="H31" s="1645"/>
      <c r="I31" s="1645"/>
      <c r="J31" s="1567"/>
      <c r="K31" s="1645"/>
      <c r="L31" s="1645"/>
      <c r="M31" s="1784">
        <v>148</v>
      </c>
      <c r="N31" s="1645"/>
      <c r="O31" s="1103"/>
      <c r="P31" s="1103"/>
      <c r="Q31" s="1103"/>
    </row>
    <row r="32" spans="1:17" s="25" customFormat="1" ht="15">
      <c r="A32" s="24">
        <v>18</v>
      </c>
      <c r="B32" s="1107"/>
      <c r="C32" s="1645"/>
      <c r="D32" s="1645"/>
      <c r="E32" s="1784">
        <v>376</v>
      </c>
      <c r="F32" s="1645"/>
      <c r="G32" s="1645"/>
      <c r="H32" s="1645"/>
      <c r="I32" s="1645"/>
      <c r="J32" s="1567"/>
      <c r="K32" s="1645"/>
      <c r="L32" s="1645"/>
      <c r="M32" s="1784">
        <v>147</v>
      </c>
      <c r="N32" s="1645"/>
      <c r="O32" s="1103"/>
      <c r="P32" s="1103"/>
      <c r="Q32" s="1103"/>
    </row>
    <row r="33" spans="1:33" s="25" customFormat="1" ht="15">
      <c r="A33" s="24">
        <v>19</v>
      </c>
      <c r="B33" s="1107"/>
      <c r="C33" s="1645"/>
      <c r="D33" s="1645"/>
      <c r="E33" s="1784">
        <v>352</v>
      </c>
      <c r="F33" s="1645"/>
      <c r="G33" s="1645"/>
      <c r="H33" s="1645"/>
      <c r="I33" s="1645"/>
      <c r="J33" s="1567"/>
      <c r="K33" s="1645"/>
      <c r="L33" s="1645"/>
      <c r="M33" s="1784">
        <v>135</v>
      </c>
      <c r="N33" s="1645"/>
      <c r="O33" s="1103"/>
      <c r="P33" s="1103"/>
      <c r="Q33" s="1103"/>
    </row>
    <row r="34" spans="1:33" s="25" customFormat="1" ht="15">
      <c r="A34" s="24">
        <v>20</v>
      </c>
      <c r="B34" s="1107"/>
      <c r="C34" s="1645"/>
      <c r="D34" s="1645"/>
      <c r="E34" s="1784">
        <v>345</v>
      </c>
      <c r="F34" s="1645"/>
      <c r="G34" s="1645"/>
      <c r="H34" s="1645"/>
      <c r="I34" s="1645"/>
      <c r="J34" s="1567"/>
      <c r="K34" s="1645"/>
      <c r="L34" s="1645"/>
      <c r="M34" s="1784">
        <v>135</v>
      </c>
      <c r="N34" s="1645"/>
      <c r="O34" s="1103"/>
      <c r="P34" s="1103"/>
      <c r="Q34" s="1103"/>
    </row>
    <row r="35" spans="1:33" s="25" customFormat="1" ht="15">
      <c r="A35" s="24">
        <v>21</v>
      </c>
      <c r="B35" s="1107"/>
      <c r="C35" s="1645"/>
      <c r="D35" s="1645"/>
      <c r="E35" s="1784">
        <v>342</v>
      </c>
      <c r="F35" s="1645"/>
      <c r="G35" s="1645"/>
      <c r="H35" s="1645"/>
      <c r="I35" s="1645"/>
      <c r="J35" s="1567"/>
      <c r="K35" s="1645"/>
      <c r="L35" s="1645"/>
      <c r="M35" s="1784">
        <v>132</v>
      </c>
      <c r="N35" s="1645"/>
      <c r="O35" s="1103"/>
      <c r="P35" s="1103"/>
      <c r="Q35" s="1103"/>
    </row>
    <row r="36" spans="1:33" s="25" customFormat="1" ht="15">
      <c r="A36" s="24">
        <v>22</v>
      </c>
      <c r="B36" s="1107"/>
      <c r="C36" s="1645"/>
      <c r="D36" s="1645"/>
      <c r="E36" s="1784">
        <v>336</v>
      </c>
      <c r="F36" s="1645"/>
      <c r="G36" s="1645"/>
      <c r="H36" s="1645"/>
      <c r="I36" s="1645"/>
      <c r="J36" s="1567"/>
      <c r="K36" s="1645"/>
      <c r="L36" s="1645"/>
      <c r="M36" s="1784">
        <v>138</v>
      </c>
      <c r="N36" s="1645"/>
      <c r="O36" s="1103"/>
      <c r="P36" s="1103"/>
      <c r="Q36" s="1103"/>
    </row>
    <row r="37" spans="1:33" s="25" customFormat="1" ht="15">
      <c r="A37" s="24">
        <v>23</v>
      </c>
      <c r="B37" s="1107"/>
      <c r="C37" s="1645"/>
      <c r="D37" s="1645"/>
      <c r="E37" s="1784">
        <v>330</v>
      </c>
      <c r="F37" s="1645"/>
      <c r="G37" s="1645"/>
      <c r="H37" s="1645"/>
      <c r="I37" s="1645"/>
      <c r="J37" s="1567"/>
      <c r="K37" s="1645"/>
      <c r="L37" s="1645"/>
      <c r="M37" s="1784">
        <v>131</v>
      </c>
      <c r="N37" s="1645"/>
      <c r="O37" s="1103"/>
      <c r="P37" s="1103"/>
      <c r="Q37" s="1103"/>
    </row>
    <row r="38" spans="1:33" s="25" customFormat="1" ht="15">
      <c r="A38" s="24" t="s">
        <v>19</v>
      </c>
      <c r="B38" s="1148"/>
      <c r="C38" s="1646"/>
      <c r="D38" s="1646"/>
      <c r="E38" s="1647">
        <f>SUM(E14:E37)</f>
        <v>9317</v>
      </c>
      <c r="F38" s="1646"/>
      <c r="G38" s="1646"/>
      <c r="H38" s="1646"/>
      <c r="I38" s="1647">
        <f>SUM(I14:I37)</f>
        <v>0</v>
      </c>
      <c r="J38" s="1646"/>
      <c r="K38" s="1646"/>
      <c r="L38" s="1646"/>
      <c r="M38" s="1647">
        <f>SUM(M14:M37)</f>
        <v>4317</v>
      </c>
      <c r="N38" s="1646"/>
      <c r="O38" s="1148"/>
      <c r="P38" s="1148"/>
      <c r="Q38" s="1149">
        <f>SUM(Q14:Q37)</f>
        <v>0</v>
      </c>
    </row>
    <row r="39" spans="1:33" s="14" customFormat="1" ht="12.75" customHeight="1">
      <c r="A39" s="14" t="s">
        <v>20</v>
      </c>
      <c r="R39" s="965"/>
      <c r="S39" s="965"/>
      <c r="T39" s="965"/>
      <c r="U39" s="965"/>
      <c r="V39" s="965"/>
      <c r="W39" s="965"/>
      <c r="X39" s="965"/>
      <c r="Y39" s="965"/>
      <c r="Z39" s="965"/>
      <c r="AA39" s="965"/>
      <c r="AB39" s="965"/>
      <c r="AC39" s="965"/>
      <c r="AD39" s="965"/>
      <c r="AE39" s="965"/>
      <c r="AF39" s="965"/>
      <c r="AG39" s="965"/>
    </row>
    <row r="40" spans="1:33" s="14" customFormat="1" ht="12.75" customHeight="1">
      <c r="A40" s="14" t="s">
        <v>21</v>
      </c>
      <c r="R40" s="965"/>
      <c r="S40" s="965"/>
      <c r="T40" s="965"/>
      <c r="U40" s="965"/>
      <c r="V40" s="965"/>
      <c r="W40" s="965"/>
      <c r="X40" s="965"/>
      <c r="Y40" s="965"/>
      <c r="Z40" s="965"/>
      <c r="AA40" s="965"/>
      <c r="AB40" s="965"/>
      <c r="AC40" s="965"/>
      <c r="AD40" s="965"/>
      <c r="AE40" s="965"/>
      <c r="AF40" s="965"/>
      <c r="AG40" s="965"/>
    </row>
    <row r="41" spans="1:33">
      <c r="A41" s="14" t="s">
        <v>565</v>
      </c>
      <c r="K41" s="14"/>
      <c r="L41" s="14"/>
      <c r="M41" s="14"/>
      <c r="N41" s="14"/>
      <c r="O41" s="14"/>
      <c r="P41" s="14"/>
      <c r="Q41" s="14"/>
      <c r="R41" s="966"/>
      <c r="S41" s="966"/>
      <c r="T41" s="966"/>
      <c r="U41" s="966"/>
      <c r="V41" s="966"/>
      <c r="W41" s="966"/>
      <c r="X41" s="966"/>
      <c r="Y41" s="966"/>
      <c r="Z41" s="966"/>
      <c r="AA41" s="966"/>
      <c r="AB41" s="966"/>
      <c r="AC41" s="966"/>
      <c r="AD41" s="966"/>
      <c r="AE41" s="966"/>
      <c r="AF41" s="966"/>
      <c r="AG41" s="966"/>
    </row>
    <row r="42" spans="1:33">
      <c r="A42" s="14" t="s">
        <v>23</v>
      </c>
      <c r="R42" s="966"/>
      <c r="S42" s="966"/>
      <c r="T42" s="966"/>
      <c r="U42" s="966"/>
      <c r="V42" s="966"/>
      <c r="W42" s="966"/>
      <c r="X42" s="966"/>
      <c r="Y42" s="966"/>
      <c r="Z42" s="966"/>
      <c r="AA42" s="966"/>
      <c r="AB42" s="966"/>
      <c r="AC42" s="966"/>
      <c r="AD42" s="966"/>
      <c r="AE42" s="966"/>
      <c r="AF42" s="966"/>
      <c r="AG42" s="966"/>
    </row>
    <row r="43" spans="1:33">
      <c r="R43" s="966"/>
      <c r="S43" s="966"/>
      <c r="T43" s="966"/>
      <c r="U43" s="966"/>
      <c r="V43" s="966"/>
      <c r="W43" s="966"/>
      <c r="X43" s="966"/>
      <c r="Y43" s="966"/>
      <c r="Z43" s="966"/>
      <c r="AA43" s="966"/>
      <c r="AB43" s="966"/>
      <c r="AC43" s="966"/>
      <c r="AD43" s="966"/>
      <c r="AE43" s="966"/>
      <c r="AF43" s="966"/>
      <c r="AG43" s="966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theme="9" tint="-0.249977111117893"/>
  </sheetPr>
  <dimension ref="A1:AG43"/>
  <sheetViews>
    <sheetView zoomScale="85" zoomScaleNormal="85" zoomScaleSheetLayoutView="100" workbookViewId="0">
      <selection activeCell="T28" sqref="T28"/>
    </sheetView>
  </sheetViews>
  <sheetFormatPr defaultColWidth="9.140625" defaultRowHeight="12.75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>
      <c r="B1" s="2782" t="s">
        <v>405</v>
      </c>
      <c r="C1" s="2081"/>
      <c r="D1" s="2081"/>
      <c r="E1" s="2081"/>
      <c r="F1" s="2081"/>
      <c r="J1" s="800" t="s">
        <v>171</v>
      </c>
      <c r="N1" s="2776" t="s">
        <v>0</v>
      </c>
      <c r="O1" s="2776"/>
      <c r="P1" s="2776"/>
      <c r="Q1" s="2776"/>
      <c r="R1" s="963"/>
      <c r="S1" s="963"/>
      <c r="T1" s="963"/>
      <c r="U1" s="963"/>
      <c r="V1" s="963"/>
      <c r="W1" s="963"/>
      <c r="X1" s="963"/>
      <c r="Y1" s="963"/>
      <c r="Z1" s="963"/>
      <c r="AA1" s="963"/>
      <c r="AB1" s="963"/>
      <c r="AC1" s="963"/>
      <c r="AD1" s="963"/>
      <c r="AE1" s="963"/>
      <c r="AF1" s="963"/>
      <c r="AG1" s="963"/>
    </row>
    <row r="2" spans="1:33" s="1" customFormat="1" ht="10.5" customHeight="1">
      <c r="B2" s="2777" t="s">
        <v>1</v>
      </c>
      <c r="C2" s="2088"/>
      <c r="D2" s="2088"/>
      <c r="E2" s="2088"/>
      <c r="F2" s="2088"/>
      <c r="N2" s="2777" t="s">
        <v>2</v>
      </c>
      <c r="O2" s="2778"/>
      <c r="P2" s="2778"/>
      <c r="Q2" s="2778"/>
      <c r="R2" s="963"/>
      <c r="S2" s="963"/>
      <c r="T2" s="963"/>
      <c r="U2" s="963"/>
      <c r="V2" s="963"/>
      <c r="W2" s="963"/>
      <c r="X2" s="963"/>
      <c r="Y2" s="963"/>
      <c r="Z2" s="963"/>
      <c r="AA2" s="963"/>
      <c r="AB2" s="963"/>
      <c r="AC2" s="963"/>
      <c r="AD2" s="963"/>
      <c r="AE2" s="963"/>
      <c r="AF2" s="963"/>
      <c r="AG2" s="963"/>
    </row>
    <row r="3" spans="1:33" s="1" customFormat="1" ht="13.5" customHeight="1">
      <c r="N3" s="1" t="s">
        <v>3</v>
      </c>
      <c r="R3" s="963"/>
      <c r="S3" s="963"/>
      <c r="T3" s="963"/>
      <c r="U3" s="963"/>
      <c r="V3" s="963"/>
      <c r="W3" s="963"/>
      <c r="X3" s="963"/>
      <c r="Y3" s="963"/>
      <c r="Z3" s="963"/>
      <c r="AA3" s="963"/>
      <c r="AB3" s="963"/>
      <c r="AC3" s="963"/>
      <c r="AD3" s="963"/>
      <c r="AE3" s="963"/>
      <c r="AF3" s="963"/>
      <c r="AG3" s="963"/>
    </row>
    <row r="4" spans="1:33" s="1" customFormat="1" ht="15" customHeight="1">
      <c r="B4" s="2781" t="s">
        <v>4</v>
      </c>
      <c r="C4" s="2081"/>
      <c r="D4" s="3"/>
      <c r="E4" s="963"/>
      <c r="F4" s="963"/>
      <c r="G4" s="963"/>
      <c r="H4" s="963"/>
      <c r="I4" s="911" t="s">
        <v>5</v>
      </c>
      <c r="J4" s="2"/>
      <c r="K4" s="2"/>
      <c r="L4" s="2"/>
      <c r="O4" s="4" t="s">
        <v>6</v>
      </c>
      <c r="R4" s="963"/>
      <c r="S4" s="963"/>
      <c r="T4" s="963"/>
      <c r="U4" s="963"/>
      <c r="V4" s="963"/>
      <c r="W4" s="963"/>
      <c r="X4" s="963"/>
      <c r="Y4" s="963"/>
      <c r="Z4" s="963"/>
      <c r="AA4" s="963"/>
      <c r="AB4" s="963"/>
      <c r="AC4" s="963"/>
      <c r="AD4" s="963"/>
      <c r="AE4" s="963"/>
      <c r="AF4" s="963"/>
      <c r="AG4" s="963"/>
    </row>
    <row r="5" spans="1:33" s="1" customFormat="1" ht="9.75" customHeight="1">
      <c r="B5" s="2786" t="s">
        <v>7</v>
      </c>
      <c r="C5" s="2079"/>
      <c r="D5" s="2"/>
      <c r="E5" s="2"/>
      <c r="R5" s="963"/>
      <c r="S5" s="963"/>
      <c r="T5" s="963"/>
      <c r="U5" s="963"/>
      <c r="V5" s="963"/>
      <c r="W5" s="963"/>
      <c r="X5" s="963"/>
      <c r="Y5" s="963"/>
      <c r="Z5" s="963"/>
      <c r="AA5" s="963"/>
      <c r="AB5" s="963"/>
      <c r="AC5" s="963"/>
      <c r="AD5" s="963"/>
      <c r="AE5" s="963"/>
      <c r="AF5" s="963"/>
      <c r="AG5" s="963"/>
    </row>
    <row r="6" spans="1:33" s="1" customFormat="1" ht="12" customHeight="1">
      <c r="A6" s="2779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63"/>
      <c r="S6" s="963"/>
      <c r="T6" s="963"/>
      <c r="U6" s="963"/>
      <c r="V6" s="963"/>
      <c r="W6" s="963"/>
      <c r="X6" s="963"/>
      <c r="Y6" s="963"/>
      <c r="Z6" s="963"/>
      <c r="AA6" s="963"/>
      <c r="AB6" s="963"/>
      <c r="AC6" s="963"/>
      <c r="AD6" s="963"/>
      <c r="AE6" s="963"/>
      <c r="AF6" s="963"/>
      <c r="AG6" s="963"/>
    </row>
    <row r="7" spans="1:33" s="1" customFormat="1" ht="15.75">
      <c r="A7" s="2780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63"/>
      <c r="S7" s="963"/>
      <c r="T7" s="963"/>
      <c r="U7" s="963"/>
      <c r="V7" s="963"/>
      <c r="W7" s="963"/>
      <c r="X7" s="963"/>
      <c r="Y7" s="963"/>
      <c r="Z7" s="963"/>
      <c r="AA7" s="963"/>
      <c r="AB7" s="963"/>
      <c r="AC7" s="963"/>
      <c r="AD7" s="963"/>
      <c r="AE7" s="963"/>
      <c r="AF7" s="963"/>
      <c r="AG7" s="963"/>
    </row>
    <row r="8" spans="1:33" s="1" customFormat="1" ht="9" customHeight="1">
      <c r="A8" s="1258" t="s">
        <v>342</v>
      </c>
      <c r="B8" s="1258" t="s">
        <v>343</v>
      </c>
      <c r="R8" s="963"/>
      <c r="S8" s="963"/>
      <c r="T8" s="963"/>
      <c r="U8" s="963"/>
      <c r="V8" s="963"/>
      <c r="W8" s="963"/>
      <c r="X8" s="963"/>
      <c r="Y8" s="963"/>
      <c r="Z8" s="963"/>
      <c r="AA8" s="963"/>
      <c r="AB8" s="963"/>
      <c r="AC8" s="963"/>
      <c r="AD8" s="963"/>
      <c r="AE8" s="963"/>
      <c r="AF8" s="963"/>
      <c r="AG8" s="963"/>
    </row>
    <row r="9" spans="1:33" s="1" customFormat="1">
      <c r="A9" s="2783" t="s">
        <v>9</v>
      </c>
      <c r="B9" s="2773" t="s">
        <v>10</v>
      </c>
      <c r="C9" s="2774"/>
      <c r="D9" s="2774"/>
      <c r="E9" s="2774"/>
      <c r="F9" s="2774"/>
      <c r="G9" s="2774"/>
      <c r="H9" s="2774"/>
      <c r="I9" s="2775"/>
      <c r="J9" s="2773" t="s">
        <v>11</v>
      </c>
      <c r="K9" s="2774"/>
      <c r="L9" s="2774"/>
      <c r="M9" s="2774"/>
      <c r="N9" s="2774"/>
      <c r="O9" s="2774"/>
      <c r="P9" s="2774"/>
      <c r="Q9" s="2775"/>
      <c r="R9" s="963"/>
      <c r="S9" s="963"/>
      <c r="T9" s="963"/>
      <c r="U9" s="963"/>
      <c r="V9" s="963"/>
      <c r="W9" s="963"/>
      <c r="X9" s="963"/>
      <c r="Y9" s="963"/>
      <c r="Z9" s="963"/>
      <c r="AA9" s="963"/>
      <c r="AB9" s="963"/>
      <c r="AC9" s="963"/>
      <c r="AD9" s="963"/>
      <c r="AE9" s="963"/>
      <c r="AF9" s="963"/>
      <c r="AG9" s="963"/>
    </row>
    <row r="10" spans="1:33" s="1" customFormat="1">
      <c r="A10" s="2784"/>
      <c r="B10" s="2770" t="s">
        <v>12</v>
      </c>
      <c r="C10" s="2771"/>
      <c r="D10" s="2771"/>
      <c r="E10" s="2772"/>
      <c r="F10" s="2770" t="s">
        <v>13</v>
      </c>
      <c r="G10" s="2095"/>
      <c r="H10" s="2095"/>
      <c r="I10" s="2096"/>
      <c r="J10" s="2770" t="s">
        <v>12</v>
      </c>
      <c r="K10" s="2771"/>
      <c r="L10" s="2771"/>
      <c r="M10" s="2772"/>
      <c r="N10" s="2770" t="s">
        <v>13</v>
      </c>
      <c r="O10" s="2771"/>
      <c r="P10" s="2771"/>
      <c r="Q10" s="2772"/>
      <c r="R10" s="963"/>
      <c r="S10" s="963"/>
      <c r="T10" s="963"/>
      <c r="U10" s="963"/>
      <c r="V10" s="963"/>
      <c r="W10" s="963"/>
      <c r="X10" s="963"/>
      <c r="Y10" s="963"/>
      <c r="Z10" s="963"/>
      <c r="AA10" s="963"/>
      <c r="AB10" s="963"/>
      <c r="AC10" s="963"/>
      <c r="AD10" s="963"/>
      <c r="AE10" s="963"/>
      <c r="AF10" s="963"/>
      <c r="AG10" s="963"/>
    </row>
    <row r="11" spans="1:33" s="1" customFormat="1">
      <c r="A11" s="2784"/>
      <c r="B11" s="2770" t="s">
        <v>14</v>
      </c>
      <c r="C11" s="2771"/>
      <c r="E11" s="6">
        <v>6000</v>
      </c>
      <c r="F11" s="2770" t="s">
        <v>14</v>
      </c>
      <c r="G11" s="2771"/>
      <c r="H11" s="5"/>
      <c r="I11" s="6">
        <v>6000</v>
      </c>
      <c r="J11" s="2770" t="s">
        <v>14</v>
      </c>
      <c r="K11" s="2771"/>
      <c r="L11" s="5"/>
      <c r="M11" s="6">
        <f>E11</f>
        <v>6000</v>
      </c>
      <c r="N11" s="2770" t="s">
        <v>14</v>
      </c>
      <c r="O11" s="2771"/>
      <c r="P11" s="5"/>
      <c r="Q11" s="6">
        <f>I11</f>
        <v>6000</v>
      </c>
      <c r="R11" s="963"/>
      <c r="S11" s="963"/>
      <c r="T11" s="963"/>
      <c r="U11" s="963"/>
      <c r="V11" s="963"/>
      <c r="W11" s="963"/>
      <c r="X11" s="963"/>
      <c r="Y11" s="963"/>
      <c r="Z11" s="963"/>
      <c r="AA11" s="963"/>
      <c r="AB11" s="963"/>
      <c r="AC11" s="963"/>
      <c r="AD11" s="963"/>
      <c r="AE11" s="963"/>
      <c r="AF11" s="963"/>
      <c r="AG11" s="963"/>
    </row>
    <row r="12" spans="1:33" s="8" customFormat="1" ht="35.25" customHeight="1">
      <c r="A12" s="2785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>
      <c r="A13" s="9">
        <v>1</v>
      </c>
      <c r="B13" s="9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ht="14.25">
      <c r="A14" s="11">
        <v>0</v>
      </c>
      <c r="B14" s="1107"/>
      <c r="C14" s="1118"/>
      <c r="D14" s="1118"/>
      <c r="E14" s="1784">
        <v>1000</v>
      </c>
      <c r="F14" s="1107"/>
      <c r="G14" s="1118"/>
      <c r="H14" s="1118"/>
      <c r="I14" s="1784">
        <v>827</v>
      </c>
      <c r="J14" s="1107"/>
      <c r="K14" s="1118"/>
      <c r="L14" s="1118"/>
      <c r="M14" s="1784">
        <v>179</v>
      </c>
      <c r="N14" s="1107"/>
      <c r="O14" s="1118"/>
      <c r="P14" s="1118"/>
      <c r="Q14" s="1784">
        <v>116</v>
      </c>
    </row>
    <row r="15" spans="1:33" s="1362" customFormat="1" ht="14.25">
      <c r="A15" s="1359">
        <v>1</v>
      </c>
      <c r="B15" s="1107"/>
      <c r="C15" s="1361"/>
      <c r="D15" s="1118"/>
      <c r="E15" s="1784">
        <v>943</v>
      </c>
      <c r="F15" s="1305"/>
      <c r="G15" s="1118"/>
      <c r="H15" s="1361"/>
      <c r="I15" s="1784">
        <v>766</v>
      </c>
      <c r="J15" s="1305"/>
      <c r="K15" s="1361"/>
      <c r="L15" s="1361"/>
      <c r="M15" s="1784">
        <v>181</v>
      </c>
      <c r="N15" s="1305"/>
      <c r="O15" s="1361"/>
      <c r="P15" s="1361"/>
      <c r="Q15" s="1784">
        <v>110</v>
      </c>
    </row>
    <row r="16" spans="1:33" s="8" customFormat="1" ht="14.25">
      <c r="A16" s="11">
        <v>2</v>
      </c>
      <c r="B16" s="1107"/>
      <c r="C16" s="1118"/>
      <c r="D16" s="1118"/>
      <c r="E16" s="1784">
        <v>915</v>
      </c>
      <c r="F16" s="1107"/>
      <c r="G16" s="1118"/>
      <c r="H16" s="1118"/>
      <c r="I16" s="1784">
        <v>736</v>
      </c>
      <c r="J16" s="1107"/>
      <c r="K16" s="1118"/>
      <c r="L16" s="1118"/>
      <c r="M16" s="1784">
        <v>179</v>
      </c>
      <c r="N16" s="1107"/>
      <c r="O16" s="1118"/>
      <c r="P16" s="1118"/>
      <c r="Q16" s="1784">
        <v>108</v>
      </c>
    </row>
    <row r="17" spans="1:17" s="8" customFormat="1" ht="14.25">
      <c r="A17" s="11">
        <v>3</v>
      </c>
      <c r="B17" s="1107"/>
      <c r="C17" s="1118"/>
      <c r="D17" s="1118"/>
      <c r="E17" s="1784">
        <v>933</v>
      </c>
      <c r="F17" s="1107"/>
      <c r="G17" s="1118"/>
      <c r="H17" s="1118"/>
      <c r="I17" s="1784">
        <v>770</v>
      </c>
      <c r="J17" s="1107"/>
      <c r="K17" s="1118"/>
      <c r="L17" s="1118"/>
      <c r="M17" s="1784">
        <v>172</v>
      </c>
      <c r="N17" s="1107"/>
      <c r="O17" s="1118"/>
      <c r="P17" s="1118"/>
      <c r="Q17" s="1784">
        <v>107</v>
      </c>
    </row>
    <row r="18" spans="1:17" s="8" customFormat="1" ht="14.25">
      <c r="A18" s="11">
        <v>4</v>
      </c>
      <c r="B18" s="1107"/>
      <c r="C18" s="1118"/>
      <c r="D18" s="1118"/>
      <c r="E18" s="1784">
        <v>984</v>
      </c>
      <c r="F18" s="1107"/>
      <c r="G18" s="1118"/>
      <c r="H18" s="1118"/>
      <c r="I18" s="1784">
        <v>766</v>
      </c>
      <c r="J18" s="1107"/>
      <c r="K18" s="1118"/>
      <c r="L18" s="1118"/>
      <c r="M18" s="1784">
        <v>177</v>
      </c>
      <c r="N18" s="1107"/>
      <c r="O18" s="1118"/>
      <c r="P18" s="1118"/>
      <c r="Q18" s="1784">
        <v>104</v>
      </c>
    </row>
    <row r="19" spans="1:17" s="8" customFormat="1" ht="14.25">
      <c r="A19" s="11">
        <v>5</v>
      </c>
      <c r="B19" s="1107"/>
      <c r="C19" s="1118"/>
      <c r="D19" s="1118"/>
      <c r="E19" s="1784">
        <v>1103</v>
      </c>
      <c r="F19" s="1107"/>
      <c r="G19" s="1118"/>
      <c r="H19" s="1118"/>
      <c r="I19" s="1784">
        <v>843</v>
      </c>
      <c r="J19" s="1107"/>
      <c r="K19" s="1118"/>
      <c r="L19" s="1118"/>
      <c r="M19" s="1784">
        <v>186</v>
      </c>
      <c r="N19" s="1107"/>
      <c r="O19" s="1118"/>
      <c r="P19" s="1118"/>
      <c r="Q19" s="1784">
        <v>110</v>
      </c>
    </row>
    <row r="20" spans="1:17" s="8" customFormat="1" ht="14.25">
      <c r="A20" s="11">
        <v>6</v>
      </c>
      <c r="B20" s="1107"/>
      <c r="C20" s="1118"/>
      <c r="D20" s="1118"/>
      <c r="E20" s="1784">
        <v>1231</v>
      </c>
      <c r="F20" s="1107"/>
      <c r="G20" s="1118"/>
      <c r="H20" s="1118"/>
      <c r="I20" s="1784">
        <v>999</v>
      </c>
      <c r="J20" s="1107"/>
      <c r="K20" s="1118"/>
      <c r="L20" s="1118"/>
      <c r="M20" s="1784">
        <v>188</v>
      </c>
      <c r="N20" s="1107"/>
      <c r="O20" s="1118"/>
      <c r="P20" s="1118"/>
      <c r="Q20" s="1784">
        <v>112</v>
      </c>
    </row>
    <row r="21" spans="1:17" s="8" customFormat="1" ht="14.25">
      <c r="A21" s="11">
        <v>7</v>
      </c>
      <c r="B21" s="1107"/>
      <c r="C21" s="1118"/>
      <c r="D21" s="1118"/>
      <c r="E21" s="1784">
        <v>1437</v>
      </c>
      <c r="F21" s="1107"/>
      <c r="G21" s="1118"/>
      <c r="H21" s="1118"/>
      <c r="I21" s="1784">
        <v>1220</v>
      </c>
      <c r="J21" s="1107"/>
      <c r="K21" s="1118"/>
      <c r="L21" s="1118"/>
      <c r="M21" s="1784">
        <v>206</v>
      </c>
      <c r="N21" s="1107"/>
      <c r="O21" s="1118"/>
      <c r="P21" s="1118"/>
      <c r="Q21" s="1784">
        <v>171</v>
      </c>
    </row>
    <row r="22" spans="1:17" s="8" customFormat="1" ht="14.25">
      <c r="A22" s="11">
        <v>8</v>
      </c>
      <c r="B22" s="1107"/>
      <c r="C22" s="1118"/>
      <c r="D22" s="1118"/>
      <c r="E22" s="1784">
        <v>1662</v>
      </c>
      <c r="F22" s="1107"/>
      <c r="G22" s="1118"/>
      <c r="H22" s="1118"/>
      <c r="I22" s="1784">
        <v>1411</v>
      </c>
      <c r="J22" s="1107"/>
      <c r="K22" s="1118"/>
      <c r="L22" s="1118"/>
      <c r="M22" s="1784">
        <v>259</v>
      </c>
      <c r="N22" s="1107"/>
      <c r="O22" s="1118"/>
      <c r="P22" s="1118"/>
      <c r="Q22" s="1784">
        <v>219</v>
      </c>
    </row>
    <row r="23" spans="1:17" s="8" customFormat="1" ht="14.25">
      <c r="A23" s="11">
        <v>9</v>
      </c>
      <c r="B23" s="1107"/>
      <c r="C23" s="1118"/>
      <c r="D23" s="1118"/>
      <c r="E23" s="1784">
        <v>1745</v>
      </c>
      <c r="F23" s="1107"/>
      <c r="G23" s="1118"/>
      <c r="H23" s="1118"/>
      <c r="I23" s="1784">
        <v>1501</v>
      </c>
      <c r="J23" s="1107"/>
      <c r="K23" s="1118"/>
      <c r="L23" s="1118"/>
      <c r="M23" s="1784">
        <v>297</v>
      </c>
      <c r="N23" s="1107"/>
      <c r="O23" s="1118"/>
      <c r="P23" s="1118"/>
      <c r="Q23" s="1784">
        <v>228</v>
      </c>
    </row>
    <row r="24" spans="1:17" s="8" customFormat="1" ht="14.25">
      <c r="A24" s="11">
        <v>10</v>
      </c>
      <c r="B24" s="1107"/>
      <c r="C24" s="1118"/>
      <c r="D24" s="1118"/>
      <c r="E24" s="1784">
        <v>1690</v>
      </c>
      <c r="F24" s="1107"/>
      <c r="G24" s="1118"/>
      <c r="H24" s="1118"/>
      <c r="I24" s="1784">
        <v>1515</v>
      </c>
      <c r="J24" s="1107"/>
      <c r="K24" s="1118"/>
      <c r="L24" s="1118"/>
      <c r="M24" s="1784">
        <v>282</v>
      </c>
      <c r="N24" s="1107"/>
      <c r="O24" s="1118"/>
      <c r="P24" s="1118"/>
      <c r="Q24" s="1784">
        <v>236</v>
      </c>
    </row>
    <row r="25" spans="1:17" s="8" customFormat="1" ht="14.25">
      <c r="A25" s="11">
        <v>11</v>
      </c>
      <c r="B25" s="1107"/>
      <c r="C25" s="1118"/>
      <c r="D25" s="1118"/>
      <c r="E25" s="1784">
        <v>1662</v>
      </c>
      <c r="F25" s="1107"/>
      <c r="G25" s="1118"/>
      <c r="H25" s="1118"/>
      <c r="I25" s="1784">
        <v>1531</v>
      </c>
      <c r="J25" s="1107"/>
      <c r="K25" s="1118"/>
      <c r="L25" s="1118"/>
      <c r="M25" s="1784">
        <v>283</v>
      </c>
      <c r="N25" s="1107"/>
      <c r="O25" s="1118"/>
      <c r="P25" s="1118"/>
      <c r="Q25" s="1784">
        <v>231</v>
      </c>
    </row>
    <row r="26" spans="1:17" s="8" customFormat="1" ht="14.25">
      <c r="A26" s="11">
        <v>12</v>
      </c>
      <c r="B26" s="1107"/>
      <c r="C26" s="1118"/>
      <c r="D26" s="1118"/>
      <c r="E26" s="1784">
        <v>1633</v>
      </c>
      <c r="F26" s="1107"/>
      <c r="G26" s="1118"/>
      <c r="H26" s="1118"/>
      <c r="I26" s="1784">
        <v>1541</v>
      </c>
      <c r="J26" s="1107"/>
      <c r="K26" s="1118"/>
      <c r="L26" s="1118"/>
      <c r="M26" s="1784">
        <v>275</v>
      </c>
      <c r="N26" s="1107"/>
      <c r="O26" s="1118"/>
      <c r="P26" s="1118"/>
      <c r="Q26" s="1784">
        <v>244</v>
      </c>
    </row>
    <row r="27" spans="1:17" s="8" customFormat="1" ht="14.25">
      <c r="A27" s="11">
        <v>13</v>
      </c>
      <c r="B27" s="1107"/>
      <c r="C27" s="1118"/>
      <c r="D27" s="1118"/>
      <c r="E27" s="1784">
        <v>1645</v>
      </c>
      <c r="F27" s="1107"/>
      <c r="G27" s="1118"/>
      <c r="H27" s="1118"/>
      <c r="I27" s="1784">
        <v>1544</v>
      </c>
      <c r="J27" s="1107"/>
      <c r="K27" s="1118"/>
      <c r="L27" s="1118"/>
      <c r="M27" s="1784">
        <v>286</v>
      </c>
      <c r="N27" s="1107"/>
      <c r="O27" s="1118"/>
      <c r="P27" s="1118"/>
      <c r="Q27" s="1784">
        <v>240</v>
      </c>
    </row>
    <row r="28" spans="1:17" s="8" customFormat="1" ht="14.25">
      <c r="A28" s="11">
        <v>14</v>
      </c>
      <c r="B28" s="1107"/>
      <c r="C28" s="1118"/>
      <c r="D28" s="1118"/>
      <c r="E28" s="1784">
        <v>1630</v>
      </c>
      <c r="F28" s="1107"/>
      <c r="G28" s="1118"/>
      <c r="H28" s="1118"/>
      <c r="I28" s="1784">
        <v>1516</v>
      </c>
      <c r="J28" s="1107"/>
      <c r="K28" s="1118"/>
      <c r="L28" s="1118"/>
      <c r="M28" s="1784">
        <v>258</v>
      </c>
      <c r="N28" s="1107"/>
      <c r="O28" s="1118"/>
      <c r="P28" s="1118"/>
      <c r="Q28" s="1784">
        <v>234</v>
      </c>
    </row>
    <row r="29" spans="1:17" s="8" customFormat="1" ht="14.25">
      <c r="A29" s="11">
        <v>15</v>
      </c>
      <c r="B29" s="1107"/>
      <c r="C29" s="1118"/>
      <c r="D29" s="1118"/>
      <c r="E29" s="1784">
        <v>1680</v>
      </c>
      <c r="F29" s="1107"/>
      <c r="G29" s="1118"/>
      <c r="H29" s="1118"/>
      <c r="I29" s="1784">
        <v>1550</v>
      </c>
      <c r="J29" s="1107"/>
      <c r="K29" s="1118"/>
      <c r="L29" s="1118"/>
      <c r="M29" s="1784">
        <v>285</v>
      </c>
      <c r="N29" s="1107"/>
      <c r="O29" s="1118"/>
      <c r="P29" s="1118"/>
      <c r="Q29" s="1784">
        <v>243</v>
      </c>
    </row>
    <row r="30" spans="1:17" s="8" customFormat="1" ht="14.25">
      <c r="A30" s="11">
        <v>16</v>
      </c>
      <c r="B30" s="1107"/>
      <c r="C30" s="1118"/>
      <c r="D30" s="1118"/>
      <c r="E30" s="1784">
        <v>1818</v>
      </c>
      <c r="F30" s="1107"/>
      <c r="G30" s="1118"/>
      <c r="H30" s="1118"/>
      <c r="I30" s="1784">
        <v>1545</v>
      </c>
      <c r="J30" s="1107"/>
      <c r="K30" s="1118"/>
      <c r="L30" s="1118"/>
      <c r="M30" s="1784">
        <v>300</v>
      </c>
      <c r="N30" s="1107"/>
      <c r="O30" s="1118"/>
      <c r="P30" s="1118"/>
      <c r="Q30" s="1784">
        <v>221</v>
      </c>
    </row>
    <row r="31" spans="1:17" s="12" customFormat="1" ht="14.25">
      <c r="A31" s="11">
        <v>17</v>
      </c>
      <c r="B31" s="1107"/>
      <c r="C31" s="1118"/>
      <c r="D31" s="1118"/>
      <c r="E31" s="1784">
        <v>1775</v>
      </c>
      <c r="F31" s="1107"/>
      <c r="G31" s="1118"/>
      <c r="H31" s="1118"/>
      <c r="I31" s="1784">
        <v>1563</v>
      </c>
      <c r="J31" s="1107"/>
      <c r="K31" s="1118"/>
      <c r="L31" s="1118"/>
      <c r="M31" s="1784">
        <v>285</v>
      </c>
      <c r="N31" s="1107"/>
      <c r="O31" s="1118"/>
      <c r="P31" s="1118"/>
      <c r="Q31" s="1784">
        <v>218</v>
      </c>
    </row>
    <row r="32" spans="1:17" s="12" customFormat="1" ht="14.25">
      <c r="A32" s="11">
        <v>18</v>
      </c>
      <c r="B32" s="1107"/>
      <c r="C32" s="1118"/>
      <c r="D32" s="1118"/>
      <c r="E32" s="1784">
        <v>1794</v>
      </c>
      <c r="F32" s="1107"/>
      <c r="G32" s="1118"/>
      <c r="H32" s="1118"/>
      <c r="I32" s="1784">
        <v>1523</v>
      </c>
      <c r="J32" s="1107"/>
      <c r="K32" s="1118"/>
      <c r="L32" s="1118"/>
      <c r="M32" s="1784">
        <v>273</v>
      </c>
      <c r="N32" s="1107"/>
      <c r="O32" s="1118"/>
      <c r="P32" s="1118"/>
      <c r="Q32" s="1784">
        <v>199</v>
      </c>
    </row>
    <row r="33" spans="1:33" s="12" customFormat="1" ht="14.25">
      <c r="A33" s="11">
        <v>19</v>
      </c>
      <c r="B33" s="1107"/>
      <c r="C33" s="1118"/>
      <c r="D33" s="1118"/>
      <c r="E33" s="1784">
        <v>1718</v>
      </c>
      <c r="F33" s="1107"/>
      <c r="G33" s="1118"/>
      <c r="H33" s="1118"/>
      <c r="I33" s="1784">
        <v>1490</v>
      </c>
      <c r="J33" s="1107"/>
      <c r="K33" s="1118"/>
      <c r="L33" s="1118"/>
      <c r="M33" s="1784">
        <v>258</v>
      </c>
      <c r="N33" s="1107"/>
      <c r="O33" s="1118"/>
      <c r="P33" s="1118"/>
      <c r="Q33" s="1784">
        <v>189</v>
      </c>
    </row>
    <row r="34" spans="1:33" s="12" customFormat="1" ht="14.25">
      <c r="A34" s="11">
        <v>20</v>
      </c>
      <c r="B34" s="1107"/>
      <c r="C34" s="1118"/>
      <c r="D34" s="1118"/>
      <c r="E34" s="1784">
        <v>1630</v>
      </c>
      <c r="F34" s="1107"/>
      <c r="G34" s="1118"/>
      <c r="H34" s="1118"/>
      <c r="I34" s="1784">
        <v>1410</v>
      </c>
      <c r="J34" s="1107"/>
      <c r="K34" s="1118"/>
      <c r="L34" s="1118"/>
      <c r="M34" s="1784">
        <v>239</v>
      </c>
      <c r="N34" s="1107"/>
      <c r="O34" s="1118"/>
      <c r="P34" s="1118"/>
      <c r="Q34" s="1784">
        <v>176</v>
      </c>
    </row>
    <row r="35" spans="1:33" s="12" customFormat="1" ht="14.25">
      <c r="A35" s="11">
        <v>21</v>
      </c>
      <c r="B35" s="1107"/>
      <c r="C35" s="1118"/>
      <c r="D35" s="1118"/>
      <c r="E35" s="1784">
        <v>1475</v>
      </c>
      <c r="F35" s="1107"/>
      <c r="G35" s="1118"/>
      <c r="H35" s="1118"/>
      <c r="I35" s="1784">
        <v>1243</v>
      </c>
      <c r="J35" s="1107"/>
      <c r="K35" s="1118"/>
      <c r="L35" s="1118"/>
      <c r="M35" s="1784">
        <v>207</v>
      </c>
      <c r="N35" s="1107"/>
      <c r="O35" s="1118"/>
      <c r="P35" s="1118"/>
      <c r="Q35" s="1784">
        <v>148</v>
      </c>
    </row>
    <row r="36" spans="1:33" s="12" customFormat="1" ht="14.25">
      <c r="A36" s="11">
        <v>22</v>
      </c>
      <c r="B36" s="1107"/>
      <c r="C36" s="1118"/>
      <c r="D36" s="1118"/>
      <c r="E36" s="1784">
        <v>1309</v>
      </c>
      <c r="F36" s="1107"/>
      <c r="G36" s="1118"/>
      <c r="H36" s="1118"/>
      <c r="I36" s="1784">
        <v>1092</v>
      </c>
      <c r="J36" s="1107"/>
      <c r="K36" s="1118"/>
      <c r="L36" s="1118"/>
      <c r="M36" s="1784">
        <v>198</v>
      </c>
      <c r="N36" s="1107"/>
      <c r="O36" s="1118"/>
      <c r="P36" s="1118"/>
      <c r="Q36" s="1784">
        <v>126</v>
      </c>
    </row>
    <row r="37" spans="1:33" s="12" customFormat="1" ht="14.25">
      <c r="A37" s="11">
        <v>23</v>
      </c>
      <c r="B37" s="1107"/>
      <c r="C37" s="1118"/>
      <c r="D37" s="1118"/>
      <c r="E37" s="1784">
        <v>1136</v>
      </c>
      <c r="F37" s="1107"/>
      <c r="G37" s="1118"/>
      <c r="H37" s="1118"/>
      <c r="I37" s="1784">
        <v>956</v>
      </c>
      <c r="J37" s="1107"/>
      <c r="K37" s="1118"/>
      <c r="L37" s="1118"/>
      <c r="M37" s="1784">
        <v>174</v>
      </c>
      <c r="N37" s="1107"/>
      <c r="O37" s="1118"/>
      <c r="P37" s="1118"/>
      <c r="Q37" s="1784">
        <v>118</v>
      </c>
    </row>
    <row r="38" spans="1:33" s="12" customFormat="1">
      <c r="A38" s="11" t="s">
        <v>19</v>
      </c>
      <c r="B38" s="1147"/>
      <c r="C38" s="1146"/>
      <c r="D38" s="1146"/>
      <c r="E38" s="1287">
        <f>SUM(E14:E37)</f>
        <v>34548</v>
      </c>
      <c r="F38" s="1146"/>
      <c r="G38" s="1146"/>
      <c r="H38" s="1146"/>
      <c r="I38" s="1287">
        <f>SUM(I14:I37)</f>
        <v>29858</v>
      </c>
      <c r="J38" s="1146"/>
      <c r="K38" s="1146"/>
      <c r="L38" s="1146"/>
      <c r="M38" s="1287">
        <f>SUM(M14:M37)</f>
        <v>5627</v>
      </c>
      <c r="N38" s="1146"/>
      <c r="O38" s="1146"/>
      <c r="P38" s="1146"/>
      <c r="Q38" s="1287">
        <f>SUM(Q14:Q37)</f>
        <v>4208</v>
      </c>
    </row>
    <row r="39" spans="1:33" s="1" customFormat="1" ht="12.75" customHeight="1">
      <c r="A39" s="1" t="s">
        <v>20</v>
      </c>
      <c r="R39" s="963"/>
      <c r="S39" s="963"/>
      <c r="T39" s="963"/>
      <c r="U39" s="963"/>
      <c r="V39" s="963"/>
      <c r="W39" s="963"/>
      <c r="X39" s="963"/>
      <c r="Y39" s="963"/>
      <c r="Z39" s="963"/>
      <c r="AA39" s="963"/>
      <c r="AB39" s="963"/>
      <c r="AC39" s="963"/>
      <c r="AD39" s="963"/>
      <c r="AE39" s="963"/>
      <c r="AF39" s="963"/>
      <c r="AG39" s="963"/>
    </row>
    <row r="40" spans="1:33" s="1" customFormat="1" ht="12.75" customHeight="1">
      <c r="A40" s="1" t="s">
        <v>21</v>
      </c>
      <c r="R40" s="963"/>
      <c r="S40" s="963"/>
      <c r="T40" s="963"/>
      <c r="U40" s="963"/>
      <c r="V40" s="963"/>
      <c r="W40" s="963"/>
      <c r="X40" s="963"/>
      <c r="Y40" s="963"/>
      <c r="Z40" s="963"/>
      <c r="AA40" s="963"/>
      <c r="AB40" s="963"/>
      <c r="AC40" s="963"/>
      <c r="AD40" s="963"/>
      <c r="AE40" s="963"/>
      <c r="AF40" s="963"/>
      <c r="AG40" s="963"/>
    </row>
    <row r="41" spans="1:33">
      <c r="A41" s="1" t="s">
        <v>565</v>
      </c>
      <c r="K41" s="1"/>
      <c r="L41" s="1"/>
      <c r="M41" s="1"/>
      <c r="N41" s="1"/>
      <c r="O41" s="1"/>
      <c r="P41" s="1"/>
      <c r="Q41" s="1"/>
      <c r="R41" s="964"/>
      <c r="S41" s="964"/>
      <c r="T41" s="964"/>
      <c r="U41" s="964"/>
      <c r="V41" s="964"/>
      <c r="W41" s="964"/>
      <c r="X41" s="964"/>
      <c r="Y41" s="964"/>
      <c r="Z41" s="964"/>
      <c r="AA41" s="964"/>
      <c r="AB41" s="964"/>
      <c r="AC41" s="964"/>
      <c r="AD41" s="964"/>
      <c r="AE41" s="964"/>
      <c r="AF41" s="964"/>
      <c r="AG41" s="964"/>
    </row>
    <row r="42" spans="1:33">
      <c r="A42" s="1" t="s">
        <v>23</v>
      </c>
      <c r="R42" s="964"/>
      <c r="S42" s="964"/>
      <c r="T42" s="964"/>
      <c r="U42" s="964"/>
      <c r="V42" s="964"/>
      <c r="W42" s="964"/>
      <c r="X42" s="964"/>
      <c r="Y42" s="964"/>
      <c r="Z42" s="964"/>
      <c r="AA42" s="964"/>
      <c r="AB42" s="964"/>
      <c r="AC42" s="964"/>
      <c r="AD42" s="964"/>
      <c r="AE42" s="964"/>
      <c r="AF42" s="964"/>
      <c r="AG42" s="964"/>
    </row>
    <row r="43" spans="1:33">
      <c r="R43" s="964"/>
      <c r="S43" s="964"/>
      <c r="T43" s="964"/>
      <c r="U43" s="964"/>
      <c r="V43" s="964"/>
      <c r="W43" s="964"/>
      <c r="X43" s="964"/>
      <c r="Y43" s="964"/>
      <c r="Z43" s="964"/>
      <c r="AA43" s="964"/>
      <c r="AB43" s="964"/>
      <c r="AC43" s="964"/>
      <c r="AD43" s="964"/>
      <c r="AE43" s="964"/>
      <c r="AF43" s="964"/>
      <c r="AG43" s="964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6">
    <tabColor theme="9" tint="-0.249977111117893"/>
  </sheetPr>
  <dimension ref="A1:AG43"/>
  <sheetViews>
    <sheetView zoomScale="85" zoomScaleNormal="85" zoomScaleSheetLayoutView="100" workbookViewId="0">
      <selection activeCell="Q14" sqref="Q14:Q37"/>
    </sheetView>
  </sheetViews>
  <sheetFormatPr defaultColWidth="9.140625" defaultRowHeight="12.75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>
      <c r="B1" s="2782" t="s">
        <v>405</v>
      </c>
      <c r="C1" s="2081"/>
      <c r="D1" s="2081"/>
      <c r="E1" s="2081"/>
      <c r="F1" s="2081"/>
      <c r="J1" s="800" t="s">
        <v>171</v>
      </c>
      <c r="N1" s="2776" t="s">
        <v>189</v>
      </c>
      <c r="O1" s="2776"/>
      <c r="P1" s="2776"/>
      <c r="Q1" s="2776"/>
      <c r="R1" s="963"/>
      <c r="S1" s="963"/>
      <c r="T1" s="963"/>
      <c r="U1" s="963"/>
      <c r="V1" s="963"/>
      <c r="W1" s="963"/>
      <c r="X1" s="963"/>
      <c r="Y1" s="963"/>
      <c r="Z1" s="963"/>
      <c r="AA1" s="963"/>
      <c r="AB1" s="963"/>
      <c r="AC1" s="963"/>
      <c r="AD1" s="963"/>
      <c r="AE1" s="963"/>
      <c r="AF1" s="963"/>
      <c r="AG1" s="963"/>
    </row>
    <row r="2" spans="1:33" s="1" customFormat="1" ht="10.5" customHeight="1">
      <c r="B2" s="2777" t="s">
        <v>1</v>
      </c>
      <c r="C2" s="2088"/>
      <c r="D2" s="2088"/>
      <c r="E2" s="2088"/>
      <c r="F2" s="2088"/>
      <c r="N2" s="2777" t="s">
        <v>2</v>
      </c>
      <c r="O2" s="2778"/>
      <c r="P2" s="2778"/>
      <c r="Q2" s="2778"/>
      <c r="R2" s="963"/>
      <c r="S2" s="963"/>
      <c r="T2" s="963"/>
      <c r="U2" s="963"/>
      <c r="V2" s="963"/>
      <c r="W2" s="963"/>
      <c r="X2" s="963"/>
      <c r="Y2" s="963"/>
      <c r="Z2" s="963"/>
      <c r="AA2" s="963"/>
      <c r="AB2" s="963"/>
      <c r="AC2" s="963"/>
      <c r="AD2" s="963"/>
      <c r="AE2" s="963"/>
      <c r="AF2" s="963"/>
      <c r="AG2" s="963"/>
    </row>
    <row r="3" spans="1:33" s="1" customFormat="1" ht="13.5" customHeight="1">
      <c r="N3" s="1" t="s">
        <v>3</v>
      </c>
      <c r="R3" s="963"/>
      <c r="S3" s="963"/>
      <c r="T3" s="963"/>
      <c r="U3" s="963"/>
      <c r="V3" s="963"/>
      <c r="W3" s="963"/>
      <c r="X3" s="963"/>
      <c r="Y3" s="963"/>
      <c r="Z3" s="963"/>
      <c r="AA3" s="963"/>
      <c r="AB3" s="963"/>
      <c r="AC3" s="963"/>
      <c r="AD3" s="963"/>
      <c r="AE3" s="963"/>
      <c r="AF3" s="963"/>
      <c r="AG3" s="963"/>
    </row>
    <row r="4" spans="1:33" s="1" customFormat="1" ht="15" customHeight="1">
      <c r="B4" s="2781" t="s">
        <v>4</v>
      </c>
      <c r="C4" s="2081"/>
      <c r="D4" s="3"/>
      <c r="E4" s="963"/>
      <c r="F4" s="963"/>
      <c r="G4" s="963"/>
      <c r="H4" s="963"/>
      <c r="I4" s="911" t="s">
        <v>5</v>
      </c>
      <c r="J4" s="2"/>
      <c r="K4" s="2"/>
      <c r="L4" s="2"/>
      <c r="O4" s="1468" t="s">
        <v>462</v>
      </c>
      <c r="R4" s="963"/>
      <c r="S4" s="963"/>
      <c r="T4" s="963"/>
      <c r="U4" s="963"/>
      <c r="V4" s="963"/>
      <c r="W4" s="963"/>
      <c r="X4" s="963"/>
      <c r="Y4" s="963"/>
      <c r="Z4" s="963"/>
      <c r="AA4" s="963"/>
      <c r="AB4" s="963"/>
      <c r="AC4" s="963"/>
      <c r="AD4" s="963"/>
      <c r="AE4" s="963"/>
      <c r="AF4" s="963"/>
      <c r="AG4" s="963"/>
    </row>
    <row r="5" spans="1:33" s="1" customFormat="1" ht="9.75" customHeight="1">
      <c r="B5" s="2786" t="s">
        <v>7</v>
      </c>
      <c r="C5" s="2079"/>
      <c r="D5" s="2"/>
      <c r="E5" s="2"/>
      <c r="R5" s="963"/>
      <c r="S5" s="963"/>
      <c r="T5" s="963"/>
      <c r="U5" s="963"/>
      <c r="V5" s="963"/>
      <c r="W5" s="963"/>
      <c r="X5" s="963"/>
      <c r="Y5" s="963"/>
      <c r="Z5" s="963"/>
      <c r="AA5" s="963"/>
      <c r="AB5" s="963"/>
      <c r="AC5" s="963"/>
      <c r="AD5" s="963"/>
      <c r="AE5" s="963"/>
      <c r="AF5" s="963"/>
      <c r="AG5" s="963"/>
    </row>
    <row r="6" spans="1:33" s="1" customFormat="1" ht="12" customHeight="1">
      <c r="A6" s="2779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63"/>
      <c r="S6" s="963"/>
      <c r="T6" s="963"/>
      <c r="U6" s="963"/>
      <c r="V6" s="963"/>
      <c r="W6" s="963"/>
      <c r="X6" s="963"/>
      <c r="Y6" s="963"/>
      <c r="Z6" s="963"/>
      <c r="AA6" s="963"/>
      <c r="AB6" s="963"/>
      <c r="AC6" s="963"/>
      <c r="AD6" s="963"/>
      <c r="AE6" s="963"/>
      <c r="AF6" s="963"/>
      <c r="AG6" s="963"/>
    </row>
    <row r="7" spans="1:33" s="1" customFormat="1" ht="15.75">
      <c r="A7" s="2780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63"/>
      <c r="S7" s="963"/>
      <c r="T7" s="963"/>
      <c r="U7" s="963"/>
      <c r="V7" s="963"/>
      <c r="W7" s="963"/>
      <c r="X7" s="963"/>
      <c r="Y7" s="963"/>
      <c r="Z7" s="963"/>
      <c r="AA7" s="963"/>
      <c r="AB7" s="963"/>
      <c r="AC7" s="963"/>
      <c r="AD7" s="963"/>
      <c r="AE7" s="963"/>
      <c r="AF7" s="963"/>
      <c r="AG7" s="963"/>
    </row>
    <row r="8" spans="1:33" s="1" customFormat="1" ht="9" customHeight="1">
      <c r="A8" s="1258" t="s">
        <v>344</v>
      </c>
      <c r="B8" s="1258" t="s">
        <v>345</v>
      </c>
      <c r="R8" s="963"/>
      <c r="S8" s="963"/>
      <c r="T8" s="963"/>
      <c r="U8" s="963"/>
      <c r="V8" s="963"/>
      <c r="W8" s="963"/>
      <c r="X8" s="963"/>
      <c r="Y8" s="963"/>
      <c r="Z8" s="963"/>
      <c r="AA8" s="963"/>
      <c r="AB8" s="963"/>
      <c r="AC8" s="963"/>
      <c r="AD8" s="963"/>
      <c r="AE8" s="963"/>
      <c r="AF8" s="963"/>
      <c r="AG8" s="963"/>
    </row>
    <row r="9" spans="1:33" s="1" customFormat="1">
      <c r="A9" s="2783" t="s">
        <v>9</v>
      </c>
      <c r="B9" s="2773" t="s">
        <v>10</v>
      </c>
      <c r="C9" s="2774"/>
      <c r="D9" s="2774"/>
      <c r="E9" s="2774"/>
      <c r="F9" s="2774"/>
      <c r="G9" s="2774"/>
      <c r="H9" s="2774"/>
      <c r="I9" s="2775"/>
      <c r="J9" s="2773" t="s">
        <v>11</v>
      </c>
      <c r="K9" s="2774"/>
      <c r="L9" s="2774"/>
      <c r="M9" s="2774"/>
      <c r="N9" s="2774"/>
      <c r="O9" s="2774"/>
      <c r="P9" s="2774"/>
      <c r="Q9" s="2775"/>
      <c r="R9" s="963"/>
      <c r="S9" s="963"/>
      <c r="T9" s="963"/>
      <c r="U9" s="963"/>
      <c r="V9" s="963"/>
      <c r="W9" s="963"/>
      <c r="X9" s="963"/>
      <c r="Y9" s="963"/>
      <c r="Z9" s="963"/>
      <c r="AA9" s="963"/>
      <c r="AB9" s="963"/>
      <c r="AC9" s="963"/>
      <c r="AD9" s="963"/>
      <c r="AE9" s="963"/>
      <c r="AF9" s="963"/>
      <c r="AG9" s="963"/>
    </row>
    <row r="10" spans="1:33" s="1" customFormat="1">
      <c r="A10" s="2784"/>
      <c r="B10" s="2770" t="s">
        <v>461</v>
      </c>
      <c r="C10" s="2771"/>
      <c r="D10" s="2771"/>
      <c r="E10" s="2772"/>
      <c r="F10" s="2770" t="s">
        <v>463</v>
      </c>
      <c r="G10" s="2095"/>
      <c r="H10" s="2095"/>
      <c r="I10" s="2096"/>
      <c r="J10" s="2770" t="s">
        <v>461</v>
      </c>
      <c r="K10" s="2771"/>
      <c r="L10" s="2771"/>
      <c r="M10" s="2772"/>
      <c r="N10" s="2770" t="s">
        <v>463</v>
      </c>
      <c r="O10" s="2771"/>
      <c r="P10" s="2771"/>
      <c r="Q10" s="2772"/>
      <c r="R10" s="963"/>
      <c r="S10" s="963"/>
      <c r="T10" s="963"/>
      <c r="U10" s="963"/>
      <c r="V10" s="963"/>
      <c r="W10" s="963"/>
      <c r="X10" s="963"/>
      <c r="Y10" s="963"/>
      <c r="Z10" s="963"/>
      <c r="AA10" s="963"/>
      <c r="AB10" s="963"/>
      <c r="AC10" s="963"/>
      <c r="AD10" s="963"/>
      <c r="AE10" s="963"/>
      <c r="AF10" s="963"/>
      <c r="AG10" s="963"/>
    </row>
    <row r="11" spans="1:33" s="1" customFormat="1">
      <c r="A11" s="2784"/>
      <c r="B11" s="2770" t="s">
        <v>14</v>
      </c>
      <c r="C11" s="2771"/>
      <c r="E11" s="6">
        <v>8000</v>
      </c>
      <c r="F11" s="2770" t="s">
        <v>14</v>
      </c>
      <c r="G11" s="2771"/>
      <c r="H11" s="5"/>
      <c r="I11" s="6">
        <v>8000</v>
      </c>
      <c r="J11" s="2770" t="s">
        <v>14</v>
      </c>
      <c r="K11" s="2771"/>
      <c r="L11" s="5"/>
      <c r="M11" s="6">
        <f>E11</f>
        <v>8000</v>
      </c>
      <c r="N11" s="2770" t="s">
        <v>14</v>
      </c>
      <c r="O11" s="2771"/>
      <c r="P11" s="5"/>
      <c r="Q11" s="6">
        <f>I11</f>
        <v>8000</v>
      </c>
      <c r="R11" s="963"/>
      <c r="S11" s="963"/>
      <c r="T11" s="963"/>
      <c r="U11" s="963"/>
      <c r="V11" s="963"/>
      <c r="W11" s="963"/>
      <c r="X11" s="963"/>
      <c r="Y11" s="963"/>
      <c r="Z11" s="963"/>
      <c r="AA11" s="963"/>
      <c r="AB11" s="963"/>
      <c r="AC11" s="963"/>
      <c r="AD11" s="963"/>
      <c r="AE11" s="963"/>
      <c r="AF11" s="963"/>
      <c r="AG11" s="963"/>
    </row>
    <row r="12" spans="1:33" s="8" customFormat="1" ht="35.25" customHeight="1">
      <c r="A12" s="2785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>
      <c r="A13" s="821">
        <v>1</v>
      </c>
      <c r="B13" s="821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ht="14.25">
      <c r="A14" s="11">
        <v>0</v>
      </c>
      <c r="B14" s="1105"/>
      <c r="C14" s="1118"/>
      <c r="D14" s="1118"/>
      <c r="E14" s="1784">
        <v>911</v>
      </c>
      <c r="F14" s="1107"/>
      <c r="G14" s="1118"/>
      <c r="H14" s="1118"/>
      <c r="I14" s="1784">
        <v>981</v>
      </c>
      <c r="J14" s="1107"/>
      <c r="K14" s="1118"/>
      <c r="L14" s="1118"/>
      <c r="M14" s="1784">
        <v>30</v>
      </c>
      <c r="N14" s="1107"/>
      <c r="O14" s="1118"/>
      <c r="P14" s="1118"/>
      <c r="Q14" s="1784">
        <v>51</v>
      </c>
    </row>
    <row r="15" spans="1:33" s="1362" customFormat="1" ht="14.25">
      <c r="A15" s="1359">
        <v>1</v>
      </c>
      <c r="B15" s="1105"/>
      <c r="C15" s="1361"/>
      <c r="D15" s="1118"/>
      <c r="E15" s="1784">
        <v>841</v>
      </c>
      <c r="F15" s="1305"/>
      <c r="G15" s="1118"/>
      <c r="H15" s="1361"/>
      <c r="I15" s="1784">
        <v>907</v>
      </c>
      <c r="J15" s="1305"/>
      <c r="K15" s="1361"/>
      <c r="L15" s="1361"/>
      <c r="M15" s="1784">
        <v>36</v>
      </c>
      <c r="N15" s="1305"/>
      <c r="O15" s="1361"/>
      <c r="P15" s="1361"/>
      <c r="Q15" s="1784">
        <v>46</v>
      </c>
    </row>
    <row r="16" spans="1:33" s="8" customFormat="1" ht="14.25">
      <c r="A16" s="11">
        <v>2</v>
      </c>
      <c r="B16" s="1105"/>
      <c r="C16" s="1118"/>
      <c r="D16" s="1118"/>
      <c r="E16" s="1784">
        <v>809</v>
      </c>
      <c r="F16" s="1107"/>
      <c r="G16" s="1118"/>
      <c r="H16" s="1118"/>
      <c r="I16" s="1784">
        <v>855</v>
      </c>
      <c r="J16" s="1107"/>
      <c r="K16" s="1118"/>
      <c r="L16" s="1118"/>
      <c r="M16" s="1784">
        <v>32</v>
      </c>
      <c r="N16" s="1107"/>
      <c r="O16" s="1118"/>
      <c r="P16" s="1118"/>
      <c r="Q16" s="1784">
        <v>37</v>
      </c>
    </row>
    <row r="17" spans="1:17" s="8" customFormat="1" ht="14.25">
      <c r="A17" s="11">
        <v>3</v>
      </c>
      <c r="B17" s="1105"/>
      <c r="C17" s="1118"/>
      <c r="D17" s="1118"/>
      <c r="E17" s="1784">
        <v>791</v>
      </c>
      <c r="F17" s="1107"/>
      <c r="G17" s="1118"/>
      <c r="H17" s="1118"/>
      <c r="I17" s="1784">
        <v>836</v>
      </c>
      <c r="J17" s="1107"/>
      <c r="K17" s="1118"/>
      <c r="L17" s="1118"/>
      <c r="M17" s="1784">
        <v>12</v>
      </c>
      <c r="N17" s="1107"/>
      <c r="O17" s="1118"/>
      <c r="P17" s="1118"/>
      <c r="Q17" s="1784">
        <v>14</v>
      </c>
    </row>
    <row r="18" spans="1:17" s="8" customFormat="1" ht="14.25">
      <c r="A18" s="11">
        <v>4</v>
      </c>
      <c r="B18" s="1105"/>
      <c r="C18" s="1118"/>
      <c r="D18" s="1118"/>
      <c r="E18" s="1784">
        <v>808</v>
      </c>
      <c r="F18" s="1107"/>
      <c r="G18" s="1118"/>
      <c r="H18" s="1118"/>
      <c r="I18" s="1784">
        <v>845</v>
      </c>
      <c r="J18" s="1107"/>
      <c r="K18" s="1118"/>
      <c r="L18" s="1118"/>
      <c r="M18" s="1784">
        <v>14</v>
      </c>
      <c r="N18" s="1107"/>
      <c r="O18" s="1118"/>
      <c r="P18" s="1118"/>
      <c r="Q18" s="1784">
        <v>14</v>
      </c>
    </row>
    <row r="19" spans="1:17" s="8" customFormat="1" ht="14.25">
      <c r="A19" s="11">
        <v>5</v>
      </c>
      <c r="B19" s="1105"/>
      <c r="C19" s="1118"/>
      <c r="D19" s="1118"/>
      <c r="E19" s="1784">
        <v>932</v>
      </c>
      <c r="F19" s="1107"/>
      <c r="G19" s="1118"/>
      <c r="H19" s="1118"/>
      <c r="I19" s="1784">
        <v>908</v>
      </c>
      <c r="J19" s="1107"/>
      <c r="K19" s="1118"/>
      <c r="L19" s="1118"/>
      <c r="M19" s="1784">
        <v>15</v>
      </c>
      <c r="N19" s="1107"/>
      <c r="O19" s="1118"/>
      <c r="P19" s="1118"/>
      <c r="Q19" s="1784">
        <v>17</v>
      </c>
    </row>
    <row r="20" spans="1:17" s="8" customFormat="1" ht="14.25">
      <c r="A20" s="11">
        <v>6</v>
      </c>
      <c r="B20" s="1105"/>
      <c r="C20" s="1118"/>
      <c r="D20" s="1118"/>
      <c r="E20" s="1784">
        <v>1139</v>
      </c>
      <c r="F20" s="1107"/>
      <c r="G20" s="1118"/>
      <c r="H20" s="1118"/>
      <c r="I20" s="1784">
        <v>1088</v>
      </c>
      <c r="J20" s="1107"/>
      <c r="K20" s="1118"/>
      <c r="L20" s="1118"/>
      <c r="M20" s="1784">
        <v>22</v>
      </c>
      <c r="N20" s="1107"/>
      <c r="O20" s="1118"/>
      <c r="P20" s="1118"/>
      <c r="Q20" s="1784">
        <v>27</v>
      </c>
    </row>
    <row r="21" spans="1:17" s="8" customFormat="1" ht="14.25">
      <c r="A21" s="11">
        <v>7</v>
      </c>
      <c r="B21" s="1105"/>
      <c r="C21" s="1118"/>
      <c r="D21" s="1118"/>
      <c r="E21" s="1784">
        <v>1332</v>
      </c>
      <c r="F21" s="1107"/>
      <c r="G21" s="1118"/>
      <c r="H21" s="1118"/>
      <c r="I21" s="1784">
        <v>1243</v>
      </c>
      <c r="J21" s="1107"/>
      <c r="K21" s="1118"/>
      <c r="L21" s="1118"/>
      <c r="M21" s="1784">
        <v>26</v>
      </c>
      <c r="N21" s="1107"/>
      <c r="O21" s="1118"/>
      <c r="P21" s="1118"/>
      <c r="Q21" s="1784">
        <v>65</v>
      </c>
    </row>
    <row r="22" spans="1:17" s="8" customFormat="1" ht="14.25">
      <c r="A22" s="11">
        <v>8</v>
      </c>
      <c r="B22" s="1105"/>
      <c r="C22" s="1118"/>
      <c r="D22" s="1118"/>
      <c r="E22" s="1784">
        <v>1550</v>
      </c>
      <c r="F22" s="1107"/>
      <c r="G22" s="1118"/>
      <c r="H22" s="1118"/>
      <c r="I22" s="1784">
        <v>1453</v>
      </c>
      <c r="J22" s="1107"/>
      <c r="K22" s="1118"/>
      <c r="L22" s="1118"/>
      <c r="M22" s="1784">
        <v>55</v>
      </c>
      <c r="N22" s="1107"/>
      <c r="O22" s="1118"/>
      <c r="P22" s="1118"/>
      <c r="Q22" s="1784">
        <v>64</v>
      </c>
    </row>
    <row r="23" spans="1:17" s="8" customFormat="1" ht="14.25">
      <c r="A23" s="11">
        <v>9</v>
      </c>
      <c r="B23" s="1105"/>
      <c r="C23" s="1118"/>
      <c r="D23" s="1118"/>
      <c r="E23" s="1784">
        <v>1631</v>
      </c>
      <c r="F23" s="1107"/>
      <c r="G23" s="1118"/>
      <c r="H23" s="1118"/>
      <c r="I23" s="1784">
        <v>1604</v>
      </c>
      <c r="J23" s="1107"/>
      <c r="K23" s="1118"/>
      <c r="L23" s="1118"/>
      <c r="M23" s="1784">
        <v>47</v>
      </c>
      <c r="N23" s="1107"/>
      <c r="O23" s="1118"/>
      <c r="P23" s="1118"/>
      <c r="Q23" s="1784">
        <v>48</v>
      </c>
    </row>
    <row r="24" spans="1:17" s="8" customFormat="1" ht="14.25">
      <c r="A24" s="11">
        <v>10</v>
      </c>
      <c r="B24" s="1105"/>
      <c r="C24" s="1118"/>
      <c r="D24" s="1118"/>
      <c r="E24" s="1784">
        <v>1673</v>
      </c>
      <c r="F24" s="1107"/>
      <c r="G24" s="1118"/>
      <c r="H24" s="1118"/>
      <c r="I24" s="1784">
        <v>1665</v>
      </c>
      <c r="J24" s="1107"/>
      <c r="K24" s="1118"/>
      <c r="L24" s="1118"/>
      <c r="M24" s="1784">
        <v>58</v>
      </c>
      <c r="N24" s="1107"/>
      <c r="O24" s="1118"/>
      <c r="P24" s="1118"/>
      <c r="Q24" s="1784">
        <v>41</v>
      </c>
    </row>
    <row r="25" spans="1:17" s="8" customFormat="1" ht="14.25">
      <c r="A25" s="11">
        <v>11</v>
      </c>
      <c r="B25" s="1105"/>
      <c r="C25" s="1118"/>
      <c r="D25" s="1118"/>
      <c r="E25" s="1784">
        <v>1716</v>
      </c>
      <c r="F25" s="1107"/>
      <c r="G25" s="1118"/>
      <c r="H25" s="1118"/>
      <c r="I25" s="1784">
        <v>1675</v>
      </c>
      <c r="J25" s="1107"/>
      <c r="K25" s="1118"/>
      <c r="L25" s="1118"/>
      <c r="M25" s="1784">
        <v>33</v>
      </c>
      <c r="N25" s="1107"/>
      <c r="O25" s="1118"/>
      <c r="P25" s="1118"/>
      <c r="Q25" s="1784">
        <v>52</v>
      </c>
    </row>
    <row r="26" spans="1:17" s="8" customFormat="1" ht="14.25">
      <c r="A26" s="11">
        <v>12</v>
      </c>
      <c r="B26" s="1105"/>
      <c r="C26" s="1118"/>
      <c r="D26" s="1118"/>
      <c r="E26" s="1784">
        <v>1712</v>
      </c>
      <c r="F26" s="1107"/>
      <c r="G26" s="1118"/>
      <c r="H26" s="1118"/>
      <c r="I26" s="1784">
        <v>1672</v>
      </c>
      <c r="J26" s="1107"/>
      <c r="K26" s="1118"/>
      <c r="L26" s="1118"/>
      <c r="M26" s="1784">
        <v>29</v>
      </c>
      <c r="N26" s="1107"/>
      <c r="O26" s="1118"/>
      <c r="P26" s="1118"/>
      <c r="Q26" s="1784">
        <v>55</v>
      </c>
    </row>
    <row r="27" spans="1:17" s="8" customFormat="1" ht="14.25">
      <c r="A27" s="11">
        <v>13</v>
      </c>
      <c r="B27" s="1105"/>
      <c r="C27" s="1118"/>
      <c r="D27" s="1118"/>
      <c r="E27" s="1784">
        <v>1677</v>
      </c>
      <c r="F27" s="1107"/>
      <c r="G27" s="1118"/>
      <c r="H27" s="1118"/>
      <c r="I27" s="1784">
        <v>1662</v>
      </c>
      <c r="J27" s="1107"/>
      <c r="K27" s="1118"/>
      <c r="L27" s="1118"/>
      <c r="M27" s="1784">
        <v>15</v>
      </c>
      <c r="N27" s="1107"/>
      <c r="O27" s="1118"/>
      <c r="P27" s="1118"/>
      <c r="Q27" s="1784">
        <v>40</v>
      </c>
    </row>
    <row r="28" spans="1:17" s="8" customFormat="1" ht="14.25">
      <c r="A28" s="11">
        <v>14</v>
      </c>
      <c r="B28" s="1105"/>
      <c r="C28" s="1118"/>
      <c r="D28" s="1118"/>
      <c r="E28" s="1784">
        <v>1697</v>
      </c>
      <c r="F28" s="1107"/>
      <c r="G28" s="1118"/>
      <c r="H28" s="1118"/>
      <c r="I28" s="1784">
        <v>1628</v>
      </c>
      <c r="J28" s="1107"/>
      <c r="K28" s="1118"/>
      <c r="L28" s="1118"/>
      <c r="M28" s="1784">
        <v>15</v>
      </c>
      <c r="N28" s="1107"/>
      <c r="O28" s="1118"/>
      <c r="P28" s="1118"/>
      <c r="Q28" s="1784">
        <v>26</v>
      </c>
    </row>
    <row r="29" spans="1:17" s="8" customFormat="1" ht="14.25">
      <c r="A29" s="11">
        <v>15</v>
      </c>
      <c r="B29" s="1105"/>
      <c r="C29" s="1118"/>
      <c r="D29" s="1118"/>
      <c r="E29" s="1784">
        <v>1723</v>
      </c>
      <c r="F29" s="1107"/>
      <c r="G29" s="1118"/>
      <c r="H29" s="1118"/>
      <c r="I29" s="1784">
        <v>1684</v>
      </c>
      <c r="J29" s="1107"/>
      <c r="K29" s="1118"/>
      <c r="L29" s="1118"/>
      <c r="M29" s="1784">
        <v>24</v>
      </c>
      <c r="N29" s="1107"/>
      <c r="O29" s="1118"/>
      <c r="P29" s="1118"/>
      <c r="Q29" s="1784">
        <v>34</v>
      </c>
    </row>
    <row r="30" spans="1:17" s="8" customFormat="1" ht="14.25">
      <c r="A30" s="11">
        <v>16</v>
      </c>
      <c r="B30" s="1105"/>
      <c r="C30" s="1118"/>
      <c r="D30" s="1118"/>
      <c r="E30" s="1784">
        <v>1805</v>
      </c>
      <c r="F30" s="1107"/>
      <c r="G30" s="1118"/>
      <c r="H30" s="1118"/>
      <c r="I30" s="1784">
        <v>1770</v>
      </c>
      <c r="J30" s="1107"/>
      <c r="K30" s="1118"/>
      <c r="L30" s="1118"/>
      <c r="M30" s="1784">
        <v>7</v>
      </c>
      <c r="N30" s="1107"/>
      <c r="O30" s="1118"/>
      <c r="P30" s="1118"/>
      <c r="Q30" s="1784">
        <v>47</v>
      </c>
    </row>
    <row r="31" spans="1:17" s="12" customFormat="1" ht="14.25">
      <c r="A31" s="11">
        <v>17</v>
      </c>
      <c r="B31" s="1105"/>
      <c r="C31" s="1118"/>
      <c r="D31" s="1118"/>
      <c r="E31" s="1784">
        <v>1824</v>
      </c>
      <c r="F31" s="1107"/>
      <c r="G31" s="1118"/>
      <c r="H31" s="1118"/>
      <c r="I31" s="1784">
        <v>1800</v>
      </c>
      <c r="J31" s="1107"/>
      <c r="K31" s="1118"/>
      <c r="L31" s="1118"/>
      <c r="M31" s="1784">
        <v>10</v>
      </c>
      <c r="N31" s="1107"/>
      <c r="O31" s="1118"/>
      <c r="P31" s="1118"/>
      <c r="Q31" s="1784">
        <v>59</v>
      </c>
    </row>
    <row r="32" spans="1:17" s="12" customFormat="1" ht="14.25">
      <c r="A32" s="11">
        <v>18</v>
      </c>
      <c r="B32" s="1105"/>
      <c r="C32" s="1118"/>
      <c r="D32" s="1118"/>
      <c r="E32" s="1784">
        <v>1867</v>
      </c>
      <c r="F32" s="1107"/>
      <c r="G32" s="1118"/>
      <c r="H32" s="1118"/>
      <c r="I32" s="1784">
        <v>1852</v>
      </c>
      <c r="J32" s="1107"/>
      <c r="K32" s="1118"/>
      <c r="L32" s="1118"/>
      <c r="M32" s="1784">
        <v>13</v>
      </c>
      <c r="N32" s="1107"/>
      <c r="O32" s="1118"/>
      <c r="P32" s="1118"/>
      <c r="Q32" s="1784">
        <v>62</v>
      </c>
    </row>
    <row r="33" spans="1:33" s="12" customFormat="1" ht="14.25">
      <c r="A33" s="11">
        <v>19</v>
      </c>
      <c r="B33" s="1105"/>
      <c r="C33" s="1118"/>
      <c r="D33" s="1118"/>
      <c r="E33" s="1784">
        <v>1858</v>
      </c>
      <c r="F33" s="1107"/>
      <c r="G33" s="1118"/>
      <c r="H33" s="1118"/>
      <c r="I33" s="1784">
        <v>1828</v>
      </c>
      <c r="J33" s="1107"/>
      <c r="K33" s="1118"/>
      <c r="L33" s="1118"/>
      <c r="M33" s="1784">
        <v>5</v>
      </c>
      <c r="N33" s="1107"/>
      <c r="O33" s="1118"/>
      <c r="P33" s="1118"/>
      <c r="Q33" s="1784">
        <v>58</v>
      </c>
    </row>
    <row r="34" spans="1:33" s="12" customFormat="1" ht="14.25">
      <c r="A34" s="11">
        <v>20</v>
      </c>
      <c r="B34" s="1105"/>
      <c r="C34" s="1118"/>
      <c r="D34" s="1118"/>
      <c r="E34" s="1784">
        <v>1794</v>
      </c>
      <c r="F34" s="1107"/>
      <c r="G34" s="1118"/>
      <c r="H34" s="1118"/>
      <c r="I34" s="1784">
        <v>1734</v>
      </c>
      <c r="J34" s="1107"/>
      <c r="K34" s="1118"/>
      <c r="L34" s="1118"/>
      <c r="M34" s="1784">
        <v>6</v>
      </c>
      <c r="N34" s="1107"/>
      <c r="O34" s="1118"/>
      <c r="P34" s="1118"/>
      <c r="Q34" s="1784">
        <v>66</v>
      </c>
    </row>
    <row r="35" spans="1:33" s="12" customFormat="1" ht="14.25">
      <c r="A35" s="11">
        <v>21</v>
      </c>
      <c r="B35" s="1105"/>
      <c r="C35" s="1118"/>
      <c r="D35" s="1118"/>
      <c r="E35" s="1784">
        <v>1456</v>
      </c>
      <c r="F35" s="1107"/>
      <c r="G35" s="1118"/>
      <c r="H35" s="1118"/>
      <c r="I35" s="1784">
        <v>1515</v>
      </c>
      <c r="J35" s="1107"/>
      <c r="K35" s="1118"/>
      <c r="L35" s="1118"/>
      <c r="M35" s="1784">
        <v>23</v>
      </c>
      <c r="N35" s="1107"/>
      <c r="O35" s="1118"/>
      <c r="P35" s="1118"/>
      <c r="Q35" s="1784">
        <v>35</v>
      </c>
    </row>
    <row r="36" spans="1:33" s="12" customFormat="1" ht="14.25">
      <c r="A36" s="11">
        <v>22</v>
      </c>
      <c r="B36" s="1105"/>
      <c r="C36" s="1118"/>
      <c r="D36" s="1118"/>
      <c r="E36" s="1784">
        <v>1278</v>
      </c>
      <c r="F36" s="1107"/>
      <c r="G36" s="1118"/>
      <c r="H36" s="1118"/>
      <c r="I36" s="1784">
        <v>1296</v>
      </c>
      <c r="J36" s="1107"/>
      <c r="K36" s="1118"/>
      <c r="L36" s="1118"/>
      <c r="M36" s="1784">
        <v>36</v>
      </c>
      <c r="N36" s="1107"/>
      <c r="O36" s="1118"/>
      <c r="P36" s="1118"/>
      <c r="Q36" s="1784">
        <v>30</v>
      </c>
    </row>
    <row r="37" spans="1:33" s="12" customFormat="1" ht="14.25">
      <c r="A37" s="11">
        <v>23</v>
      </c>
      <c r="B37" s="1119"/>
      <c r="C37" s="1118"/>
      <c r="D37" s="1118"/>
      <c r="E37" s="1784">
        <v>1080</v>
      </c>
      <c r="F37" s="1107"/>
      <c r="G37" s="1118"/>
      <c r="H37" s="1118"/>
      <c r="I37" s="1784">
        <v>1120</v>
      </c>
      <c r="J37" s="1107"/>
      <c r="K37" s="1118"/>
      <c r="L37" s="1118"/>
      <c r="M37" s="1784">
        <v>38</v>
      </c>
      <c r="N37" s="1107"/>
      <c r="O37" s="1118"/>
      <c r="P37" s="1118"/>
      <c r="Q37" s="1784">
        <v>20</v>
      </c>
    </row>
    <row r="38" spans="1:33" s="12" customFormat="1">
      <c r="A38" s="822" t="s">
        <v>19</v>
      </c>
      <c r="B38" s="1146"/>
      <c r="C38" s="1147"/>
      <c r="D38" s="1910"/>
      <c r="E38" s="1911">
        <f>SUM(E14:E37)</f>
        <v>33904</v>
      </c>
      <c r="F38" s="1147"/>
      <c r="G38" s="1147"/>
      <c r="H38" s="1147"/>
      <c r="I38" s="1911">
        <f>SUM(I14:I37)</f>
        <v>33621</v>
      </c>
      <c r="J38" s="1147"/>
      <c r="K38" s="1147"/>
      <c r="L38" s="1147"/>
      <c r="M38" s="1911">
        <f>SUM(M14:M37)</f>
        <v>601</v>
      </c>
      <c r="N38" s="1147"/>
      <c r="O38" s="1147"/>
      <c r="P38" s="1147"/>
      <c r="Q38" s="1911">
        <f>SUM(Q14:Q37)</f>
        <v>1008</v>
      </c>
    </row>
    <row r="39" spans="1:33" s="1" customFormat="1" ht="12.75" customHeight="1">
      <c r="A39" s="1" t="s">
        <v>20</v>
      </c>
      <c r="R39" s="963"/>
      <c r="S39" s="963"/>
      <c r="T39" s="963"/>
      <c r="U39" s="963"/>
      <c r="V39" s="963"/>
      <c r="W39" s="963"/>
      <c r="X39" s="963"/>
      <c r="Y39" s="963"/>
      <c r="Z39" s="963"/>
      <c r="AA39" s="963"/>
      <c r="AB39" s="963"/>
      <c r="AC39" s="963"/>
      <c r="AD39" s="963"/>
      <c r="AE39" s="963"/>
      <c r="AF39" s="963"/>
      <c r="AG39" s="963"/>
    </row>
    <row r="40" spans="1:33" s="1" customFormat="1" ht="12.75" customHeight="1">
      <c r="A40" s="1" t="s">
        <v>21</v>
      </c>
      <c r="R40" s="963"/>
      <c r="S40" s="963"/>
      <c r="T40" s="963"/>
      <c r="U40" s="963"/>
      <c r="V40" s="963"/>
      <c r="W40" s="963"/>
      <c r="X40" s="963"/>
      <c r="Y40" s="963"/>
      <c r="Z40" s="963"/>
      <c r="AA40" s="963"/>
      <c r="AB40" s="963"/>
      <c r="AC40" s="963"/>
      <c r="AD40" s="963"/>
      <c r="AE40" s="963"/>
      <c r="AF40" s="963"/>
      <c r="AG40" s="963"/>
    </row>
    <row r="41" spans="1:33">
      <c r="A41" s="1" t="s">
        <v>565</v>
      </c>
      <c r="K41" s="1"/>
      <c r="L41" s="1"/>
      <c r="M41" s="1"/>
      <c r="N41" s="1"/>
      <c r="O41" s="1"/>
      <c r="P41" s="1"/>
      <c r="Q41" s="1"/>
      <c r="R41" s="964"/>
      <c r="S41" s="964"/>
      <c r="T41" s="964"/>
      <c r="U41" s="964"/>
      <c r="V41" s="964"/>
      <c r="W41" s="964"/>
      <c r="X41" s="964"/>
      <c r="Y41" s="964"/>
      <c r="Z41" s="964"/>
      <c r="AA41" s="964"/>
      <c r="AB41" s="964"/>
      <c r="AC41" s="964"/>
      <c r="AD41" s="964"/>
      <c r="AE41" s="964"/>
      <c r="AF41" s="964"/>
      <c r="AG41" s="964"/>
    </row>
    <row r="42" spans="1:33">
      <c r="A42" s="1" t="s">
        <v>23</v>
      </c>
      <c r="R42" s="964"/>
      <c r="S42" s="964"/>
      <c r="T42" s="964"/>
      <c r="U42" s="964"/>
      <c r="V42" s="964"/>
      <c r="W42" s="964"/>
      <c r="X42" s="964"/>
      <c r="Y42" s="964"/>
      <c r="Z42" s="964"/>
      <c r="AA42" s="964"/>
      <c r="AB42" s="964"/>
      <c r="AC42" s="964"/>
      <c r="AD42" s="964"/>
      <c r="AE42" s="964"/>
      <c r="AF42" s="964"/>
      <c r="AG42" s="964"/>
    </row>
    <row r="43" spans="1:33">
      <c r="R43" s="964"/>
      <c r="S43" s="964"/>
      <c r="T43" s="964"/>
      <c r="U43" s="964"/>
      <c r="V43" s="964"/>
      <c r="W43" s="964"/>
      <c r="X43" s="964"/>
      <c r="Y43" s="964"/>
      <c r="Z43" s="964"/>
      <c r="AA43" s="964"/>
      <c r="AB43" s="964"/>
      <c r="AC43" s="964"/>
      <c r="AD43" s="964"/>
      <c r="AE43" s="964"/>
      <c r="AF43" s="964"/>
      <c r="AG43" s="964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>
    <tabColor theme="0"/>
  </sheetPr>
  <dimension ref="A1:AG48"/>
  <sheetViews>
    <sheetView zoomScale="85" zoomScaleNormal="85" workbookViewId="0">
      <selection activeCell="P11" sqref="P11"/>
    </sheetView>
  </sheetViews>
  <sheetFormatPr defaultColWidth="9.140625" defaultRowHeight="12.75"/>
  <cols>
    <col min="1" max="1" width="9.140625" style="472"/>
    <col min="2" max="2" width="13.7109375" style="473" customWidth="1"/>
    <col min="3" max="3" width="12.42578125" style="473" customWidth="1"/>
    <col min="4" max="4" width="13.7109375" style="473" customWidth="1"/>
    <col min="5" max="5" width="15" style="473" customWidth="1"/>
    <col min="6" max="6" width="14" style="473" customWidth="1"/>
    <col min="7" max="7" width="13" style="473" customWidth="1"/>
    <col min="8" max="8" width="9.140625" style="474"/>
    <col min="9" max="9" width="10.7109375" style="474" customWidth="1"/>
    <col min="10" max="16384" width="9.140625" style="474"/>
  </cols>
  <sheetData>
    <row r="1" spans="1:33">
      <c r="B1" s="2794"/>
      <c r="C1" s="2794"/>
      <c r="D1" s="2794"/>
      <c r="E1" s="2794"/>
      <c r="F1" s="2794"/>
      <c r="G1" s="800" t="s">
        <v>171</v>
      </c>
      <c r="R1" s="962"/>
      <c r="S1" s="962"/>
      <c r="T1" s="962"/>
      <c r="U1" s="962"/>
      <c r="V1" s="962"/>
      <c r="W1" s="962"/>
      <c r="X1" s="962"/>
      <c r="Y1" s="962"/>
      <c r="Z1" s="962"/>
      <c r="AA1" s="962"/>
      <c r="AB1" s="962"/>
      <c r="AC1" s="962"/>
      <c r="AD1" s="962"/>
      <c r="AE1" s="962"/>
      <c r="AF1" s="962"/>
      <c r="AG1" s="962"/>
    </row>
    <row r="2" spans="1:33" ht="15.75">
      <c r="A2" s="1252"/>
      <c r="B2" s="2795" t="s">
        <v>110</v>
      </c>
      <c r="C2" s="2796"/>
      <c r="D2" s="2796"/>
      <c r="E2" s="2796"/>
      <c r="F2" s="2796"/>
      <c r="G2" s="1253"/>
      <c r="R2" s="962"/>
      <c r="S2" s="962"/>
      <c r="T2" s="962"/>
      <c r="U2" s="962"/>
      <c r="V2" s="962"/>
      <c r="W2" s="962"/>
      <c r="X2" s="962"/>
      <c r="Y2" s="962"/>
      <c r="Z2" s="962"/>
      <c r="AA2" s="962"/>
      <c r="AB2" s="962"/>
      <c r="AC2" s="962"/>
      <c r="AD2" s="962"/>
      <c r="AE2" s="962"/>
      <c r="AF2" s="962"/>
      <c r="AG2" s="962"/>
    </row>
    <row r="3" spans="1:33" ht="15.75">
      <c r="A3" s="1251"/>
      <c r="B3" s="475"/>
      <c r="C3" s="475"/>
      <c r="D3" s="475"/>
      <c r="E3" s="475"/>
      <c r="F3" s="475"/>
      <c r="G3" s="475"/>
      <c r="R3" s="962"/>
      <c r="S3" s="962"/>
      <c r="T3" s="962"/>
      <c r="U3" s="962"/>
      <c r="V3" s="962"/>
      <c r="W3" s="962"/>
      <c r="X3" s="962"/>
      <c r="Y3" s="962"/>
      <c r="Z3" s="962"/>
      <c r="AA3" s="962"/>
      <c r="AB3" s="962"/>
      <c r="AC3" s="962"/>
      <c r="AD3" s="962"/>
      <c r="AE3" s="962"/>
      <c r="AF3" s="962"/>
      <c r="AG3" s="962"/>
    </row>
    <row r="4" spans="1:33" ht="15.75">
      <c r="A4" s="2795" t="s">
        <v>871</v>
      </c>
      <c r="B4" s="2798"/>
      <c r="C4" s="2798"/>
      <c r="D4" s="2798"/>
      <c r="E4" s="2798"/>
      <c r="F4" s="2798"/>
      <c r="G4" s="2798"/>
      <c r="R4" s="962"/>
      <c r="S4" s="962"/>
      <c r="T4" s="962"/>
      <c r="U4" s="962"/>
      <c r="V4" s="962"/>
      <c r="W4" s="962"/>
      <c r="X4" s="962"/>
      <c r="Y4" s="962"/>
      <c r="Z4" s="962"/>
      <c r="AA4" s="962"/>
      <c r="AB4" s="962"/>
      <c r="AC4" s="962"/>
      <c r="AD4" s="962"/>
      <c r="AE4" s="962"/>
      <c r="AF4" s="962"/>
      <c r="AG4" s="962"/>
    </row>
    <row r="5" spans="1:33" ht="15.75">
      <c r="A5" s="1252"/>
      <c r="B5" s="2801"/>
      <c r="C5" s="2800"/>
      <c r="D5" s="1254"/>
      <c r="E5" s="1254"/>
      <c r="F5" s="1253"/>
      <c r="G5" s="1253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  <c r="AG5" s="962"/>
    </row>
    <row r="6" spans="1:33" ht="15.75">
      <c r="A6" s="2799" t="s">
        <v>406</v>
      </c>
      <c r="B6" s="2800"/>
      <c r="C6" s="2800"/>
      <c r="D6" s="2800"/>
      <c r="E6" s="2800"/>
      <c r="F6" s="2800"/>
      <c r="G6" s="2800"/>
      <c r="H6" s="872"/>
      <c r="I6" s="872"/>
      <c r="J6" s="872"/>
      <c r="K6" s="872"/>
      <c r="L6" s="872"/>
      <c r="M6" s="872"/>
      <c r="N6" s="872"/>
      <c r="O6" s="872"/>
      <c r="P6" s="872"/>
      <c r="Q6" s="872"/>
      <c r="R6" s="962"/>
      <c r="S6" s="962"/>
      <c r="T6" s="962"/>
      <c r="U6" s="962"/>
      <c r="V6" s="962"/>
      <c r="W6" s="962"/>
      <c r="X6" s="962"/>
      <c r="Y6" s="962"/>
      <c r="Z6" s="962"/>
      <c r="AA6" s="962"/>
      <c r="AB6" s="962"/>
      <c r="AC6" s="962"/>
      <c r="AD6" s="962"/>
      <c r="AE6" s="962"/>
      <c r="AF6" s="962"/>
      <c r="AG6" s="962"/>
    </row>
    <row r="7" spans="1:33" ht="9" customHeight="1">
      <c r="A7" s="1935" t="s">
        <v>870</v>
      </c>
      <c r="B7" s="1934"/>
      <c r="C7" s="1934"/>
      <c r="D7" s="1934"/>
      <c r="E7" s="1934"/>
      <c r="F7" s="1934"/>
      <c r="G7" s="1934"/>
      <c r="H7" s="872"/>
      <c r="I7" s="872"/>
      <c r="J7" s="872"/>
      <c r="K7" s="872"/>
      <c r="L7" s="872"/>
      <c r="M7" s="872"/>
      <c r="N7" s="872"/>
      <c r="O7" s="872"/>
      <c r="P7" s="872"/>
      <c r="Q7" s="872"/>
      <c r="R7" s="962"/>
      <c r="S7" s="962"/>
      <c r="T7" s="962"/>
      <c r="U7" s="962"/>
      <c r="V7" s="962"/>
      <c r="W7" s="962"/>
      <c r="X7" s="962"/>
      <c r="Y7" s="962"/>
      <c r="Z7" s="962"/>
      <c r="AA7" s="962"/>
      <c r="AB7" s="962"/>
      <c r="AC7" s="962"/>
      <c r="AD7" s="962"/>
      <c r="AE7" s="962"/>
      <c r="AF7" s="962"/>
      <c r="AG7" s="962"/>
    </row>
    <row r="8" spans="1:33" ht="15.75">
      <c r="A8" s="2795" t="s">
        <v>140</v>
      </c>
      <c r="B8" s="2796"/>
      <c r="C8" s="2796"/>
      <c r="D8" s="2796"/>
      <c r="E8" s="2796"/>
      <c r="F8" s="2796"/>
      <c r="G8" s="2796"/>
      <c r="R8" s="962"/>
      <c r="S8" s="962"/>
      <c r="T8" s="962"/>
      <c r="U8" s="962"/>
      <c r="V8" s="962"/>
      <c r="W8" s="962"/>
      <c r="X8" s="962"/>
      <c r="Y8" s="962"/>
      <c r="Z8" s="962"/>
      <c r="AA8" s="962"/>
      <c r="AB8" s="962"/>
      <c r="AC8" s="962"/>
      <c r="AD8" s="962"/>
      <c r="AE8" s="962"/>
      <c r="AF8" s="962"/>
      <c r="AG8" s="962"/>
    </row>
    <row r="9" spans="1:33">
      <c r="B9" s="476"/>
      <c r="C9" s="872"/>
      <c r="D9" s="872"/>
      <c r="E9" s="872"/>
      <c r="F9" s="872"/>
      <c r="G9" s="872"/>
      <c r="H9" s="872"/>
      <c r="I9" s="872"/>
      <c r="J9" s="962"/>
      <c r="K9" s="962"/>
      <c r="L9" s="962"/>
      <c r="M9" s="962"/>
      <c r="N9" s="962"/>
      <c r="O9" s="962"/>
      <c r="P9" s="962"/>
      <c r="Q9" s="962"/>
      <c r="R9" s="962"/>
      <c r="S9" s="962"/>
      <c r="T9" s="962"/>
      <c r="U9" s="962"/>
      <c r="V9" s="962"/>
      <c r="W9" s="962"/>
      <c r="X9" s="962"/>
      <c r="Y9" s="962"/>
      <c r="Z9" s="962"/>
      <c r="AA9" s="962"/>
      <c r="AB9" s="962"/>
      <c r="AC9" s="962"/>
      <c r="AD9" s="962"/>
      <c r="AE9" s="962"/>
      <c r="AF9" s="962"/>
      <c r="AG9" s="962"/>
    </row>
    <row r="10" spans="1:33" ht="15.75" customHeight="1">
      <c r="A10" s="2790" t="s">
        <v>111</v>
      </c>
      <c r="B10" s="2792" t="s">
        <v>10</v>
      </c>
      <c r="C10" s="2793"/>
      <c r="D10" s="2793"/>
      <c r="E10" s="2792" t="s">
        <v>11</v>
      </c>
      <c r="F10" s="2793"/>
      <c r="G10" s="2797"/>
      <c r="H10" s="872"/>
      <c r="I10" s="872"/>
      <c r="R10" s="962"/>
      <c r="S10" s="962"/>
      <c r="T10" s="962"/>
      <c r="U10" s="962"/>
      <c r="V10" s="962"/>
      <c r="W10" s="962"/>
      <c r="X10" s="962"/>
      <c r="Y10" s="962"/>
      <c r="Z10" s="962"/>
      <c r="AA10" s="962"/>
      <c r="AB10" s="962"/>
      <c r="AC10" s="962"/>
      <c r="AD10" s="962"/>
      <c r="AE10" s="962"/>
      <c r="AF10" s="962"/>
      <c r="AG10" s="962"/>
    </row>
    <row r="11" spans="1:33" s="478" customFormat="1" ht="72">
      <c r="A11" s="2791"/>
      <c r="B11" s="477" t="s">
        <v>112</v>
      </c>
      <c r="C11" s="477" t="s">
        <v>113</v>
      </c>
      <c r="D11" s="477" t="s">
        <v>114</v>
      </c>
      <c r="E11" s="477" t="s">
        <v>112</v>
      </c>
      <c r="F11" s="477" t="s">
        <v>113</v>
      </c>
      <c r="G11" s="477" t="s">
        <v>231</v>
      </c>
      <c r="J11" s="1131"/>
      <c r="K11" s="1131"/>
    </row>
    <row r="12" spans="1:33" s="480" customFormat="1" ht="12.75" customHeight="1">
      <c r="A12" s="1047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1046">
        <v>7</v>
      </c>
    </row>
    <row r="13" spans="1:33" s="480" customFormat="1" ht="13.5" customHeight="1">
      <c r="A13" s="782">
        <v>0</v>
      </c>
      <c r="B13" s="783">
        <f>SUM('1:45'!E14,'1:45'!I14)</f>
        <v>73623.502000000008</v>
      </c>
      <c r="C13" s="783"/>
      <c r="D13" s="783">
        <f>B13</f>
        <v>73623.502000000008</v>
      </c>
      <c r="E13" s="783">
        <f>SUM('1:45'!M14,'1:45'!Q14)</f>
        <v>12895.674000000001</v>
      </c>
      <c r="F13" s="783"/>
      <c r="G13" s="2060">
        <f>E13</f>
        <v>12895.674000000001</v>
      </c>
    </row>
    <row r="14" spans="1:33" ht="15.95" customHeight="1">
      <c r="A14" s="782">
        <v>1</v>
      </c>
      <c r="B14" s="783">
        <f>SUM('1:45'!E15,'1:45'!I15)</f>
        <v>69901.437999999995</v>
      </c>
      <c r="C14" s="782"/>
      <c r="D14" s="783">
        <f>B14</f>
        <v>69901.437999999995</v>
      </c>
      <c r="E14" s="783">
        <f>SUM('1:45'!M15,'1:45'!Q15)</f>
        <v>12914.864000000001</v>
      </c>
      <c r="F14" s="782"/>
      <c r="G14" s="783">
        <f>E14</f>
        <v>12914.864000000001</v>
      </c>
      <c r="I14" s="923"/>
      <c r="J14" s="812"/>
      <c r="R14" s="962"/>
      <c r="S14" s="962"/>
      <c r="T14" s="962"/>
      <c r="U14" s="962"/>
      <c r="V14" s="962"/>
      <c r="W14" s="962"/>
      <c r="X14" s="962"/>
      <c r="Y14" s="962"/>
      <c r="Z14" s="962"/>
      <c r="AA14" s="962"/>
      <c r="AB14" s="962"/>
      <c r="AC14" s="962"/>
      <c r="AD14" s="962"/>
      <c r="AE14" s="962"/>
      <c r="AF14" s="962"/>
      <c r="AG14" s="962"/>
    </row>
    <row r="15" spans="1:33" ht="15.95" customHeight="1">
      <c r="A15" s="782">
        <v>2</v>
      </c>
      <c r="B15" s="783">
        <f>SUM('1:45'!E16,'1:45'!I16)</f>
        <v>67455.013999999996</v>
      </c>
      <c r="C15" s="782"/>
      <c r="D15" s="783">
        <f t="shared" ref="D15:D36" si="0">B15</f>
        <v>67455.013999999996</v>
      </c>
      <c r="E15" s="783">
        <f>SUM('1:45'!M16,'1:45'!Q16)</f>
        <v>12604.397999999999</v>
      </c>
      <c r="F15" s="782"/>
      <c r="G15" s="783">
        <f t="shared" ref="G15:G36" si="1">E15</f>
        <v>12604.397999999999</v>
      </c>
      <c r="I15" s="923"/>
      <c r="J15" s="812"/>
      <c r="R15" s="962"/>
      <c r="S15" s="962"/>
      <c r="T15" s="962"/>
      <c r="U15" s="962"/>
      <c r="V15" s="962"/>
      <c r="W15" s="962"/>
      <c r="X15" s="962"/>
      <c r="Y15" s="962"/>
      <c r="Z15" s="962"/>
      <c r="AA15" s="962"/>
      <c r="AB15" s="962"/>
      <c r="AC15" s="962"/>
      <c r="AD15" s="962"/>
      <c r="AE15" s="962"/>
      <c r="AF15" s="962"/>
      <c r="AG15" s="962"/>
    </row>
    <row r="16" spans="1:33" s="1355" customFormat="1" ht="15.95" customHeight="1">
      <c r="A16" s="1354">
        <v>3</v>
      </c>
      <c r="B16" s="783">
        <f>SUM('1:45'!E17,'1:45'!I17)</f>
        <v>66189.399999999994</v>
      </c>
      <c r="C16" s="1354"/>
      <c r="D16" s="783">
        <f t="shared" si="0"/>
        <v>66189.399999999994</v>
      </c>
      <c r="E16" s="783">
        <f>SUM('1:45'!M17,'1:45'!Q17)</f>
        <v>12002.978000000001</v>
      </c>
      <c r="F16" s="1354"/>
      <c r="G16" s="783">
        <f t="shared" si="1"/>
        <v>12002.978000000001</v>
      </c>
      <c r="I16" s="1356"/>
      <c r="J16" s="1357"/>
      <c r="R16" s="1358"/>
      <c r="S16" s="1358"/>
      <c r="T16" s="1358"/>
      <c r="U16" s="1358"/>
      <c r="V16" s="1358"/>
      <c r="W16" s="1358"/>
      <c r="X16" s="1358"/>
      <c r="Y16" s="1358"/>
      <c r="Z16" s="1358"/>
      <c r="AA16" s="1358"/>
      <c r="AB16" s="1358"/>
      <c r="AC16" s="1358"/>
      <c r="AD16" s="1358"/>
      <c r="AE16" s="1358"/>
      <c r="AF16" s="1358"/>
      <c r="AG16" s="1358"/>
    </row>
    <row r="17" spans="1:33" ht="15.95" customHeight="1">
      <c r="A17" s="782">
        <v>4</v>
      </c>
      <c r="B17" s="783">
        <f>SUM('1:45'!E18,'1:45'!I18)</f>
        <v>67506.011999999988</v>
      </c>
      <c r="C17" s="782"/>
      <c r="D17" s="783">
        <f t="shared" si="0"/>
        <v>67506.011999999988</v>
      </c>
      <c r="E17" s="783">
        <f>SUM('1:45'!M18,'1:45'!Q18)</f>
        <v>11661.194000000001</v>
      </c>
      <c r="F17" s="782"/>
      <c r="G17" s="783">
        <f t="shared" si="1"/>
        <v>11661.194000000001</v>
      </c>
      <c r="I17" s="923"/>
      <c r="J17" s="812"/>
      <c r="R17" s="962"/>
      <c r="S17" s="962"/>
      <c r="T17" s="962"/>
      <c r="U17" s="962"/>
      <c r="V17" s="962"/>
      <c r="W17" s="962"/>
      <c r="X17" s="962"/>
      <c r="Y17" s="962"/>
      <c r="Z17" s="962"/>
      <c r="AA17" s="962"/>
      <c r="AB17" s="962"/>
      <c r="AC17" s="962"/>
      <c r="AD17" s="962"/>
      <c r="AE17" s="962"/>
      <c r="AF17" s="962"/>
      <c r="AG17" s="962"/>
    </row>
    <row r="18" spans="1:33" ht="15.95" customHeight="1">
      <c r="A18" s="782">
        <v>5</v>
      </c>
      <c r="B18" s="783">
        <f>SUM('1:45'!E19,'1:45'!I19)</f>
        <v>73251.774000000005</v>
      </c>
      <c r="C18" s="782"/>
      <c r="D18" s="783">
        <f t="shared" si="0"/>
        <v>73251.774000000005</v>
      </c>
      <c r="E18" s="783">
        <f>SUM('1:45'!M19,'1:45'!Q19)</f>
        <v>11696.100000000002</v>
      </c>
      <c r="F18" s="782"/>
      <c r="G18" s="783">
        <f t="shared" si="1"/>
        <v>11696.100000000002</v>
      </c>
      <c r="I18" s="923"/>
      <c r="J18" s="812"/>
      <c r="R18" s="962"/>
      <c r="S18" s="962"/>
      <c r="T18" s="962"/>
      <c r="U18" s="962"/>
      <c r="V18" s="962"/>
      <c r="W18" s="962"/>
      <c r="X18" s="962"/>
      <c r="Y18" s="962"/>
      <c r="Z18" s="962"/>
      <c r="AA18" s="962"/>
      <c r="AB18" s="962"/>
      <c r="AC18" s="962"/>
      <c r="AD18" s="962"/>
      <c r="AE18" s="962"/>
      <c r="AF18" s="962"/>
      <c r="AG18" s="962"/>
    </row>
    <row r="19" spans="1:33" ht="15.95" customHeight="1">
      <c r="A19" s="782">
        <v>6</v>
      </c>
      <c r="B19" s="783">
        <f>SUM('1:45'!E20,'1:45'!I20)</f>
        <v>85909.503999999986</v>
      </c>
      <c r="C19" s="782"/>
      <c r="D19" s="783">
        <f t="shared" si="0"/>
        <v>85909.503999999986</v>
      </c>
      <c r="E19" s="783">
        <f>SUM('1:45'!M20,'1:45'!Q20)</f>
        <v>11882.098000000002</v>
      </c>
      <c r="F19" s="782"/>
      <c r="G19" s="783">
        <f t="shared" si="1"/>
        <v>11882.098000000002</v>
      </c>
      <c r="I19" s="923"/>
      <c r="J19" s="812"/>
      <c r="R19" s="962"/>
      <c r="S19" s="962"/>
      <c r="T19" s="962"/>
      <c r="U19" s="962"/>
      <c r="V19" s="962"/>
      <c r="W19" s="962"/>
      <c r="X19" s="962"/>
      <c r="Y19" s="962"/>
      <c r="Z19" s="962"/>
      <c r="AA19" s="962"/>
      <c r="AB19" s="962"/>
      <c r="AC19" s="962"/>
      <c r="AD19" s="962"/>
      <c r="AE19" s="962"/>
      <c r="AF19" s="962"/>
      <c r="AG19" s="962"/>
    </row>
    <row r="20" spans="1:33" ht="15.95" customHeight="1">
      <c r="A20" s="782">
        <v>7</v>
      </c>
      <c r="B20" s="783">
        <f>SUM('1:45'!E21,'1:45'!I21)</f>
        <v>99287.183999999994</v>
      </c>
      <c r="C20" s="782"/>
      <c r="D20" s="783">
        <f t="shared" si="0"/>
        <v>99287.183999999994</v>
      </c>
      <c r="E20" s="783">
        <f>SUM('1:45'!M21,'1:45'!Q21)</f>
        <v>13410.312</v>
      </c>
      <c r="F20" s="782"/>
      <c r="G20" s="783">
        <f t="shared" si="1"/>
        <v>13410.312</v>
      </c>
      <c r="I20" s="923"/>
      <c r="J20" s="812"/>
      <c r="R20" s="962"/>
      <c r="S20" s="962"/>
      <c r="T20" s="962"/>
      <c r="U20" s="962"/>
      <c r="V20" s="962"/>
      <c r="W20" s="962"/>
      <c r="X20" s="962"/>
      <c r="Y20" s="962"/>
      <c r="Z20" s="962"/>
      <c r="AA20" s="962"/>
      <c r="AB20" s="962"/>
      <c r="AC20" s="962"/>
      <c r="AD20" s="962"/>
      <c r="AE20" s="962"/>
      <c r="AF20" s="962"/>
      <c r="AG20" s="962"/>
    </row>
    <row r="21" spans="1:33" ht="15.95" customHeight="1">
      <c r="A21" s="782">
        <v>8</v>
      </c>
      <c r="B21" s="783">
        <f>SUM('1:45'!E22,'1:45'!I22)</f>
        <v>112831.23599999999</v>
      </c>
      <c r="C21" s="782"/>
      <c r="D21" s="783">
        <f t="shared" si="0"/>
        <v>112831.23599999999</v>
      </c>
      <c r="E21" s="783">
        <f>SUM('1:45'!M22,'1:45'!Q22)</f>
        <v>15258.989999999998</v>
      </c>
      <c r="F21" s="782"/>
      <c r="G21" s="783">
        <f t="shared" si="1"/>
        <v>15258.989999999998</v>
      </c>
      <c r="I21" s="923"/>
      <c r="J21" s="812"/>
      <c r="R21" s="962"/>
      <c r="S21" s="962"/>
      <c r="T21" s="962"/>
      <c r="U21" s="962"/>
      <c r="V21" s="962"/>
      <c r="W21" s="962"/>
      <c r="X21" s="962"/>
      <c r="Y21" s="962"/>
      <c r="Z21" s="962"/>
      <c r="AA21" s="962"/>
      <c r="AB21" s="962"/>
      <c r="AC21" s="962"/>
      <c r="AD21" s="962"/>
      <c r="AE21" s="962"/>
      <c r="AF21" s="962"/>
      <c r="AG21" s="962"/>
    </row>
    <row r="22" spans="1:33" ht="15.95" customHeight="1">
      <c r="A22" s="782">
        <v>9</v>
      </c>
      <c r="B22" s="783">
        <f>SUM('1:45'!E23,'1:45'!I23)</f>
        <v>118888.17800000001</v>
      </c>
      <c r="C22" s="782"/>
      <c r="D22" s="783">
        <f t="shared" si="0"/>
        <v>118888.17800000001</v>
      </c>
      <c r="E22" s="783">
        <f>SUM('1:45'!M23,'1:45'!Q23)</f>
        <v>16165.037999999999</v>
      </c>
      <c r="F22" s="782"/>
      <c r="G22" s="783">
        <f t="shared" si="1"/>
        <v>16165.037999999999</v>
      </c>
      <c r="I22" s="923"/>
      <c r="J22" s="812"/>
      <c r="R22" s="962"/>
      <c r="S22" s="962"/>
      <c r="T22" s="962"/>
      <c r="U22" s="962"/>
      <c r="V22" s="962"/>
      <c r="W22" s="962"/>
      <c r="X22" s="962"/>
      <c r="Y22" s="962"/>
      <c r="Z22" s="962"/>
      <c r="AA22" s="962"/>
      <c r="AB22" s="962"/>
      <c r="AC22" s="962"/>
      <c r="AD22" s="962"/>
      <c r="AE22" s="962"/>
      <c r="AF22" s="962"/>
      <c r="AG22" s="962"/>
    </row>
    <row r="23" spans="1:33" ht="15.95" customHeight="1">
      <c r="A23" s="782">
        <v>10</v>
      </c>
      <c r="B23" s="783">
        <f>SUM('1:45'!E24,J11)</f>
        <v>63130.130000000005</v>
      </c>
      <c r="C23" s="782"/>
      <c r="D23" s="783">
        <f t="shared" si="0"/>
        <v>63130.130000000005</v>
      </c>
      <c r="E23" s="783">
        <f>SUM('1:45'!M24,'1:45'!Q24)</f>
        <v>16071.985999999999</v>
      </c>
      <c r="F23" s="782"/>
      <c r="G23" s="783">
        <f t="shared" si="1"/>
        <v>16071.985999999999</v>
      </c>
      <c r="I23" s="923"/>
      <c r="J23" s="812"/>
      <c r="R23" s="962"/>
      <c r="S23" s="962"/>
      <c r="T23" s="962"/>
      <c r="U23" s="962"/>
      <c r="V23" s="962"/>
      <c r="W23" s="962"/>
      <c r="X23" s="962"/>
      <c r="Y23" s="962"/>
      <c r="Z23" s="962"/>
      <c r="AA23" s="962"/>
      <c r="AB23" s="962"/>
      <c r="AC23" s="962"/>
      <c r="AD23" s="962"/>
      <c r="AE23" s="962"/>
      <c r="AF23" s="962"/>
      <c r="AG23" s="962"/>
    </row>
    <row r="24" spans="1:33" ht="15.95" customHeight="1">
      <c r="A24" s="782">
        <v>11</v>
      </c>
      <c r="B24" s="783">
        <f>SUM('1:45'!E25,'1:45'!I25)</f>
        <v>121884.01800000001</v>
      </c>
      <c r="C24" s="782"/>
      <c r="D24" s="783">
        <f t="shared" si="0"/>
        <v>121884.01800000001</v>
      </c>
      <c r="E24" s="783">
        <f>SUM('1:45'!M25,'1:45'!Q25)</f>
        <v>16269.586000000003</v>
      </c>
      <c r="F24" s="782"/>
      <c r="G24" s="783">
        <f t="shared" si="1"/>
        <v>16269.586000000003</v>
      </c>
      <c r="I24" s="923"/>
      <c r="J24" s="812"/>
      <c r="R24" s="962"/>
      <c r="S24" s="962"/>
      <c r="T24" s="962"/>
      <c r="U24" s="962"/>
      <c r="V24" s="962"/>
      <c r="W24" s="962"/>
      <c r="X24" s="962"/>
      <c r="Y24" s="962"/>
      <c r="Z24" s="962"/>
      <c r="AA24" s="962"/>
      <c r="AB24" s="962"/>
      <c r="AC24" s="962"/>
      <c r="AD24" s="962"/>
      <c r="AE24" s="962"/>
      <c r="AF24" s="962"/>
      <c r="AG24" s="962"/>
    </row>
    <row r="25" spans="1:33" ht="15.95" customHeight="1">
      <c r="A25" s="782">
        <v>12</v>
      </c>
      <c r="B25" s="783">
        <f>SUM('1:45'!E26,'1:45'!I26)</f>
        <v>120718.01400000002</v>
      </c>
      <c r="C25" s="782"/>
      <c r="D25" s="783">
        <f>B25</f>
        <v>120718.01400000002</v>
      </c>
      <c r="E25" s="783">
        <f>SUM('1:45'!M26,'1:45'!Q26)</f>
        <v>15887.297999999999</v>
      </c>
      <c r="F25" s="782"/>
      <c r="G25" s="783">
        <f t="shared" si="1"/>
        <v>15887.297999999999</v>
      </c>
      <c r="I25" s="923"/>
      <c r="J25" s="812"/>
      <c r="R25" s="962"/>
      <c r="S25" s="962"/>
      <c r="T25" s="962"/>
      <c r="U25" s="962"/>
      <c r="V25" s="962"/>
      <c r="W25" s="962"/>
      <c r="X25" s="962"/>
      <c r="Y25" s="962"/>
      <c r="Z25" s="962"/>
      <c r="AA25" s="962"/>
      <c r="AB25" s="962"/>
      <c r="AC25" s="962"/>
      <c r="AD25" s="962"/>
      <c r="AE25" s="962"/>
      <c r="AF25" s="962"/>
      <c r="AG25" s="962"/>
    </row>
    <row r="26" spans="1:33" ht="15.95" customHeight="1">
      <c r="A26" s="782">
        <v>13</v>
      </c>
      <c r="B26" s="783">
        <f>SUM('1:45'!E27,'1:45'!I27)</f>
        <v>120882.592</v>
      </c>
      <c r="C26" s="782"/>
      <c r="D26" s="783">
        <f t="shared" si="0"/>
        <v>120882.592</v>
      </c>
      <c r="E26" s="783">
        <f>SUM('1:45'!M27,'1:45'!Q27)</f>
        <v>16049.766000000001</v>
      </c>
      <c r="F26" s="782"/>
      <c r="G26" s="783">
        <f t="shared" si="1"/>
        <v>16049.766000000001</v>
      </c>
      <c r="I26" s="923"/>
      <c r="J26" s="812"/>
      <c r="R26" s="962"/>
      <c r="S26" s="962"/>
      <c r="T26" s="962"/>
      <c r="U26" s="962"/>
      <c r="V26" s="962"/>
      <c r="W26" s="962"/>
      <c r="X26" s="962"/>
      <c r="Y26" s="962"/>
      <c r="Z26" s="962"/>
      <c r="AA26" s="962"/>
      <c r="AB26" s="962"/>
      <c r="AC26" s="962"/>
      <c r="AD26" s="962"/>
      <c r="AE26" s="962"/>
      <c r="AF26" s="962"/>
      <c r="AG26" s="962"/>
    </row>
    <row r="27" spans="1:33" ht="15.95" customHeight="1">
      <c r="A27" s="782">
        <v>14</v>
      </c>
      <c r="B27" s="783">
        <f>SUM('1:45'!E28,'1:45'!I28)</f>
        <v>120465.284</v>
      </c>
      <c r="C27" s="782"/>
      <c r="D27" s="783">
        <f t="shared" si="0"/>
        <v>120465.284</v>
      </c>
      <c r="E27" s="783">
        <f>SUM('1:45'!M28,'1:45'!Q28)</f>
        <v>15904.114000000001</v>
      </c>
      <c r="F27" s="782"/>
      <c r="G27" s="783">
        <f t="shared" si="1"/>
        <v>15904.114000000001</v>
      </c>
      <c r="I27" s="923"/>
      <c r="J27" s="812"/>
      <c r="R27" s="962"/>
      <c r="S27" s="962"/>
      <c r="T27" s="962"/>
      <c r="U27" s="962"/>
      <c r="V27" s="962"/>
      <c r="W27" s="962"/>
      <c r="X27" s="962"/>
      <c r="Y27" s="962"/>
      <c r="Z27" s="962"/>
      <c r="AA27" s="962"/>
      <c r="AB27" s="962"/>
      <c r="AC27" s="962"/>
      <c r="AD27" s="962"/>
      <c r="AE27" s="962"/>
      <c r="AF27" s="962"/>
      <c r="AG27" s="962"/>
    </row>
    <row r="28" spans="1:33" ht="15.95" customHeight="1">
      <c r="A28" s="782">
        <v>15</v>
      </c>
      <c r="B28" s="783">
        <f>SUM('1:45'!E29,'1:45'!I29)</f>
        <v>121951.24200000001</v>
      </c>
      <c r="C28" s="782"/>
      <c r="D28" s="783">
        <f t="shared" si="0"/>
        <v>121951.24200000001</v>
      </c>
      <c r="E28" s="783">
        <f>SUM('1:45'!M29,'1:45'!Q29)</f>
        <v>15631.616</v>
      </c>
      <c r="F28" s="782"/>
      <c r="G28" s="783">
        <f t="shared" si="1"/>
        <v>15631.616</v>
      </c>
      <c r="I28" s="923"/>
      <c r="J28" s="812"/>
      <c r="R28" s="962"/>
      <c r="S28" s="962"/>
      <c r="T28" s="962"/>
      <c r="U28" s="962"/>
      <c r="V28" s="962"/>
      <c r="W28" s="962"/>
      <c r="X28" s="962"/>
      <c r="Y28" s="962"/>
      <c r="Z28" s="962"/>
      <c r="AA28" s="962"/>
      <c r="AB28" s="962"/>
      <c r="AC28" s="962"/>
      <c r="AD28" s="962"/>
      <c r="AE28" s="962"/>
      <c r="AF28" s="962"/>
      <c r="AG28" s="962"/>
    </row>
    <row r="29" spans="1:33" ht="15.95" customHeight="1">
      <c r="A29" s="782">
        <v>16</v>
      </c>
      <c r="B29" s="783">
        <f>SUM('1:45'!E30,'1:45'!I30)</f>
        <v>123605.74199999995</v>
      </c>
      <c r="C29" s="782"/>
      <c r="D29" s="783">
        <f t="shared" si="0"/>
        <v>123605.74199999995</v>
      </c>
      <c r="E29" s="783">
        <f>SUM('1:45'!M30,'1:45'!Q30)</f>
        <v>15217.644000000002</v>
      </c>
      <c r="F29" s="782"/>
      <c r="G29" s="783">
        <f t="shared" si="1"/>
        <v>15217.644000000002</v>
      </c>
      <c r="I29" s="923"/>
      <c r="J29" s="812"/>
      <c r="R29" s="962"/>
      <c r="S29" s="962"/>
      <c r="T29" s="962"/>
      <c r="U29" s="962"/>
      <c r="V29" s="962"/>
      <c r="W29" s="962"/>
      <c r="X29" s="962"/>
      <c r="Y29" s="962"/>
      <c r="Z29" s="962"/>
      <c r="AA29" s="962"/>
      <c r="AB29" s="962"/>
      <c r="AC29" s="962"/>
      <c r="AD29" s="962"/>
      <c r="AE29" s="962"/>
      <c r="AF29" s="962"/>
      <c r="AG29" s="962"/>
    </row>
    <row r="30" spans="1:33" ht="15.95" customHeight="1">
      <c r="A30" s="782">
        <v>17</v>
      </c>
      <c r="B30" s="783">
        <f>SUM('1:45'!E31,'1:45'!I31)</f>
        <v>121519.12200000003</v>
      </c>
      <c r="C30" s="782"/>
      <c r="D30" s="783">
        <f t="shared" si="0"/>
        <v>121519.12200000003</v>
      </c>
      <c r="E30" s="783">
        <f>SUM('1:45'!M31,'1:45'!Q31)</f>
        <v>14739.391999999998</v>
      </c>
      <c r="F30" s="782"/>
      <c r="G30" s="783">
        <f t="shared" si="1"/>
        <v>14739.391999999998</v>
      </c>
      <c r="I30" s="923"/>
      <c r="J30" s="812"/>
      <c r="R30" s="962"/>
      <c r="S30" s="962"/>
      <c r="T30" s="962"/>
      <c r="U30" s="962"/>
      <c r="V30" s="962"/>
      <c r="W30" s="962"/>
      <c r="X30" s="962"/>
      <c r="Y30" s="962"/>
      <c r="Z30" s="962"/>
      <c r="AA30" s="962"/>
      <c r="AB30" s="962"/>
      <c r="AC30" s="962"/>
      <c r="AD30" s="962"/>
      <c r="AE30" s="962"/>
      <c r="AF30" s="962"/>
      <c r="AG30" s="962"/>
    </row>
    <row r="31" spans="1:33" ht="15.95" customHeight="1">
      <c r="A31" s="782">
        <v>18</v>
      </c>
      <c r="B31" s="783">
        <f>SUM('1:45'!E32,'1:45'!I32)</f>
        <v>120989.28199999999</v>
      </c>
      <c r="C31" s="782"/>
      <c r="D31" s="783">
        <f t="shared" si="0"/>
        <v>120989.28199999999</v>
      </c>
      <c r="E31" s="783">
        <f>SUM('1:45'!M32,'1:45'!Q32)</f>
        <v>14427.828000000003</v>
      </c>
      <c r="F31" s="782"/>
      <c r="G31" s="783">
        <f t="shared" si="1"/>
        <v>14427.828000000003</v>
      </c>
      <c r="I31" s="923"/>
      <c r="J31" s="812"/>
      <c r="R31" s="962"/>
      <c r="S31" s="962"/>
      <c r="T31" s="962"/>
      <c r="U31" s="962"/>
      <c r="V31" s="962"/>
      <c r="W31" s="962"/>
      <c r="X31" s="962"/>
      <c r="Y31" s="962"/>
      <c r="Z31" s="962"/>
      <c r="AA31" s="962"/>
      <c r="AB31" s="962"/>
      <c r="AC31" s="962"/>
      <c r="AD31" s="962"/>
      <c r="AE31" s="962"/>
      <c r="AF31" s="962"/>
      <c r="AG31" s="962"/>
    </row>
    <row r="32" spans="1:33" ht="15.95" customHeight="1">
      <c r="A32" s="782">
        <v>19</v>
      </c>
      <c r="B32" s="783">
        <f>SUM('1:45'!E33,'1:45'!I33)</f>
        <v>117534.18400000001</v>
      </c>
      <c r="C32" s="782"/>
      <c r="D32" s="783">
        <f t="shared" si="0"/>
        <v>117534.18400000001</v>
      </c>
      <c r="E32" s="783">
        <f>SUM('1:45'!M33,'1:45'!Q33)</f>
        <v>13894.545999999998</v>
      </c>
      <c r="F32" s="782"/>
      <c r="G32" s="783">
        <f t="shared" si="1"/>
        <v>13894.545999999998</v>
      </c>
      <c r="I32" s="923"/>
      <c r="J32" s="812"/>
      <c r="R32" s="962"/>
      <c r="S32" s="962"/>
      <c r="T32" s="962"/>
      <c r="U32" s="962"/>
      <c r="V32" s="962"/>
      <c r="W32" s="962"/>
      <c r="X32" s="962"/>
      <c r="Y32" s="962"/>
      <c r="Z32" s="962"/>
      <c r="AA32" s="962"/>
      <c r="AB32" s="962"/>
      <c r="AC32" s="962"/>
      <c r="AD32" s="962"/>
      <c r="AE32" s="962"/>
      <c r="AF32" s="962"/>
      <c r="AG32" s="962"/>
    </row>
    <row r="33" spans="1:33" ht="15.95" customHeight="1">
      <c r="A33" s="809">
        <v>20</v>
      </c>
      <c r="B33" s="783">
        <f>SUM('1:45'!E34,'1:45'!I34)</f>
        <v>112000.158</v>
      </c>
      <c r="C33" s="799"/>
      <c r="D33" s="783">
        <f t="shared" si="0"/>
        <v>112000.158</v>
      </c>
      <c r="E33" s="783">
        <f>SUM('1:45'!M34,'1:45'!Q34)</f>
        <v>13566.337999999998</v>
      </c>
      <c r="F33" s="799"/>
      <c r="G33" s="783">
        <f t="shared" si="1"/>
        <v>13566.337999999998</v>
      </c>
      <c r="I33" s="923"/>
      <c r="J33" s="812"/>
      <c r="R33" s="962"/>
      <c r="S33" s="962"/>
      <c r="T33" s="962"/>
      <c r="U33" s="962"/>
      <c r="V33" s="962"/>
      <c r="W33" s="962"/>
      <c r="X33" s="962"/>
      <c r="Y33" s="962"/>
      <c r="Z33" s="962"/>
      <c r="AA33" s="962"/>
      <c r="AB33" s="962"/>
      <c r="AC33" s="962"/>
      <c r="AD33" s="962"/>
      <c r="AE33" s="962"/>
      <c r="AF33" s="962"/>
      <c r="AG33" s="962"/>
    </row>
    <row r="34" spans="1:33" ht="15.95" customHeight="1">
      <c r="A34" s="782">
        <v>21</v>
      </c>
      <c r="B34" s="783">
        <f>SUM('1:45'!E35,'1:45'!I35)</f>
        <v>104991.50400000002</v>
      </c>
      <c r="C34" s="782"/>
      <c r="D34" s="783">
        <f t="shared" si="0"/>
        <v>104991.50400000002</v>
      </c>
      <c r="E34" s="783">
        <f>SUM('1:45'!M35,'1:45'!Q35)</f>
        <v>13561.273999999998</v>
      </c>
      <c r="F34" s="782"/>
      <c r="G34" s="783">
        <f t="shared" si="1"/>
        <v>13561.273999999998</v>
      </c>
      <c r="I34" s="923"/>
      <c r="J34" s="812"/>
      <c r="R34" s="962"/>
      <c r="S34" s="962"/>
      <c r="T34" s="962"/>
      <c r="U34" s="962"/>
      <c r="V34" s="962"/>
      <c r="W34" s="962"/>
      <c r="X34" s="962"/>
      <c r="Y34" s="962"/>
      <c r="Z34" s="962"/>
      <c r="AA34" s="962"/>
      <c r="AB34" s="962"/>
      <c r="AC34" s="962"/>
      <c r="AD34" s="962"/>
      <c r="AE34" s="962"/>
      <c r="AF34" s="962"/>
      <c r="AG34" s="962"/>
    </row>
    <row r="35" spans="1:33" ht="15.95" customHeight="1">
      <c r="A35" s="782">
        <v>22</v>
      </c>
      <c r="B35" s="783">
        <f>SUM('1:45'!E36,'1:45'!I36)</f>
        <v>94838.954000000012</v>
      </c>
      <c r="C35" s="782"/>
      <c r="D35" s="783">
        <f t="shared" si="0"/>
        <v>94838.954000000012</v>
      </c>
      <c r="E35" s="783">
        <f>SUM('1:45'!M36,'1:45'!Q36)</f>
        <v>13779.356</v>
      </c>
      <c r="F35" s="782"/>
      <c r="G35" s="783">
        <f t="shared" si="1"/>
        <v>13779.356</v>
      </c>
      <c r="I35" s="923"/>
      <c r="J35" s="812"/>
      <c r="R35" s="962"/>
      <c r="S35" s="962"/>
      <c r="T35" s="962"/>
      <c r="U35" s="962"/>
      <c r="V35" s="962"/>
      <c r="W35" s="962"/>
      <c r="X35" s="962"/>
      <c r="Y35" s="962"/>
      <c r="Z35" s="962"/>
      <c r="AA35" s="962"/>
      <c r="AB35" s="962"/>
      <c r="AC35" s="962"/>
      <c r="AD35" s="962"/>
      <c r="AE35" s="962"/>
      <c r="AF35" s="962"/>
      <c r="AG35" s="962"/>
    </row>
    <row r="36" spans="1:33" ht="15.95" customHeight="1">
      <c r="A36" s="782">
        <v>23</v>
      </c>
      <c r="B36" s="783">
        <f>SUM(B13:B35)</f>
        <v>2299353.4679999999</v>
      </c>
      <c r="C36" s="782"/>
      <c r="D36" s="783">
        <f t="shared" si="0"/>
        <v>2299353.4679999999</v>
      </c>
      <c r="E36" s="783">
        <f>SUM('1:45'!M37,'1:45'!Q37)</f>
        <v>13138.582</v>
      </c>
      <c r="F36" s="782"/>
      <c r="G36" s="783">
        <f t="shared" si="1"/>
        <v>13138.582</v>
      </c>
      <c r="I36" s="923"/>
      <c r="J36" s="812"/>
      <c r="R36" s="962"/>
      <c r="S36" s="962"/>
      <c r="T36" s="962"/>
      <c r="U36" s="962"/>
      <c r="V36" s="962"/>
      <c r="W36" s="962"/>
      <c r="X36" s="962"/>
      <c r="Y36" s="962"/>
      <c r="Z36" s="962"/>
      <c r="AA36" s="962"/>
      <c r="AB36" s="962"/>
      <c r="AC36" s="962"/>
      <c r="AD36" s="962"/>
      <c r="AE36" s="962"/>
      <c r="AF36" s="962"/>
      <c r="AG36" s="962"/>
    </row>
    <row r="37" spans="1:33" ht="15.95" customHeight="1">
      <c r="A37" s="784" t="s">
        <v>19</v>
      </c>
      <c r="B37" s="785"/>
      <c r="C37" s="1500"/>
      <c r="D37" s="785">
        <f>SUM(D13:D36)</f>
        <v>4598706.9359999998</v>
      </c>
      <c r="E37" s="1500"/>
      <c r="F37" s="1500"/>
      <c r="G37" s="1500">
        <f>SUM(G13:G36)</f>
        <v>338630.97200000001</v>
      </c>
      <c r="I37" s="923"/>
      <c r="J37" s="813"/>
      <c r="L37" s="813"/>
      <c r="R37" s="962"/>
      <c r="S37" s="962"/>
      <c r="T37" s="962"/>
      <c r="U37" s="962"/>
      <c r="V37" s="962"/>
      <c r="W37" s="962"/>
      <c r="X37" s="962"/>
      <c r="Y37" s="962"/>
      <c r="Z37" s="962"/>
      <c r="AA37" s="962"/>
      <c r="AB37" s="962"/>
      <c r="AC37" s="962"/>
      <c r="AD37" s="962"/>
      <c r="AE37" s="962"/>
      <c r="AF37" s="962"/>
      <c r="AG37" s="962"/>
    </row>
    <row r="38" spans="1:33">
      <c r="E38" s="1501"/>
      <c r="I38" s="923"/>
      <c r="R38" s="962"/>
      <c r="S38" s="962"/>
      <c r="T38" s="962"/>
      <c r="U38" s="962"/>
      <c r="V38" s="962"/>
      <c r="W38" s="962"/>
      <c r="X38" s="962"/>
      <c r="Y38" s="962"/>
      <c r="Z38" s="962"/>
      <c r="AA38" s="962"/>
      <c r="AB38" s="962"/>
      <c r="AC38" s="962"/>
      <c r="AD38" s="962"/>
      <c r="AE38" s="962"/>
      <c r="AF38" s="962"/>
      <c r="AG38" s="962"/>
    </row>
    <row r="39" spans="1:33" ht="14.25">
      <c r="A39" s="1132"/>
      <c r="B39" s="1133"/>
      <c r="C39" s="1134"/>
      <c r="D39" s="1133"/>
      <c r="E39" s="1133"/>
      <c r="F39" s="1134"/>
      <c r="G39" s="1133"/>
      <c r="J39" s="1130"/>
      <c r="R39" s="962"/>
      <c r="S39" s="962"/>
      <c r="T39" s="962"/>
      <c r="U39" s="962"/>
      <c r="V39" s="962"/>
      <c r="W39" s="962"/>
      <c r="X39" s="962"/>
      <c r="Y39" s="962"/>
      <c r="Z39" s="962"/>
      <c r="AA39" s="962"/>
      <c r="AB39" s="962"/>
      <c r="AC39" s="962"/>
      <c r="AD39" s="962"/>
      <c r="AE39" s="962"/>
      <c r="AF39" s="962"/>
      <c r="AG39" s="962"/>
    </row>
    <row r="40" spans="1:33" ht="15.75" customHeight="1">
      <c r="C40" s="804"/>
      <c r="D40" s="804"/>
      <c r="E40" s="804"/>
      <c r="F40" s="481"/>
      <c r="R40" s="962"/>
      <c r="S40" s="962"/>
      <c r="T40" s="962"/>
      <c r="U40" s="962"/>
      <c r="V40" s="962"/>
      <c r="W40" s="962"/>
      <c r="X40" s="962"/>
      <c r="Y40" s="962"/>
      <c r="Z40" s="962"/>
      <c r="AA40" s="962"/>
      <c r="AB40" s="962"/>
      <c r="AC40" s="962"/>
      <c r="AD40" s="962"/>
      <c r="AE40" s="962"/>
      <c r="AF40" s="962"/>
      <c r="AG40" s="962"/>
    </row>
    <row r="41" spans="1:33" ht="15.75">
      <c r="A41" s="2802" t="s">
        <v>548</v>
      </c>
      <c r="B41" s="2802"/>
      <c r="C41" s="2802"/>
      <c r="D41" s="2802"/>
      <c r="E41" s="2802"/>
      <c r="F41" s="2802"/>
      <c r="G41" s="2802"/>
      <c r="R41" s="962"/>
      <c r="S41" s="962"/>
      <c r="T41" s="962"/>
      <c r="U41" s="962"/>
      <c r="V41" s="962"/>
      <c r="W41" s="962"/>
      <c r="X41" s="962"/>
      <c r="Y41" s="962"/>
      <c r="Z41" s="962"/>
      <c r="AA41" s="962"/>
      <c r="AB41" s="962"/>
      <c r="AC41" s="962"/>
      <c r="AD41" s="962"/>
      <c r="AE41" s="962"/>
      <c r="AF41" s="962"/>
      <c r="AG41" s="962"/>
    </row>
    <row r="42" spans="1:33">
      <c r="A42" s="472" t="s">
        <v>565</v>
      </c>
      <c r="R42" s="962"/>
      <c r="S42" s="962"/>
      <c r="T42" s="962"/>
      <c r="U42" s="962"/>
      <c r="V42" s="962"/>
      <c r="W42" s="962"/>
      <c r="X42" s="962"/>
      <c r="Y42" s="962"/>
      <c r="Z42" s="962"/>
      <c r="AA42" s="962"/>
      <c r="AB42" s="962"/>
      <c r="AC42" s="962"/>
      <c r="AD42" s="962"/>
      <c r="AE42" s="962"/>
      <c r="AF42" s="962"/>
      <c r="AG42" s="962"/>
    </row>
    <row r="43" spans="1:33">
      <c r="R43" s="962"/>
      <c r="S43" s="962"/>
      <c r="T43" s="962"/>
      <c r="U43" s="962"/>
      <c r="V43" s="962"/>
      <c r="W43" s="962"/>
      <c r="X43" s="962"/>
      <c r="Y43" s="962"/>
      <c r="Z43" s="962"/>
      <c r="AA43" s="962"/>
      <c r="AB43" s="962"/>
      <c r="AC43" s="962"/>
      <c r="AD43" s="962"/>
      <c r="AE43" s="962"/>
      <c r="AF43" s="962"/>
      <c r="AG43" s="962"/>
    </row>
    <row r="44" spans="1:33">
      <c r="R44" s="962"/>
      <c r="S44" s="962"/>
      <c r="T44" s="962"/>
      <c r="U44" s="962"/>
      <c r="V44" s="962"/>
      <c r="W44" s="962"/>
      <c r="X44" s="962"/>
      <c r="Y44" s="962"/>
      <c r="Z44" s="962"/>
      <c r="AA44" s="962"/>
      <c r="AB44" s="962"/>
      <c r="AC44" s="962"/>
      <c r="AD44" s="962"/>
      <c r="AE44" s="962"/>
      <c r="AF44" s="962"/>
      <c r="AG44" s="962"/>
    </row>
    <row r="46" spans="1:33" ht="13.5">
      <c r="A46" s="2789"/>
      <c r="B46" s="2789"/>
    </row>
    <row r="47" spans="1:33" ht="13.5">
      <c r="A47" s="2787"/>
      <c r="B47" s="2788"/>
    </row>
    <row r="48" spans="1:33" hidden="1">
      <c r="D48" s="1135">
        <f>MAX(D14:D37)</f>
        <v>4598706.9359999998</v>
      </c>
      <c r="G48" s="1135">
        <f>MAX(G14:G37)</f>
        <v>338630.97200000001</v>
      </c>
    </row>
  </sheetData>
  <mergeCells count="12">
    <mergeCell ref="A47:B47"/>
    <mergeCell ref="A46:B46"/>
    <mergeCell ref="A10:A11"/>
    <mergeCell ref="B10:D10"/>
    <mergeCell ref="B1:F1"/>
    <mergeCell ref="B2:F2"/>
    <mergeCell ref="E10:G10"/>
    <mergeCell ref="A4:G4"/>
    <mergeCell ref="A6:G6"/>
    <mergeCell ref="A8:G8"/>
    <mergeCell ref="B5:C5"/>
    <mergeCell ref="A41:G41"/>
  </mergeCells>
  <phoneticPr fontId="8" type="noConversion"/>
  <conditionalFormatting sqref="G14:G36">
    <cfRule type="cellIs" dxfId="10" priority="2" stopIfTrue="1" operator="equal">
      <formula>$G$48</formula>
    </cfRule>
  </conditionalFormatting>
  <conditionalFormatting sqref="D14:D37">
    <cfRule type="cellIs" dxfId="9" priority="3" stopIfTrue="1" operator="equal">
      <formula>$D$48</formula>
    </cfRule>
  </conditionalFormatting>
  <pageMargins left="0.669291338582677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>
    <tabColor theme="9"/>
  </sheetPr>
  <dimension ref="A1:AG43"/>
  <sheetViews>
    <sheetView zoomScale="85" zoomScaleNormal="85" workbookViewId="0">
      <selection activeCell="C27" sqref="A27:C27"/>
    </sheetView>
  </sheetViews>
  <sheetFormatPr defaultColWidth="9.140625" defaultRowHeight="12.75"/>
  <cols>
    <col min="1" max="1" width="5.42578125" style="493" customWidth="1"/>
    <col min="2" max="3" width="11.28515625" style="493" customWidth="1"/>
    <col min="4" max="4" width="11.28515625" style="493" hidden="1" customWidth="1"/>
    <col min="5" max="7" width="11.28515625" style="493" customWidth="1"/>
    <col min="8" max="8" width="11.28515625" style="493" hidden="1" customWidth="1"/>
    <col min="9" max="11" width="11.28515625" style="493" customWidth="1"/>
    <col min="12" max="12" width="11.28515625" style="493" hidden="1" customWidth="1"/>
    <col min="13" max="15" width="11.28515625" style="493" customWidth="1"/>
    <col min="16" max="16" width="11.28515625" style="493" hidden="1" customWidth="1"/>
    <col min="17" max="17" width="11.28515625" style="493" customWidth="1"/>
    <col min="18" max="16384" width="9.140625" style="493"/>
  </cols>
  <sheetData>
    <row r="1" spans="1:33" s="482" customFormat="1" ht="18.75" customHeight="1">
      <c r="B1" s="2812" t="s">
        <v>405</v>
      </c>
      <c r="C1" s="2081"/>
      <c r="D1" s="2081"/>
      <c r="E1" s="2081"/>
      <c r="F1" s="2081"/>
      <c r="J1" s="800" t="s">
        <v>171</v>
      </c>
      <c r="N1" s="2803" t="s">
        <v>610</v>
      </c>
      <c r="O1" s="2803"/>
      <c r="P1" s="2803"/>
      <c r="Q1" s="2803"/>
      <c r="R1" s="960"/>
      <c r="S1" s="960"/>
      <c r="T1" s="960"/>
      <c r="U1" s="960"/>
      <c r="V1" s="960"/>
      <c r="W1" s="960"/>
      <c r="X1" s="960"/>
      <c r="Y1" s="960"/>
      <c r="Z1" s="960"/>
      <c r="AA1" s="960"/>
      <c r="AB1" s="960"/>
      <c r="AC1" s="960"/>
      <c r="AD1" s="960"/>
      <c r="AE1" s="960"/>
      <c r="AF1" s="960"/>
      <c r="AG1" s="960"/>
    </row>
    <row r="2" spans="1:33" s="482" customFormat="1" ht="10.5" customHeight="1">
      <c r="B2" s="2813" t="s">
        <v>1</v>
      </c>
      <c r="C2" s="2088"/>
      <c r="D2" s="2088"/>
      <c r="E2" s="2088"/>
      <c r="F2" s="2088"/>
      <c r="N2" s="2813" t="s">
        <v>2</v>
      </c>
      <c r="O2" s="2814"/>
      <c r="P2" s="2814"/>
      <c r="Q2" s="2814"/>
      <c r="R2" s="960"/>
      <c r="S2" s="960"/>
      <c r="T2" s="960"/>
      <c r="U2" s="960"/>
      <c r="V2" s="960"/>
      <c r="W2" s="960"/>
      <c r="X2" s="960"/>
      <c r="Y2" s="960"/>
      <c r="Z2" s="960"/>
      <c r="AA2" s="960"/>
      <c r="AB2" s="960"/>
      <c r="AC2" s="960"/>
      <c r="AD2" s="960"/>
      <c r="AE2" s="960"/>
      <c r="AF2" s="960"/>
      <c r="AG2" s="960"/>
    </row>
    <row r="3" spans="1:33" s="482" customFormat="1" ht="13.5" customHeight="1">
      <c r="B3" s="2818" t="s">
        <v>115</v>
      </c>
      <c r="C3" s="2818"/>
      <c r="N3" s="482" t="s">
        <v>3</v>
      </c>
      <c r="R3" s="960"/>
      <c r="S3" s="960"/>
      <c r="T3" s="960"/>
      <c r="U3" s="960"/>
      <c r="V3" s="960"/>
      <c r="W3" s="960"/>
      <c r="X3" s="960"/>
      <c r="Y3" s="960"/>
      <c r="Z3" s="960"/>
      <c r="AA3" s="960"/>
      <c r="AB3" s="960"/>
      <c r="AC3" s="960"/>
      <c r="AD3" s="960"/>
      <c r="AE3" s="960"/>
      <c r="AF3" s="960"/>
      <c r="AG3" s="960"/>
    </row>
    <row r="4" spans="1:33" s="482" customFormat="1" ht="15" customHeight="1">
      <c r="B4" s="2820" t="s">
        <v>4</v>
      </c>
      <c r="C4" s="2081"/>
      <c r="D4" s="484"/>
      <c r="E4" s="960"/>
      <c r="F4" s="960"/>
      <c r="G4" s="960"/>
      <c r="H4" s="960"/>
      <c r="I4" s="912" t="s">
        <v>5</v>
      </c>
      <c r="J4" s="483"/>
      <c r="K4" s="483"/>
      <c r="L4" s="483"/>
      <c r="O4" s="482" t="s">
        <v>609</v>
      </c>
      <c r="R4" s="960"/>
      <c r="S4" s="960"/>
      <c r="T4" s="960"/>
      <c r="U4" s="960"/>
      <c r="V4" s="960"/>
      <c r="W4" s="960"/>
      <c r="X4" s="960"/>
      <c r="Y4" s="960"/>
      <c r="Z4" s="960"/>
      <c r="AA4" s="960"/>
      <c r="AB4" s="960"/>
      <c r="AC4" s="960"/>
      <c r="AD4" s="960"/>
      <c r="AE4" s="960"/>
      <c r="AF4" s="960"/>
      <c r="AG4" s="960"/>
    </row>
    <row r="5" spans="1:33" s="482" customFormat="1" ht="9.75" customHeight="1">
      <c r="B5" s="2819" t="s">
        <v>7</v>
      </c>
      <c r="C5" s="2079"/>
      <c r="D5" s="483"/>
      <c r="E5" s="483"/>
      <c r="R5" s="960"/>
      <c r="S5" s="960"/>
      <c r="T5" s="960"/>
      <c r="U5" s="960"/>
      <c r="V5" s="960"/>
      <c r="W5" s="960"/>
      <c r="X5" s="960"/>
      <c r="Y5" s="960"/>
      <c r="Z5" s="960"/>
      <c r="AA5" s="960"/>
      <c r="AB5" s="960"/>
      <c r="AC5" s="960"/>
      <c r="AD5" s="960"/>
      <c r="AE5" s="960"/>
      <c r="AF5" s="960"/>
      <c r="AG5" s="960"/>
    </row>
    <row r="6" spans="1:33" s="482" customFormat="1" ht="12" customHeight="1">
      <c r="A6" s="2821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60"/>
      <c r="S6" s="960"/>
      <c r="T6" s="960"/>
      <c r="U6" s="960"/>
      <c r="V6" s="960"/>
      <c r="W6" s="960"/>
      <c r="X6" s="960"/>
      <c r="Y6" s="960"/>
      <c r="Z6" s="960"/>
      <c r="AA6" s="960"/>
      <c r="AB6" s="960"/>
      <c r="AC6" s="960"/>
      <c r="AD6" s="960"/>
      <c r="AE6" s="960"/>
      <c r="AF6" s="960"/>
      <c r="AG6" s="960"/>
    </row>
    <row r="7" spans="1:33" s="482" customFormat="1" ht="15.75">
      <c r="A7" s="2822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60"/>
      <c r="S7" s="960"/>
      <c r="T7" s="960"/>
      <c r="U7" s="960"/>
      <c r="V7" s="960"/>
      <c r="W7" s="960"/>
      <c r="X7" s="960"/>
      <c r="Y7" s="960"/>
      <c r="Z7" s="960"/>
      <c r="AA7" s="960"/>
      <c r="AB7" s="960"/>
      <c r="AC7" s="960"/>
      <c r="AD7" s="960"/>
      <c r="AE7" s="960"/>
      <c r="AF7" s="960"/>
      <c r="AG7" s="960"/>
    </row>
    <row r="8" spans="1:33" s="482" customFormat="1" ht="9" customHeight="1">
      <c r="A8" s="1272">
        <v>1640</v>
      </c>
      <c r="B8" s="1273">
        <v>411</v>
      </c>
      <c r="R8" s="960"/>
      <c r="S8" s="960"/>
      <c r="T8" s="960"/>
      <c r="U8" s="960"/>
      <c r="V8" s="960"/>
      <c r="W8" s="960"/>
      <c r="X8" s="960"/>
      <c r="Y8" s="960"/>
      <c r="Z8" s="960"/>
      <c r="AA8" s="960"/>
      <c r="AB8" s="960"/>
      <c r="AC8" s="960"/>
      <c r="AD8" s="960"/>
      <c r="AE8" s="960"/>
      <c r="AF8" s="960"/>
      <c r="AG8" s="960"/>
    </row>
    <row r="9" spans="1:33" s="482" customFormat="1">
      <c r="A9" s="2815" t="s">
        <v>9</v>
      </c>
      <c r="B9" s="2804" t="s">
        <v>10</v>
      </c>
      <c r="C9" s="2805"/>
      <c r="D9" s="2805"/>
      <c r="E9" s="2805"/>
      <c r="F9" s="2805"/>
      <c r="G9" s="2805"/>
      <c r="H9" s="2805"/>
      <c r="I9" s="2806"/>
      <c r="J9" s="2804" t="s">
        <v>11</v>
      </c>
      <c r="K9" s="2805"/>
      <c r="L9" s="2805"/>
      <c r="M9" s="2805"/>
      <c r="N9" s="2805"/>
      <c r="O9" s="2805"/>
      <c r="P9" s="2805"/>
      <c r="Q9" s="2806"/>
      <c r="R9" s="960"/>
      <c r="S9" s="960"/>
      <c r="T9" s="960"/>
      <c r="U9" s="960"/>
      <c r="V9" s="960"/>
      <c r="W9" s="960"/>
      <c r="X9" s="960"/>
      <c r="Y9" s="960"/>
      <c r="Z9" s="960"/>
      <c r="AA9" s="960"/>
      <c r="AB9" s="960"/>
      <c r="AC9" s="960"/>
      <c r="AD9" s="960"/>
      <c r="AE9" s="960"/>
      <c r="AF9" s="960"/>
      <c r="AG9" s="960"/>
    </row>
    <row r="10" spans="1:33" s="482" customFormat="1">
      <c r="A10" s="2816"/>
      <c r="B10" s="2809" t="s">
        <v>607</v>
      </c>
      <c r="C10" s="2810"/>
      <c r="D10" s="2810"/>
      <c r="E10" s="2811"/>
      <c r="F10" s="2807" t="s">
        <v>608</v>
      </c>
      <c r="G10" s="2095"/>
      <c r="H10" s="2095"/>
      <c r="I10" s="2096"/>
      <c r="J10" s="2809" t="s">
        <v>607</v>
      </c>
      <c r="K10" s="2810"/>
      <c r="L10" s="2810"/>
      <c r="M10" s="2811"/>
      <c r="N10" s="2807" t="s">
        <v>608</v>
      </c>
      <c r="O10" s="2095"/>
      <c r="P10" s="2095"/>
      <c r="Q10" s="2096"/>
      <c r="R10" s="960"/>
      <c r="S10" s="960"/>
      <c r="T10" s="960"/>
      <c r="U10" s="960"/>
      <c r="V10" s="960"/>
      <c r="W10" s="960"/>
      <c r="X10" s="960"/>
      <c r="Y10" s="960"/>
      <c r="Z10" s="960"/>
      <c r="AA10" s="960"/>
      <c r="AB10" s="960"/>
      <c r="AC10" s="960"/>
      <c r="AD10" s="960"/>
      <c r="AE10" s="960"/>
      <c r="AF10" s="960"/>
      <c r="AG10" s="960"/>
    </row>
    <row r="11" spans="1:33" s="482" customFormat="1">
      <c r="A11" s="2816"/>
      <c r="B11" s="2807" t="s">
        <v>14</v>
      </c>
      <c r="C11" s="2808"/>
      <c r="E11" s="486">
        <v>3000</v>
      </c>
      <c r="F11" s="2807" t="s">
        <v>14</v>
      </c>
      <c r="G11" s="2808"/>
      <c r="H11" s="485"/>
      <c r="I11" s="486">
        <v>1500</v>
      </c>
      <c r="J11" s="2807" t="s">
        <v>14</v>
      </c>
      <c r="K11" s="2808"/>
      <c r="L11" s="485"/>
      <c r="M11" s="486">
        <v>3000</v>
      </c>
      <c r="N11" s="2807" t="s">
        <v>14</v>
      </c>
      <c r="O11" s="2808"/>
      <c r="P11" s="485"/>
      <c r="Q11" s="486">
        <v>1500</v>
      </c>
      <c r="R11" s="960"/>
      <c r="S11" s="960"/>
      <c r="T11" s="960"/>
      <c r="U11" s="960"/>
      <c r="V11" s="960"/>
      <c r="W11" s="960"/>
      <c r="X11" s="960"/>
      <c r="Y11" s="960"/>
      <c r="Z11" s="960"/>
      <c r="AA11" s="960"/>
      <c r="AB11" s="960"/>
      <c r="AC11" s="960"/>
      <c r="AD11" s="960"/>
      <c r="AE11" s="960"/>
      <c r="AF11" s="960"/>
      <c r="AG11" s="960"/>
    </row>
    <row r="12" spans="1:33" s="488" customFormat="1" ht="35.25" customHeight="1">
      <c r="A12" s="2817"/>
      <c r="B12" s="487" t="s">
        <v>16</v>
      </c>
      <c r="C12" s="487" t="s">
        <v>17</v>
      </c>
      <c r="D12" s="487"/>
      <c r="E12" s="487" t="s">
        <v>18</v>
      </c>
      <c r="F12" s="487" t="s">
        <v>16</v>
      </c>
      <c r="G12" s="487" t="s">
        <v>17</v>
      </c>
      <c r="H12" s="487"/>
      <c r="I12" s="487" t="s">
        <v>18</v>
      </c>
      <c r="J12" s="487" t="s">
        <v>16</v>
      </c>
      <c r="K12" s="487" t="s">
        <v>17</v>
      </c>
      <c r="L12" s="487"/>
      <c r="M12" s="487" t="s">
        <v>18</v>
      </c>
      <c r="N12" s="487" t="s">
        <v>16</v>
      </c>
      <c r="O12" s="487" t="s">
        <v>17</v>
      </c>
      <c r="P12" s="487"/>
      <c r="Q12" s="487" t="s">
        <v>18</v>
      </c>
    </row>
    <row r="13" spans="1:33" s="490" customFormat="1" ht="11.25">
      <c r="A13" s="489">
        <v>1</v>
      </c>
      <c r="B13" s="489">
        <v>2</v>
      </c>
      <c r="C13" s="489">
        <v>3</v>
      </c>
      <c r="D13" s="489"/>
      <c r="E13" s="489">
        <v>4</v>
      </c>
      <c r="F13" s="489">
        <v>5</v>
      </c>
      <c r="G13" s="489">
        <v>6</v>
      </c>
      <c r="H13" s="489"/>
      <c r="I13" s="489">
        <v>7</v>
      </c>
      <c r="J13" s="489">
        <v>8</v>
      </c>
      <c r="K13" s="489">
        <v>9</v>
      </c>
      <c r="L13" s="489"/>
      <c r="M13" s="489">
        <v>10</v>
      </c>
      <c r="N13" s="489">
        <v>11</v>
      </c>
      <c r="O13" s="489">
        <v>12</v>
      </c>
      <c r="P13" s="489"/>
      <c r="Q13" s="489">
        <v>13</v>
      </c>
    </row>
    <row r="14" spans="1:33" s="488" customFormat="1" ht="15">
      <c r="A14" s="491">
        <v>0</v>
      </c>
      <c r="B14" s="793"/>
      <c r="C14" s="1648"/>
      <c r="D14" s="1648"/>
      <c r="E14" s="1784">
        <v>252</v>
      </c>
      <c r="F14" s="1648"/>
      <c r="G14" s="1648"/>
      <c r="H14" s="1648"/>
      <c r="I14" s="1784">
        <v>286.2</v>
      </c>
      <c r="J14" s="1650"/>
      <c r="K14" s="1648"/>
      <c r="L14" s="1648"/>
      <c r="M14" s="1784">
        <v>106</v>
      </c>
      <c r="N14" s="1648"/>
      <c r="O14" s="1648"/>
      <c r="P14" s="1648"/>
      <c r="Q14" s="1784">
        <v>86.25</v>
      </c>
    </row>
    <row r="15" spans="1:33" s="1353" customFormat="1" ht="15">
      <c r="A15" s="1352">
        <v>1</v>
      </c>
      <c r="B15" s="793"/>
      <c r="C15" s="1648"/>
      <c r="D15" s="1648"/>
      <c r="E15" s="1784">
        <v>239</v>
      </c>
      <c r="F15" s="1648"/>
      <c r="G15" s="1648"/>
      <c r="H15" s="1648"/>
      <c r="I15" s="1784">
        <v>290.25</v>
      </c>
      <c r="J15" s="1650"/>
      <c r="K15" s="1648"/>
      <c r="L15" s="1648"/>
      <c r="M15" s="1784">
        <v>106</v>
      </c>
      <c r="N15" s="1648"/>
      <c r="O15" s="1648"/>
      <c r="P15" s="1648"/>
      <c r="Q15" s="1784">
        <v>86.7</v>
      </c>
    </row>
    <row r="16" spans="1:33" s="488" customFormat="1" ht="15">
      <c r="A16" s="491">
        <v>2</v>
      </c>
      <c r="B16" s="793"/>
      <c r="C16" s="1648"/>
      <c r="D16" s="1648"/>
      <c r="E16" s="1784">
        <v>235</v>
      </c>
      <c r="F16" s="1648"/>
      <c r="G16" s="1648"/>
      <c r="H16" s="1648"/>
      <c r="I16" s="1784">
        <v>270</v>
      </c>
      <c r="J16" s="1650"/>
      <c r="K16" s="1648"/>
      <c r="L16" s="1648"/>
      <c r="M16" s="1784">
        <v>105</v>
      </c>
      <c r="N16" s="1648"/>
      <c r="O16" s="1648"/>
      <c r="P16" s="1648"/>
      <c r="Q16" s="1784">
        <v>85.800000000000011</v>
      </c>
    </row>
    <row r="17" spans="1:17" s="488" customFormat="1" ht="15">
      <c r="A17" s="491">
        <v>3</v>
      </c>
      <c r="B17" s="793"/>
      <c r="C17" s="1648"/>
      <c r="D17" s="1648"/>
      <c r="E17" s="1784">
        <v>236</v>
      </c>
      <c r="F17" s="1648"/>
      <c r="G17" s="1648"/>
      <c r="H17" s="1648"/>
      <c r="I17" s="1784">
        <v>273.3</v>
      </c>
      <c r="J17" s="1650"/>
      <c r="K17" s="1648"/>
      <c r="L17" s="1648"/>
      <c r="M17" s="1784">
        <v>104</v>
      </c>
      <c r="N17" s="1648"/>
      <c r="O17" s="1648"/>
      <c r="P17" s="1648"/>
      <c r="Q17" s="1784">
        <v>83.25</v>
      </c>
    </row>
    <row r="18" spans="1:17" s="488" customFormat="1" ht="15">
      <c r="A18" s="491">
        <v>4</v>
      </c>
      <c r="B18" s="793"/>
      <c r="C18" s="1648"/>
      <c r="D18" s="1648"/>
      <c r="E18" s="1784">
        <v>239</v>
      </c>
      <c r="F18" s="1648"/>
      <c r="G18" s="1648"/>
      <c r="H18" s="1648"/>
      <c r="I18" s="1784">
        <v>278.85000000000002</v>
      </c>
      <c r="J18" s="1650"/>
      <c r="K18" s="1648"/>
      <c r="L18" s="1648"/>
      <c r="M18" s="1784">
        <v>105</v>
      </c>
      <c r="N18" s="1648"/>
      <c r="O18" s="1648"/>
      <c r="P18" s="1648"/>
      <c r="Q18" s="1784">
        <v>82.35</v>
      </c>
    </row>
    <row r="19" spans="1:17" s="488" customFormat="1" ht="15">
      <c r="A19" s="491">
        <v>5</v>
      </c>
      <c r="B19" s="793"/>
      <c r="C19" s="1648"/>
      <c r="D19" s="1648"/>
      <c r="E19" s="1784">
        <v>250</v>
      </c>
      <c r="F19" s="1648"/>
      <c r="G19" s="1648"/>
      <c r="H19" s="1648"/>
      <c r="I19" s="1784">
        <v>283.95</v>
      </c>
      <c r="J19" s="1650"/>
      <c r="K19" s="1648"/>
      <c r="L19" s="1648"/>
      <c r="M19" s="1784">
        <v>103</v>
      </c>
      <c r="N19" s="1648"/>
      <c r="O19" s="1648"/>
      <c r="P19" s="1648"/>
      <c r="Q19" s="1784">
        <v>80.25</v>
      </c>
    </row>
    <row r="20" spans="1:17" s="488" customFormat="1" ht="15">
      <c r="A20" s="491">
        <v>6</v>
      </c>
      <c r="B20" s="793"/>
      <c r="C20" s="1648"/>
      <c r="D20" s="1648"/>
      <c r="E20" s="1784">
        <v>347</v>
      </c>
      <c r="F20" s="1648"/>
      <c r="G20" s="1648"/>
      <c r="H20" s="1648"/>
      <c r="I20" s="1784">
        <v>319.64999999999998</v>
      </c>
      <c r="J20" s="1650"/>
      <c r="K20" s="1648"/>
      <c r="L20" s="1648"/>
      <c r="M20" s="1784">
        <v>106</v>
      </c>
      <c r="N20" s="1648"/>
      <c r="O20" s="1648"/>
      <c r="P20" s="1648"/>
      <c r="Q20" s="1784">
        <v>82.5</v>
      </c>
    </row>
    <row r="21" spans="1:17" s="488" customFormat="1" ht="15">
      <c r="A21" s="491">
        <v>7</v>
      </c>
      <c r="B21" s="793"/>
      <c r="C21" s="1648"/>
      <c r="D21" s="1648"/>
      <c r="E21" s="1784">
        <v>389</v>
      </c>
      <c r="F21" s="1648"/>
      <c r="G21" s="1648"/>
      <c r="H21" s="1648"/>
      <c r="I21" s="1784">
        <v>347.25</v>
      </c>
      <c r="J21" s="1650"/>
      <c r="K21" s="1648"/>
      <c r="L21" s="1648"/>
      <c r="M21" s="1784">
        <v>111</v>
      </c>
      <c r="N21" s="1648"/>
      <c r="O21" s="1648"/>
      <c r="P21" s="1648"/>
      <c r="Q21" s="1784">
        <v>84.75</v>
      </c>
    </row>
    <row r="22" spans="1:17" s="488" customFormat="1" ht="15">
      <c r="A22" s="491">
        <v>8</v>
      </c>
      <c r="B22" s="793"/>
      <c r="C22" s="1648"/>
      <c r="D22" s="1648"/>
      <c r="E22" s="1784">
        <v>430</v>
      </c>
      <c r="F22" s="1648"/>
      <c r="G22" s="1648"/>
      <c r="H22" s="1648"/>
      <c r="I22" s="1784">
        <v>367.20000000000005</v>
      </c>
      <c r="J22" s="1650"/>
      <c r="K22" s="1648"/>
      <c r="L22" s="1648"/>
      <c r="M22" s="1784">
        <v>104</v>
      </c>
      <c r="N22" s="1648"/>
      <c r="O22" s="1648"/>
      <c r="P22" s="1648"/>
      <c r="Q22" s="1784">
        <v>106.2</v>
      </c>
    </row>
    <row r="23" spans="1:17" s="488" customFormat="1" ht="15">
      <c r="A23" s="491">
        <v>9</v>
      </c>
      <c r="B23" s="793"/>
      <c r="C23" s="1648"/>
      <c r="D23" s="1648"/>
      <c r="E23" s="1784">
        <v>452</v>
      </c>
      <c r="F23" s="1648"/>
      <c r="G23" s="1648"/>
      <c r="H23" s="1648"/>
      <c r="I23" s="1784">
        <v>409.35</v>
      </c>
      <c r="J23" s="1650"/>
      <c r="K23" s="1648"/>
      <c r="L23" s="1648"/>
      <c r="M23" s="1784">
        <v>109</v>
      </c>
      <c r="N23" s="1648"/>
      <c r="O23" s="1648"/>
      <c r="P23" s="1648"/>
      <c r="Q23" s="1784">
        <v>126.6</v>
      </c>
    </row>
    <row r="24" spans="1:17" s="488" customFormat="1" ht="15">
      <c r="A24" s="491">
        <v>10</v>
      </c>
      <c r="B24" s="793"/>
      <c r="C24" s="1648"/>
      <c r="D24" s="1648"/>
      <c r="E24" s="1784">
        <v>437</v>
      </c>
      <c r="F24" s="1648"/>
      <c r="G24" s="1648"/>
      <c r="H24" s="1648"/>
      <c r="I24" s="1784">
        <v>398.70000000000005</v>
      </c>
      <c r="J24" s="1650"/>
      <c r="K24" s="1648"/>
      <c r="L24" s="1648"/>
      <c r="M24" s="1784">
        <v>110</v>
      </c>
      <c r="N24" s="1648"/>
      <c r="O24" s="1648"/>
      <c r="P24" s="1648"/>
      <c r="Q24" s="1784">
        <v>124.5</v>
      </c>
    </row>
    <row r="25" spans="1:17" s="488" customFormat="1" ht="15">
      <c r="A25" s="491">
        <v>11</v>
      </c>
      <c r="B25" s="793"/>
      <c r="C25" s="1648"/>
      <c r="D25" s="1648"/>
      <c r="E25" s="1784">
        <v>437</v>
      </c>
      <c r="F25" s="1648"/>
      <c r="G25" s="1648"/>
      <c r="H25" s="1648"/>
      <c r="I25" s="1784">
        <v>381.75</v>
      </c>
      <c r="J25" s="1650"/>
      <c r="K25" s="1648"/>
      <c r="L25" s="1648"/>
      <c r="M25" s="1784">
        <v>107</v>
      </c>
      <c r="N25" s="1648"/>
      <c r="O25" s="1648"/>
      <c r="P25" s="1648"/>
      <c r="Q25" s="1784">
        <v>120.6</v>
      </c>
    </row>
    <row r="26" spans="1:17" s="488" customFormat="1" ht="15">
      <c r="A26" s="491">
        <v>12</v>
      </c>
      <c r="B26" s="793"/>
      <c r="C26" s="1648"/>
      <c r="D26" s="1648"/>
      <c r="E26" s="1784">
        <v>380</v>
      </c>
      <c r="F26" s="1648"/>
      <c r="G26" s="1648"/>
      <c r="H26" s="1648"/>
      <c r="I26" s="1784">
        <v>364.05</v>
      </c>
      <c r="J26" s="1650"/>
      <c r="K26" s="1648"/>
      <c r="L26" s="1648"/>
      <c r="M26" s="1784">
        <v>114</v>
      </c>
      <c r="N26" s="1648"/>
      <c r="O26" s="1648"/>
      <c r="P26" s="1648"/>
      <c r="Q26" s="1784">
        <v>109.5</v>
      </c>
    </row>
    <row r="27" spans="1:17" s="488" customFormat="1" ht="15">
      <c r="A27" s="491">
        <v>13</v>
      </c>
      <c r="B27" s="793"/>
      <c r="C27" s="1648"/>
      <c r="D27" s="1648"/>
      <c r="E27" s="1784">
        <v>402</v>
      </c>
      <c r="F27" s="1648"/>
      <c r="G27" s="1648"/>
      <c r="H27" s="1648"/>
      <c r="I27" s="1784">
        <v>411</v>
      </c>
      <c r="J27" s="1650"/>
      <c r="K27" s="1648"/>
      <c r="L27" s="1648"/>
      <c r="M27" s="1784">
        <v>108</v>
      </c>
      <c r="N27" s="1648"/>
      <c r="O27" s="1648"/>
      <c r="P27" s="1648"/>
      <c r="Q27" s="1784">
        <v>140.10000000000002</v>
      </c>
    </row>
    <row r="28" spans="1:17" s="488" customFormat="1" ht="15">
      <c r="A28" s="491">
        <v>14</v>
      </c>
      <c r="B28" s="793"/>
      <c r="C28" s="1648"/>
      <c r="D28" s="1648"/>
      <c r="E28" s="1784">
        <v>403</v>
      </c>
      <c r="F28" s="1648"/>
      <c r="G28" s="1648"/>
      <c r="H28" s="1648"/>
      <c r="I28" s="1784">
        <v>394.35</v>
      </c>
      <c r="J28" s="1650"/>
      <c r="K28" s="1648"/>
      <c r="L28" s="1648"/>
      <c r="M28" s="1784">
        <v>112</v>
      </c>
      <c r="N28" s="1648"/>
      <c r="O28" s="1648"/>
      <c r="P28" s="1648"/>
      <c r="Q28" s="1784">
        <v>134.69999999999999</v>
      </c>
    </row>
    <row r="29" spans="1:17" s="488" customFormat="1" ht="15">
      <c r="A29" s="491">
        <v>15</v>
      </c>
      <c r="B29" s="793"/>
      <c r="C29" s="1648"/>
      <c r="D29" s="1648"/>
      <c r="E29" s="1784">
        <v>388</v>
      </c>
      <c r="F29" s="1648"/>
      <c r="G29" s="1648"/>
      <c r="H29" s="1648"/>
      <c r="I29" s="1784">
        <v>395.40000000000003</v>
      </c>
      <c r="J29" s="1650"/>
      <c r="K29" s="1648"/>
      <c r="L29" s="1648"/>
      <c r="M29" s="1784">
        <v>113</v>
      </c>
      <c r="N29" s="1648"/>
      <c r="O29" s="1648"/>
      <c r="P29" s="1648"/>
      <c r="Q29" s="1784">
        <v>127.35000000000001</v>
      </c>
    </row>
    <row r="30" spans="1:17" s="488" customFormat="1" ht="15">
      <c r="A30" s="491">
        <v>16</v>
      </c>
      <c r="B30" s="793"/>
      <c r="C30" s="1648"/>
      <c r="D30" s="1648"/>
      <c r="E30" s="1784">
        <v>410</v>
      </c>
      <c r="F30" s="1648"/>
      <c r="G30" s="1648"/>
      <c r="H30" s="1648"/>
      <c r="I30" s="1784">
        <v>406.49999999999994</v>
      </c>
      <c r="J30" s="1650"/>
      <c r="K30" s="1648"/>
      <c r="L30" s="1648"/>
      <c r="M30" s="1784">
        <v>129</v>
      </c>
      <c r="N30" s="1648"/>
      <c r="O30" s="1648"/>
      <c r="P30" s="1648"/>
      <c r="Q30" s="1784">
        <v>122.25</v>
      </c>
    </row>
    <row r="31" spans="1:17" s="492" customFormat="1" ht="15">
      <c r="A31" s="491">
        <v>17</v>
      </c>
      <c r="B31" s="793"/>
      <c r="C31" s="1648"/>
      <c r="D31" s="1648"/>
      <c r="E31" s="1784">
        <v>416</v>
      </c>
      <c r="F31" s="1648"/>
      <c r="G31" s="1648"/>
      <c r="H31" s="1648"/>
      <c r="I31" s="1784">
        <v>398.70000000000005</v>
      </c>
      <c r="J31" s="1650"/>
      <c r="K31" s="1648"/>
      <c r="L31" s="1648"/>
      <c r="M31" s="1784">
        <v>132</v>
      </c>
      <c r="N31" s="1648"/>
      <c r="O31" s="1648"/>
      <c r="P31" s="1648"/>
      <c r="Q31" s="1784">
        <v>109.05000000000001</v>
      </c>
    </row>
    <row r="32" spans="1:17" s="492" customFormat="1" ht="15">
      <c r="A32" s="491">
        <v>18</v>
      </c>
      <c r="B32" s="793"/>
      <c r="C32" s="1648"/>
      <c r="D32" s="1648"/>
      <c r="E32" s="1784">
        <v>392</v>
      </c>
      <c r="F32" s="1648"/>
      <c r="G32" s="1648"/>
      <c r="H32" s="1648"/>
      <c r="I32" s="1784">
        <v>405.75</v>
      </c>
      <c r="J32" s="1650"/>
      <c r="K32" s="1648"/>
      <c r="L32" s="1648"/>
      <c r="M32" s="1784">
        <v>122</v>
      </c>
      <c r="N32" s="1648"/>
      <c r="O32" s="1648"/>
      <c r="P32" s="1648"/>
      <c r="Q32" s="1784">
        <v>106.20000000000002</v>
      </c>
    </row>
    <row r="33" spans="1:33" s="492" customFormat="1" ht="15">
      <c r="A33" s="491">
        <v>19</v>
      </c>
      <c r="B33" s="793"/>
      <c r="C33" s="1648"/>
      <c r="D33" s="1648"/>
      <c r="E33" s="1784">
        <v>370</v>
      </c>
      <c r="F33" s="1648"/>
      <c r="G33" s="1648"/>
      <c r="H33" s="1648"/>
      <c r="I33" s="1784">
        <v>403.04999999999995</v>
      </c>
      <c r="J33" s="1650"/>
      <c r="K33" s="1648"/>
      <c r="L33" s="1648"/>
      <c r="M33" s="1784">
        <v>116</v>
      </c>
      <c r="N33" s="1648"/>
      <c r="O33" s="1648"/>
      <c r="P33" s="1648"/>
      <c r="Q33" s="1784">
        <v>103.05</v>
      </c>
    </row>
    <row r="34" spans="1:33" s="492" customFormat="1" ht="15">
      <c r="A34" s="491">
        <v>20</v>
      </c>
      <c r="B34" s="793"/>
      <c r="C34" s="1648"/>
      <c r="D34" s="1648"/>
      <c r="E34" s="1784">
        <v>350</v>
      </c>
      <c r="F34" s="1648"/>
      <c r="G34" s="1648"/>
      <c r="H34" s="1648"/>
      <c r="I34" s="1784">
        <v>400.34999999999997</v>
      </c>
      <c r="J34" s="1650"/>
      <c r="K34" s="1648"/>
      <c r="L34" s="1648"/>
      <c r="M34" s="1784">
        <v>108</v>
      </c>
      <c r="N34" s="1648"/>
      <c r="O34" s="1648"/>
      <c r="P34" s="1648"/>
      <c r="Q34" s="1784">
        <v>101.25</v>
      </c>
    </row>
    <row r="35" spans="1:33" s="492" customFormat="1" ht="15">
      <c r="A35" s="491">
        <v>21</v>
      </c>
      <c r="B35" s="793"/>
      <c r="C35" s="1648"/>
      <c r="D35" s="1648"/>
      <c r="E35" s="1784">
        <v>328</v>
      </c>
      <c r="F35" s="1648"/>
      <c r="G35" s="1648"/>
      <c r="H35" s="1648"/>
      <c r="I35" s="1784">
        <v>380.7</v>
      </c>
      <c r="J35" s="1650"/>
      <c r="K35" s="1648"/>
      <c r="L35" s="1648"/>
      <c r="M35" s="1784">
        <v>108</v>
      </c>
      <c r="N35" s="1648"/>
      <c r="O35" s="1648"/>
      <c r="P35" s="1648"/>
      <c r="Q35" s="1784">
        <v>93.75</v>
      </c>
    </row>
    <row r="36" spans="1:33" s="492" customFormat="1" ht="15">
      <c r="A36" s="491">
        <v>22</v>
      </c>
      <c r="B36" s="793"/>
      <c r="C36" s="1648"/>
      <c r="D36" s="1648"/>
      <c r="E36" s="1784">
        <v>298</v>
      </c>
      <c r="F36" s="1648"/>
      <c r="G36" s="1648"/>
      <c r="H36" s="1648"/>
      <c r="I36" s="1784">
        <v>358.65</v>
      </c>
      <c r="J36" s="1650"/>
      <c r="K36" s="1648"/>
      <c r="L36" s="1648"/>
      <c r="M36" s="1784">
        <v>112</v>
      </c>
      <c r="N36" s="1648"/>
      <c r="O36" s="1648"/>
      <c r="P36" s="1648"/>
      <c r="Q36" s="1784">
        <v>96.300000000000011</v>
      </c>
    </row>
    <row r="37" spans="1:33" s="492" customFormat="1" ht="15">
      <c r="A37" s="491">
        <v>23</v>
      </c>
      <c r="B37" s="793"/>
      <c r="C37" s="1648"/>
      <c r="D37" s="1648"/>
      <c r="E37" s="1784">
        <v>277</v>
      </c>
      <c r="F37" s="1648"/>
      <c r="G37" s="1648"/>
      <c r="H37" s="1648"/>
      <c r="I37" s="1784">
        <v>326.85000000000002</v>
      </c>
      <c r="J37" s="1650"/>
      <c r="K37" s="1648"/>
      <c r="L37" s="1648"/>
      <c r="M37" s="1784">
        <v>110</v>
      </c>
      <c r="N37" s="1648"/>
      <c r="O37" s="1648"/>
      <c r="P37" s="1648"/>
      <c r="Q37" s="1784">
        <v>93.9</v>
      </c>
    </row>
    <row r="38" spans="1:33" s="492" customFormat="1" ht="15">
      <c r="A38" s="491" t="s">
        <v>19</v>
      </c>
      <c r="B38" s="817"/>
      <c r="C38" s="1649"/>
      <c r="D38" s="1649"/>
      <c r="E38" s="1651">
        <f>SUM(E14:E37)</f>
        <v>8357</v>
      </c>
      <c r="F38" s="1649"/>
      <c r="G38" s="1649"/>
      <c r="H38" s="1649"/>
      <c r="I38" s="1651">
        <f>SUM(I14:I37)</f>
        <v>8551.8000000000011</v>
      </c>
      <c r="J38" s="1649"/>
      <c r="K38" s="1649"/>
      <c r="L38" s="1649"/>
      <c r="M38" s="1651">
        <f>SUM(M14:M37)</f>
        <v>2660</v>
      </c>
      <c r="N38" s="1649"/>
      <c r="O38" s="1649"/>
      <c r="P38" s="1649"/>
      <c r="Q38" s="1651">
        <f>SUM(Q14:Q37)</f>
        <v>2487.15</v>
      </c>
    </row>
    <row r="39" spans="1:33" s="482" customFormat="1" ht="12.75" customHeight="1">
      <c r="A39" s="482" t="s">
        <v>20</v>
      </c>
      <c r="R39" s="960"/>
      <c r="S39" s="960"/>
      <c r="T39" s="960"/>
      <c r="U39" s="960"/>
      <c r="V39" s="960"/>
      <c r="W39" s="960"/>
      <c r="X39" s="960"/>
      <c r="Y39" s="960"/>
      <c r="Z39" s="960"/>
      <c r="AA39" s="960"/>
      <c r="AB39" s="960"/>
      <c r="AC39" s="960"/>
      <c r="AD39" s="960"/>
      <c r="AE39" s="960"/>
      <c r="AF39" s="960"/>
      <c r="AG39" s="960"/>
    </row>
    <row r="40" spans="1:33" s="482" customFormat="1" ht="12.75" customHeight="1">
      <c r="A40" s="482" t="s">
        <v>21</v>
      </c>
      <c r="R40" s="960"/>
      <c r="S40" s="960"/>
      <c r="T40" s="960"/>
      <c r="U40" s="960"/>
      <c r="V40" s="960"/>
      <c r="W40" s="960"/>
      <c r="X40" s="960"/>
      <c r="Y40" s="960"/>
      <c r="Z40" s="960"/>
      <c r="AA40" s="960"/>
      <c r="AB40" s="960"/>
      <c r="AC40" s="960"/>
      <c r="AD40" s="960"/>
      <c r="AE40" s="960"/>
      <c r="AF40" s="960"/>
      <c r="AG40" s="960"/>
    </row>
    <row r="41" spans="1:33">
      <c r="A41" s="482" t="s">
        <v>565</v>
      </c>
      <c r="K41" s="482"/>
      <c r="L41" s="482"/>
      <c r="M41" s="482"/>
      <c r="N41" s="482"/>
      <c r="O41" s="482"/>
      <c r="P41" s="482"/>
      <c r="Q41" s="482"/>
      <c r="R41" s="961"/>
      <c r="S41" s="961"/>
      <c r="T41" s="961"/>
      <c r="U41" s="961"/>
      <c r="V41" s="961"/>
      <c r="W41" s="961"/>
      <c r="X41" s="961"/>
      <c r="Y41" s="961"/>
      <c r="Z41" s="961"/>
      <c r="AA41" s="961"/>
      <c r="AB41" s="961"/>
      <c r="AC41" s="961"/>
      <c r="AD41" s="961"/>
      <c r="AE41" s="961"/>
      <c r="AF41" s="961"/>
      <c r="AG41" s="961"/>
    </row>
    <row r="42" spans="1:33">
      <c r="A42" s="482" t="s">
        <v>23</v>
      </c>
      <c r="R42" s="961"/>
      <c r="S42" s="961"/>
      <c r="T42" s="961"/>
      <c r="U42" s="961"/>
      <c r="V42" s="961"/>
      <c r="W42" s="961"/>
      <c r="X42" s="961"/>
      <c r="Y42" s="961"/>
      <c r="Z42" s="961"/>
      <c r="AA42" s="961"/>
      <c r="AB42" s="961"/>
      <c r="AC42" s="961"/>
      <c r="AD42" s="961"/>
      <c r="AE42" s="961"/>
      <c r="AF42" s="961"/>
      <c r="AG42" s="961"/>
    </row>
    <row r="43" spans="1:33">
      <c r="R43" s="961"/>
      <c r="S43" s="961"/>
      <c r="T43" s="961"/>
      <c r="U43" s="961"/>
      <c r="V43" s="961"/>
      <c r="W43" s="961"/>
      <c r="X43" s="961"/>
      <c r="Y43" s="961"/>
      <c r="Z43" s="961"/>
      <c r="AA43" s="961"/>
      <c r="AB43" s="961"/>
      <c r="AC43" s="961"/>
      <c r="AD43" s="961"/>
      <c r="AE43" s="961"/>
      <c r="AF43" s="961"/>
      <c r="AG43" s="961"/>
    </row>
  </sheetData>
  <mergeCells count="20">
    <mergeCell ref="A9:A12"/>
    <mergeCell ref="B3:C3"/>
    <mergeCell ref="B5:C5"/>
    <mergeCell ref="B4:C4"/>
    <mergeCell ref="B9:I9"/>
    <mergeCell ref="A6:Q6"/>
    <mergeCell ref="A7:Q7"/>
    <mergeCell ref="N1:Q1"/>
    <mergeCell ref="J9:Q9"/>
    <mergeCell ref="N11:O11"/>
    <mergeCell ref="B11:C11"/>
    <mergeCell ref="F11:G11"/>
    <mergeCell ref="J11:K11"/>
    <mergeCell ref="F10:I10"/>
    <mergeCell ref="J10:M10"/>
    <mergeCell ref="N10:Q10"/>
    <mergeCell ref="B10:E10"/>
    <mergeCell ref="B1:F1"/>
    <mergeCell ref="B2:F2"/>
    <mergeCell ref="N2:Q2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>
    <tabColor theme="9" tint="-0.249977111117893"/>
  </sheetPr>
  <dimension ref="A1:AG43"/>
  <sheetViews>
    <sheetView zoomScale="85" zoomScaleNormal="85" workbookViewId="0">
      <selection activeCell="Q14" sqref="Q14:Q37"/>
    </sheetView>
  </sheetViews>
  <sheetFormatPr defaultColWidth="9.140625" defaultRowHeight="12.75"/>
  <cols>
    <col min="1" max="1" width="5.42578125" style="505" customWidth="1"/>
    <col min="2" max="3" width="11.28515625" style="505" customWidth="1"/>
    <col min="4" max="4" width="11.28515625" style="505" hidden="1" customWidth="1"/>
    <col min="5" max="7" width="11.28515625" style="505" customWidth="1"/>
    <col min="8" max="8" width="11.28515625" style="505" hidden="1" customWidth="1"/>
    <col min="9" max="11" width="11.28515625" style="505" customWidth="1"/>
    <col min="12" max="12" width="11.28515625" style="505" hidden="1" customWidth="1"/>
    <col min="13" max="15" width="11.28515625" style="505" customWidth="1"/>
    <col min="16" max="16" width="11.28515625" style="505" hidden="1" customWidth="1"/>
    <col min="17" max="17" width="11.28515625" style="505" customWidth="1"/>
    <col min="18" max="16384" width="9.140625" style="505"/>
  </cols>
  <sheetData>
    <row r="1" spans="1:33" s="494" customFormat="1" ht="18.75" customHeight="1">
      <c r="B1" s="2836" t="s">
        <v>405</v>
      </c>
      <c r="C1" s="2081"/>
      <c r="D1" s="2081"/>
      <c r="E1" s="2081"/>
      <c r="F1" s="2081"/>
      <c r="J1" s="800" t="s">
        <v>171</v>
      </c>
      <c r="N1" s="2838" t="s">
        <v>116</v>
      </c>
      <c r="O1" s="2838"/>
      <c r="P1" s="2838"/>
      <c r="Q1" s="2838"/>
      <c r="R1" s="958"/>
      <c r="S1" s="958"/>
      <c r="T1" s="958"/>
      <c r="U1" s="958"/>
      <c r="V1" s="958"/>
      <c r="W1" s="958"/>
      <c r="X1" s="958"/>
      <c r="Y1" s="958"/>
      <c r="Z1" s="958"/>
      <c r="AA1" s="958"/>
      <c r="AB1" s="958"/>
      <c r="AC1" s="958"/>
      <c r="AD1" s="958"/>
      <c r="AE1" s="958"/>
      <c r="AF1" s="958"/>
      <c r="AG1" s="958"/>
    </row>
    <row r="2" spans="1:33" s="494" customFormat="1" ht="10.5" customHeight="1">
      <c r="B2" s="2837" t="s">
        <v>1</v>
      </c>
      <c r="C2" s="2088"/>
      <c r="D2" s="2088"/>
      <c r="E2" s="2088"/>
      <c r="F2" s="2088"/>
      <c r="N2" s="2837" t="s">
        <v>2</v>
      </c>
      <c r="O2" s="2840"/>
      <c r="P2" s="2840"/>
      <c r="Q2" s="2840"/>
      <c r="R2" s="958"/>
      <c r="S2" s="958"/>
      <c r="T2" s="958"/>
      <c r="U2" s="958"/>
      <c r="V2" s="958"/>
      <c r="W2" s="958"/>
      <c r="X2" s="958"/>
      <c r="Y2" s="958"/>
      <c r="Z2" s="958"/>
      <c r="AA2" s="958"/>
      <c r="AB2" s="958"/>
      <c r="AC2" s="958"/>
      <c r="AD2" s="958"/>
      <c r="AE2" s="958"/>
      <c r="AF2" s="958"/>
      <c r="AG2" s="958"/>
    </row>
    <row r="3" spans="1:33" s="494" customFormat="1" ht="13.5" customHeight="1">
      <c r="B3" s="2839" t="s">
        <v>117</v>
      </c>
      <c r="C3" s="2839"/>
      <c r="N3" s="494" t="s">
        <v>3</v>
      </c>
      <c r="R3" s="958"/>
      <c r="S3" s="958"/>
      <c r="T3" s="958"/>
      <c r="U3" s="958"/>
      <c r="V3" s="958"/>
      <c r="W3" s="958"/>
      <c r="X3" s="958"/>
      <c r="Y3" s="958"/>
      <c r="Z3" s="958"/>
      <c r="AA3" s="958"/>
      <c r="AB3" s="958"/>
      <c r="AC3" s="958"/>
      <c r="AD3" s="958"/>
      <c r="AE3" s="958"/>
      <c r="AF3" s="958"/>
      <c r="AG3" s="958"/>
    </row>
    <row r="4" spans="1:33" s="494" customFormat="1" ht="15" customHeight="1">
      <c r="B4" s="2826" t="s">
        <v>4</v>
      </c>
      <c r="C4" s="2081"/>
      <c r="D4" s="496"/>
      <c r="E4" s="958"/>
      <c r="F4" s="958"/>
      <c r="G4" s="958"/>
      <c r="H4" s="958"/>
      <c r="I4" s="913" t="s">
        <v>5</v>
      </c>
      <c r="J4" s="495"/>
      <c r="K4" s="495"/>
      <c r="L4" s="495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</row>
    <row r="5" spans="1:33" s="494" customFormat="1" ht="9.75" customHeight="1">
      <c r="B5" s="2829" t="s">
        <v>7</v>
      </c>
      <c r="C5" s="2079"/>
      <c r="D5" s="495"/>
      <c r="E5" s="495"/>
      <c r="R5" s="958"/>
      <c r="S5" s="958"/>
      <c r="T5" s="958"/>
      <c r="U5" s="958"/>
      <c r="V5" s="958"/>
      <c r="W5" s="958"/>
      <c r="X5" s="958"/>
      <c r="Y5" s="958"/>
      <c r="Z5" s="958"/>
      <c r="AA5" s="958"/>
      <c r="AB5" s="958"/>
      <c r="AC5" s="958"/>
      <c r="AD5" s="958"/>
      <c r="AE5" s="958"/>
      <c r="AF5" s="958"/>
      <c r="AG5" s="958"/>
    </row>
    <row r="6" spans="1:33" s="494" customFormat="1" ht="12" customHeight="1">
      <c r="A6" s="2827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58"/>
      <c r="S6" s="958"/>
      <c r="T6" s="958"/>
      <c r="U6" s="958"/>
      <c r="V6" s="958"/>
      <c r="W6" s="958"/>
      <c r="X6" s="958"/>
      <c r="Y6" s="958"/>
      <c r="Z6" s="958"/>
      <c r="AA6" s="958"/>
      <c r="AB6" s="958"/>
      <c r="AC6" s="958"/>
      <c r="AD6" s="958"/>
      <c r="AE6" s="958"/>
      <c r="AF6" s="958"/>
      <c r="AG6" s="958"/>
    </row>
    <row r="7" spans="1:33" s="494" customFormat="1" ht="15.75">
      <c r="A7" s="2828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58"/>
      <c r="S7" s="958"/>
      <c r="T7" s="958"/>
      <c r="U7" s="958"/>
      <c r="V7" s="958"/>
      <c r="W7" s="958"/>
      <c r="X7" s="958"/>
      <c r="Y7" s="958"/>
      <c r="Z7" s="958"/>
      <c r="AA7" s="958"/>
      <c r="AB7" s="958"/>
      <c r="AC7" s="958"/>
      <c r="AD7" s="958"/>
      <c r="AE7" s="958"/>
      <c r="AF7" s="958"/>
      <c r="AG7" s="958"/>
    </row>
    <row r="8" spans="1:33" s="494" customFormat="1" ht="9" customHeight="1">
      <c r="A8" s="1272">
        <v>1450</v>
      </c>
      <c r="B8" s="1258">
        <v>1449</v>
      </c>
      <c r="R8" s="958"/>
      <c r="S8" s="958"/>
      <c r="T8" s="958"/>
      <c r="U8" s="958"/>
      <c r="V8" s="958"/>
      <c r="W8" s="958"/>
      <c r="X8" s="958"/>
      <c r="Y8" s="958"/>
      <c r="Z8" s="958"/>
      <c r="AA8" s="958"/>
      <c r="AB8" s="958"/>
      <c r="AC8" s="958"/>
      <c r="AD8" s="958"/>
      <c r="AE8" s="958"/>
      <c r="AF8" s="958"/>
      <c r="AG8" s="958"/>
    </row>
    <row r="9" spans="1:33" s="494" customFormat="1">
      <c r="A9" s="2830" t="s">
        <v>9</v>
      </c>
      <c r="B9" s="2833" t="s">
        <v>10</v>
      </c>
      <c r="C9" s="2834"/>
      <c r="D9" s="2834"/>
      <c r="E9" s="2834"/>
      <c r="F9" s="2834"/>
      <c r="G9" s="2834"/>
      <c r="H9" s="2834"/>
      <c r="I9" s="2835"/>
      <c r="J9" s="2833" t="s">
        <v>11</v>
      </c>
      <c r="K9" s="2834"/>
      <c r="L9" s="2834"/>
      <c r="M9" s="2834"/>
      <c r="N9" s="2834"/>
      <c r="O9" s="2834"/>
      <c r="P9" s="2834"/>
      <c r="Q9" s="2835"/>
      <c r="R9" s="958"/>
      <c r="S9" s="958"/>
      <c r="T9" s="958"/>
      <c r="U9" s="958"/>
      <c r="V9" s="958"/>
      <c r="W9" s="958"/>
      <c r="X9" s="958"/>
      <c r="Y9" s="958"/>
      <c r="Z9" s="958"/>
      <c r="AA9" s="958"/>
      <c r="AB9" s="958"/>
      <c r="AC9" s="958"/>
      <c r="AD9" s="958"/>
      <c r="AE9" s="958"/>
      <c r="AF9" s="958"/>
      <c r="AG9" s="958"/>
    </row>
    <row r="10" spans="1:33" s="494" customFormat="1">
      <c r="A10" s="2831"/>
      <c r="B10" s="2823" t="s">
        <v>403</v>
      </c>
      <c r="C10" s="2824"/>
      <c r="D10" s="2824"/>
      <c r="E10" s="2825"/>
      <c r="F10" s="2823" t="s">
        <v>404</v>
      </c>
      <c r="G10" s="2095"/>
      <c r="H10" s="2095"/>
      <c r="I10" s="2096"/>
      <c r="J10" s="2823" t="s">
        <v>403</v>
      </c>
      <c r="K10" s="2824"/>
      <c r="L10" s="2824"/>
      <c r="M10" s="2825"/>
      <c r="N10" s="2823" t="s">
        <v>404</v>
      </c>
      <c r="O10" s="2824"/>
      <c r="P10" s="2824"/>
      <c r="Q10" s="2825"/>
      <c r="R10" s="958"/>
      <c r="S10" s="958"/>
      <c r="T10" s="958"/>
      <c r="U10" s="958"/>
      <c r="V10" s="958"/>
      <c r="W10" s="958"/>
      <c r="X10" s="958"/>
      <c r="Y10" s="958"/>
      <c r="Z10" s="958"/>
      <c r="AA10" s="958"/>
      <c r="AB10" s="958"/>
      <c r="AC10" s="958"/>
      <c r="AD10" s="958"/>
      <c r="AE10" s="958"/>
      <c r="AF10" s="958"/>
      <c r="AG10" s="958"/>
    </row>
    <row r="11" spans="1:33" s="494" customFormat="1">
      <c r="A11" s="2831"/>
      <c r="B11" s="2823" t="s">
        <v>14</v>
      </c>
      <c r="C11" s="2824"/>
      <c r="E11" s="498">
        <v>3000</v>
      </c>
      <c r="F11" s="2823" t="s">
        <v>14</v>
      </c>
      <c r="G11" s="2824"/>
      <c r="H11" s="497"/>
      <c r="I11" s="498">
        <v>3000</v>
      </c>
      <c r="J11" s="2823" t="s">
        <v>14</v>
      </c>
      <c r="K11" s="2824"/>
      <c r="L11" s="497"/>
      <c r="M11" s="498">
        <v>3000</v>
      </c>
      <c r="N11" s="2823" t="s">
        <v>14</v>
      </c>
      <c r="O11" s="2824"/>
      <c r="P11" s="497"/>
      <c r="Q11" s="498">
        <v>3000</v>
      </c>
      <c r="R11" s="958"/>
      <c r="S11" s="958"/>
      <c r="T11" s="958"/>
      <c r="U11" s="958"/>
      <c r="V11" s="958"/>
      <c r="W11" s="958"/>
      <c r="X11" s="958"/>
      <c r="Y11" s="958"/>
      <c r="Z11" s="958"/>
      <c r="AA11" s="958"/>
      <c r="AB11" s="958"/>
      <c r="AC11" s="958"/>
      <c r="AD11" s="958"/>
      <c r="AE11" s="958"/>
      <c r="AF11" s="958"/>
      <c r="AG11" s="958"/>
    </row>
    <row r="12" spans="1:33" s="500" customFormat="1" ht="35.25" customHeight="1">
      <c r="A12" s="2832"/>
      <c r="B12" s="499" t="s">
        <v>16</v>
      </c>
      <c r="C12" s="499" t="s">
        <v>17</v>
      </c>
      <c r="D12" s="499"/>
      <c r="E12" s="499" t="s">
        <v>18</v>
      </c>
      <c r="F12" s="499" t="s">
        <v>16</v>
      </c>
      <c r="G12" s="499" t="s">
        <v>17</v>
      </c>
      <c r="H12" s="499"/>
      <c r="I12" s="499" t="s">
        <v>18</v>
      </c>
      <c r="J12" s="499" t="s">
        <v>16</v>
      </c>
      <c r="K12" s="499" t="s">
        <v>17</v>
      </c>
      <c r="L12" s="499"/>
      <c r="M12" s="499" t="s">
        <v>18</v>
      </c>
      <c r="N12" s="499" t="s">
        <v>16</v>
      </c>
      <c r="O12" s="499" t="s">
        <v>17</v>
      </c>
      <c r="P12" s="499"/>
      <c r="Q12" s="499" t="s">
        <v>18</v>
      </c>
    </row>
    <row r="13" spans="1:33" s="502" customFormat="1" ht="11.25">
      <c r="A13" s="501">
        <v>1</v>
      </c>
      <c r="B13" s="501">
        <v>2</v>
      </c>
      <c r="C13" s="501">
        <v>3</v>
      </c>
      <c r="D13" s="501"/>
      <c r="E13" s="501">
        <v>4</v>
      </c>
      <c r="F13" s="501">
        <v>5</v>
      </c>
      <c r="G13" s="501">
        <v>6</v>
      </c>
      <c r="H13" s="501"/>
      <c r="I13" s="501">
        <v>7</v>
      </c>
      <c r="J13" s="501">
        <v>8</v>
      </c>
      <c r="K13" s="501">
        <v>9</v>
      </c>
      <c r="L13" s="501"/>
      <c r="M13" s="501">
        <v>10</v>
      </c>
      <c r="N13" s="501">
        <v>11</v>
      </c>
      <c r="O13" s="501">
        <v>12</v>
      </c>
      <c r="P13" s="501"/>
      <c r="Q13" s="501">
        <v>13</v>
      </c>
    </row>
    <row r="14" spans="1:33" s="500" customFormat="1" ht="15">
      <c r="A14" s="503">
        <v>0</v>
      </c>
      <c r="B14" s="801"/>
      <c r="C14" s="1652"/>
      <c r="D14" s="1652"/>
      <c r="E14" s="1784">
        <v>209</v>
      </c>
      <c r="F14" s="1653"/>
      <c r="G14" s="1652"/>
      <c r="H14" s="1652"/>
      <c r="I14" s="1784">
        <v>87</v>
      </c>
      <c r="J14" s="1654"/>
      <c r="K14" s="1652"/>
      <c r="L14" s="1652"/>
      <c r="M14" s="1784">
        <v>40</v>
      </c>
      <c r="N14" s="1654"/>
      <c r="O14" s="1652"/>
      <c r="P14" s="1652"/>
      <c r="Q14" s="1784">
        <v>37</v>
      </c>
    </row>
    <row r="15" spans="1:33" s="1351" customFormat="1" ht="15">
      <c r="A15" s="1350">
        <v>1</v>
      </c>
      <c r="B15" s="801"/>
      <c r="C15" s="1652"/>
      <c r="D15" s="1652"/>
      <c r="E15" s="1784">
        <v>205</v>
      </c>
      <c r="F15" s="1653"/>
      <c r="G15" s="1652"/>
      <c r="H15" s="1652"/>
      <c r="I15" s="1784">
        <v>74</v>
      </c>
      <c r="J15" s="1654"/>
      <c r="K15" s="1652"/>
      <c r="L15" s="1652"/>
      <c r="M15" s="1784">
        <v>40</v>
      </c>
      <c r="N15" s="1654"/>
      <c r="O15" s="1652"/>
      <c r="P15" s="1652"/>
      <c r="Q15" s="1784">
        <v>45</v>
      </c>
    </row>
    <row r="16" spans="1:33" s="500" customFormat="1" ht="15">
      <c r="A16" s="503">
        <v>2</v>
      </c>
      <c r="B16" s="801"/>
      <c r="C16" s="1652"/>
      <c r="D16" s="1652"/>
      <c r="E16" s="1784">
        <v>201</v>
      </c>
      <c r="F16" s="1653"/>
      <c r="G16" s="1652"/>
      <c r="H16" s="1652"/>
      <c r="I16" s="1784">
        <v>62</v>
      </c>
      <c r="J16" s="1654"/>
      <c r="K16" s="1652"/>
      <c r="L16" s="1652"/>
      <c r="M16" s="1784">
        <v>40</v>
      </c>
      <c r="N16" s="1654"/>
      <c r="O16" s="1652"/>
      <c r="P16" s="1652"/>
      <c r="Q16" s="1784">
        <v>39</v>
      </c>
    </row>
    <row r="17" spans="1:17" s="500" customFormat="1" ht="15">
      <c r="A17" s="503">
        <v>3</v>
      </c>
      <c r="B17" s="801"/>
      <c r="C17" s="1652"/>
      <c r="D17" s="1652"/>
      <c r="E17" s="1784">
        <v>203</v>
      </c>
      <c r="F17" s="1653"/>
      <c r="G17" s="1652"/>
      <c r="H17" s="1652"/>
      <c r="I17" s="1784">
        <v>67</v>
      </c>
      <c r="J17" s="1654"/>
      <c r="K17" s="1652"/>
      <c r="L17" s="1652"/>
      <c r="M17" s="1784">
        <v>39</v>
      </c>
      <c r="N17" s="1654"/>
      <c r="O17" s="1652"/>
      <c r="P17" s="1652"/>
      <c r="Q17" s="1784">
        <v>34</v>
      </c>
    </row>
    <row r="18" spans="1:17" s="500" customFormat="1" ht="15">
      <c r="A18" s="503">
        <v>4</v>
      </c>
      <c r="B18" s="801"/>
      <c r="C18" s="1652"/>
      <c r="D18" s="1652"/>
      <c r="E18" s="1784">
        <v>203</v>
      </c>
      <c r="F18" s="1653"/>
      <c r="G18" s="1652"/>
      <c r="H18" s="1652"/>
      <c r="I18" s="1784">
        <v>81</v>
      </c>
      <c r="J18" s="1654"/>
      <c r="K18" s="1652"/>
      <c r="L18" s="1652"/>
      <c r="M18" s="1784">
        <v>37</v>
      </c>
      <c r="N18" s="1654"/>
      <c r="O18" s="1652"/>
      <c r="P18" s="1652"/>
      <c r="Q18" s="1784">
        <v>11</v>
      </c>
    </row>
    <row r="19" spans="1:17" s="500" customFormat="1" ht="15">
      <c r="A19" s="503">
        <v>5</v>
      </c>
      <c r="B19" s="801"/>
      <c r="C19" s="1652"/>
      <c r="D19" s="1652"/>
      <c r="E19" s="1784">
        <v>250</v>
      </c>
      <c r="F19" s="1653"/>
      <c r="G19" s="1652"/>
      <c r="H19" s="1652"/>
      <c r="I19" s="1784">
        <v>78</v>
      </c>
      <c r="J19" s="1654"/>
      <c r="K19" s="1652"/>
      <c r="L19" s="1652"/>
      <c r="M19" s="1784">
        <v>35</v>
      </c>
      <c r="N19" s="1654"/>
      <c r="O19" s="1652"/>
      <c r="P19" s="1652"/>
      <c r="Q19" s="1784">
        <v>36</v>
      </c>
    </row>
    <row r="20" spans="1:17" s="500" customFormat="1" ht="15">
      <c r="A20" s="503">
        <v>6</v>
      </c>
      <c r="B20" s="801"/>
      <c r="C20" s="1652"/>
      <c r="D20" s="1652"/>
      <c r="E20" s="1784">
        <v>289</v>
      </c>
      <c r="F20" s="1653"/>
      <c r="G20" s="1652"/>
      <c r="H20" s="1652"/>
      <c r="I20" s="1784">
        <v>68</v>
      </c>
      <c r="J20" s="1654"/>
      <c r="K20" s="1652"/>
      <c r="L20" s="1652"/>
      <c r="M20" s="1784">
        <v>39</v>
      </c>
      <c r="N20" s="1654"/>
      <c r="O20" s="1652"/>
      <c r="P20" s="1652"/>
      <c r="Q20" s="1784">
        <v>25</v>
      </c>
    </row>
    <row r="21" spans="1:17" s="500" customFormat="1" ht="15">
      <c r="A21" s="503">
        <v>7</v>
      </c>
      <c r="B21" s="801"/>
      <c r="C21" s="1652"/>
      <c r="D21" s="1652"/>
      <c r="E21" s="1784">
        <v>394</v>
      </c>
      <c r="F21" s="1653"/>
      <c r="G21" s="1652"/>
      <c r="H21" s="1652"/>
      <c r="I21" s="1784">
        <v>66</v>
      </c>
      <c r="J21" s="1654"/>
      <c r="K21" s="1652"/>
      <c r="L21" s="1652"/>
      <c r="M21" s="1784">
        <v>46</v>
      </c>
      <c r="N21" s="1654"/>
      <c r="O21" s="1652"/>
      <c r="P21" s="1652"/>
      <c r="Q21" s="1784">
        <v>17</v>
      </c>
    </row>
    <row r="22" spans="1:17" s="500" customFormat="1" ht="15">
      <c r="A22" s="503">
        <v>8</v>
      </c>
      <c r="B22" s="801"/>
      <c r="C22" s="1652"/>
      <c r="D22" s="1652"/>
      <c r="E22" s="1784">
        <v>432</v>
      </c>
      <c r="F22" s="1653"/>
      <c r="G22" s="1652"/>
      <c r="H22" s="1652"/>
      <c r="I22" s="1784">
        <v>56</v>
      </c>
      <c r="J22" s="1654"/>
      <c r="K22" s="1652"/>
      <c r="L22" s="1652"/>
      <c r="M22" s="1784">
        <v>51</v>
      </c>
      <c r="N22" s="1654"/>
      <c r="O22" s="1652"/>
      <c r="P22" s="1652"/>
      <c r="Q22" s="1784">
        <v>2</v>
      </c>
    </row>
    <row r="23" spans="1:17" s="500" customFormat="1" ht="15">
      <c r="A23" s="503">
        <v>9</v>
      </c>
      <c r="B23" s="801"/>
      <c r="C23" s="1652"/>
      <c r="D23" s="1652"/>
      <c r="E23" s="1784">
        <v>454</v>
      </c>
      <c r="F23" s="1653"/>
      <c r="G23" s="1652"/>
      <c r="H23" s="1652"/>
      <c r="I23" s="1784">
        <v>51</v>
      </c>
      <c r="J23" s="1654"/>
      <c r="K23" s="1652"/>
      <c r="L23" s="1652"/>
      <c r="M23" s="1784">
        <v>55</v>
      </c>
      <c r="N23" s="1654"/>
      <c r="O23" s="1652"/>
      <c r="P23" s="1652"/>
      <c r="Q23" s="1784">
        <v>2</v>
      </c>
    </row>
    <row r="24" spans="1:17" s="500" customFormat="1" ht="15">
      <c r="A24" s="503">
        <v>10</v>
      </c>
      <c r="B24" s="801"/>
      <c r="C24" s="1652"/>
      <c r="D24" s="1652"/>
      <c r="E24" s="1784">
        <v>416</v>
      </c>
      <c r="F24" s="1653"/>
      <c r="G24" s="1652"/>
      <c r="H24" s="1652"/>
      <c r="I24" s="1784">
        <v>57</v>
      </c>
      <c r="J24" s="1654"/>
      <c r="K24" s="1652"/>
      <c r="L24" s="1652"/>
      <c r="M24" s="1784">
        <v>53</v>
      </c>
      <c r="N24" s="1654"/>
      <c r="O24" s="1652"/>
      <c r="P24" s="1652"/>
      <c r="Q24" s="1784">
        <v>0</v>
      </c>
    </row>
    <row r="25" spans="1:17" s="500" customFormat="1" ht="15">
      <c r="A25" s="503">
        <v>11</v>
      </c>
      <c r="B25" s="801"/>
      <c r="C25" s="1652"/>
      <c r="D25" s="1652"/>
      <c r="E25" s="1784">
        <v>386</v>
      </c>
      <c r="F25" s="1653"/>
      <c r="G25" s="1652"/>
      <c r="H25" s="1652"/>
      <c r="I25" s="1784">
        <v>51</v>
      </c>
      <c r="J25" s="1654"/>
      <c r="K25" s="1652"/>
      <c r="L25" s="1652"/>
      <c r="M25" s="1784">
        <v>55</v>
      </c>
      <c r="N25" s="1654"/>
      <c r="O25" s="1652"/>
      <c r="P25" s="1652"/>
      <c r="Q25" s="1784">
        <v>2</v>
      </c>
    </row>
    <row r="26" spans="1:17" s="500" customFormat="1" ht="15">
      <c r="A26" s="503">
        <v>12</v>
      </c>
      <c r="B26" s="801"/>
      <c r="C26" s="1652"/>
      <c r="D26" s="1652"/>
      <c r="E26" s="1784">
        <v>372</v>
      </c>
      <c r="F26" s="1653"/>
      <c r="G26" s="1652"/>
      <c r="H26" s="1652"/>
      <c r="I26" s="1784">
        <v>57</v>
      </c>
      <c r="J26" s="1654"/>
      <c r="K26" s="1652"/>
      <c r="L26" s="1652"/>
      <c r="M26" s="1784">
        <v>51</v>
      </c>
      <c r="N26" s="1654"/>
      <c r="O26" s="1652"/>
      <c r="P26" s="1652"/>
      <c r="Q26" s="1784">
        <v>9</v>
      </c>
    </row>
    <row r="27" spans="1:17" s="500" customFormat="1" ht="15">
      <c r="A27" s="503">
        <v>13</v>
      </c>
      <c r="B27" s="801"/>
      <c r="C27" s="1652"/>
      <c r="D27" s="1652"/>
      <c r="E27" s="1784">
        <v>396</v>
      </c>
      <c r="F27" s="1653"/>
      <c r="G27" s="1652"/>
      <c r="H27" s="1652"/>
      <c r="I27" s="1784">
        <v>54</v>
      </c>
      <c r="J27" s="1654"/>
      <c r="K27" s="1652"/>
      <c r="L27" s="1652"/>
      <c r="M27" s="1784">
        <v>47</v>
      </c>
      <c r="N27" s="1654"/>
      <c r="O27" s="1652"/>
      <c r="P27" s="1652"/>
      <c r="Q27" s="1784">
        <v>10</v>
      </c>
    </row>
    <row r="28" spans="1:17" s="500" customFormat="1" ht="15">
      <c r="A28" s="503">
        <v>14</v>
      </c>
      <c r="B28" s="801"/>
      <c r="C28" s="1652"/>
      <c r="D28" s="1652"/>
      <c r="E28" s="1784">
        <v>348</v>
      </c>
      <c r="F28" s="1653"/>
      <c r="G28" s="1652"/>
      <c r="H28" s="1652"/>
      <c r="I28" s="1784">
        <v>51</v>
      </c>
      <c r="J28" s="1654"/>
      <c r="K28" s="1652"/>
      <c r="L28" s="1652"/>
      <c r="M28" s="1784">
        <v>53</v>
      </c>
      <c r="N28" s="1654"/>
      <c r="O28" s="1652"/>
      <c r="P28" s="1652"/>
      <c r="Q28" s="1784">
        <v>3</v>
      </c>
    </row>
    <row r="29" spans="1:17" s="500" customFormat="1" ht="15">
      <c r="A29" s="503">
        <v>15</v>
      </c>
      <c r="B29" s="801"/>
      <c r="C29" s="1652"/>
      <c r="D29" s="1652"/>
      <c r="E29" s="1784">
        <v>360</v>
      </c>
      <c r="F29" s="1653"/>
      <c r="G29" s="1652"/>
      <c r="H29" s="1652"/>
      <c r="I29" s="1784">
        <v>45</v>
      </c>
      <c r="J29" s="1654"/>
      <c r="K29" s="1652"/>
      <c r="L29" s="1652"/>
      <c r="M29" s="1784">
        <v>57</v>
      </c>
      <c r="N29" s="1654"/>
      <c r="O29" s="1652"/>
      <c r="P29" s="1652"/>
      <c r="Q29" s="1784">
        <v>2</v>
      </c>
    </row>
    <row r="30" spans="1:17" s="500" customFormat="1" ht="15">
      <c r="A30" s="503">
        <v>16</v>
      </c>
      <c r="B30" s="801"/>
      <c r="C30" s="1652"/>
      <c r="D30" s="1652"/>
      <c r="E30" s="1784">
        <v>349</v>
      </c>
      <c r="F30" s="1653"/>
      <c r="G30" s="1652"/>
      <c r="H30" s="1652"/>
      <c r="I30" s="1784">
        <v>66</v>
      </c>
      <c r="J30" s="1654"/>
      <c r="K30" s="1652"/>
      <c r="L30" s="1652"/>
      <c r="M30" s="1784">
        <v>58</v>
      </c>
      <c r="N30" s="1654"/>
      <c r="O30" s="1652"/>
      <c r="P30" s="1652"/>
      <c r="Q30" s="1784">
        <v>22</v>
      </c>
    </row>
    <row r="31" spans="1:17" s="504" customFormat="1" ht="15">
      <c r="A31" s="503">
        <v>17</v>
      </c>
      <c r="B31" s="801"/>
      <c r="C31" s="1652"/>
      <c r="D31" s="1652"/>
      <c r="E31" s="1784">
        <v>332</v>
      </c>
      <c r="F31" s="1653"/>
      <c r="G31" s="1652"/>
      <c r="H31" s="1652"/>
      <c r="I31" s="1784">
        <v>73</v>
      </c>
      <c r="J31" s="1654"/>
      <c r="K31" s="1652"/>
      <c r="L31" s="1652"/>
      <c r="M31" s="1784">
        <v>51</v>
      </c>
      <c r="N31" s="1654"/>
      <c r="O31" s="1652"/>
      <c r="P31" s="1652"/>
      <c r="Q31" s="1784">
        <v>29</v>
      </c>
    </row>
    <row r="32" spans="1:17" s="504" customFormat="1" ht="15">
      <c r="A32" s="503">
        <v>18</v>
      </c>
      <c r="B32" s="801"/>
      <c r="C32" s="1652"/>
      <c r="D32" s="1652"/>
      <c r="E32" s="1784">
        <v>301</v>
      </c>
      <c r="F32" s="1653"/>
      <c r="G32" s="1652"/>
      <c r="H32" s="1652"/>
      <c r="I32" s="1784">
        <v>93</v>
      </c>
      <c r="J32" s="1654"/>
      <c r="K32" s="1652"/>
      <c r="L32" s="1652"/>
      <c r="M32" s="1784">
        <v>45</v>
      </c>
      <c r="N32" s="1654"/>
      <c r="O32" s="1652"/>
      <c r="P32" s="1652"/>
      <c r="Q32" s="1784">
        <v>52</v>
      </c>
    </row>
    <row r="33" spans="1:33" s="504" customFormat="1" ht="15">
      <c r="A33" s="503">
        <v>19</v>
      </c>
      <c r="B33" s="801"/>
      <c r="C33" s="1652"/>
      <c r="D33" s="1652"/>
      <c r="E33" s="1784">
        <v>301</v>
      </c>
      <c r="F33" s="1653"/>
      <c r="G33" s="1652"/>
      <c r="H33" s="1652"/>
      <c r="I33" s="1784">
        <v>88</v>
      </c>
      <c r="J33" s="1654"/>
      <c r="K33" s="1652"/>
      <c r="L33" s="1652"/>
      <c r="M33" s="1784">
        <v>46</v>
      </c>
      <c r="N33" s="1654"/>
      <c r="O33" s="1652"/>
      <c r="P33" s="1652"/>
      <c r="Q33" s="1784">
        <v>43</v>
      </c>
    </row>
    <row r="34" spans="1:33" s="504" customFormat="1" ht="15">
      <c r="A34" s="503">
        <v>20</v>
      </c>
      <c r="B34" s="801"/>
      <c r="C34" s="1652"/>
      <c r="D34" s="1652"/>
      <c r="E34" s="1784">
        <v>287</v>
      </c>
      <c r="F34" s="1653"/>
      <c r="G34" s="1652"/>
      <c r="H34" s="1652"/>
      <c r="I34" s="1784">
        <v>86</v>
      </c>
      <c r="J34" s="1654"/>
      <c r="K34" s="1652"/>
      <c r="L34" s="1652"/>
      <c r="M34" s="1784">
        <v>45</v>
      </c>
      <c r="N34" s="1654"/>
      <c r="O34" s="1652"/>
      <c r="P34" s="1652"/>
      <c r="Q34" s="1784">
        <v>43</v>
      </c>
    </row>
    <row r="35" spans="1:33" s="504" customFormat="1" ht="15">
      <c r="A35" s="503">
        <v>21</v>
      </c>
      <c r="B35" s="801"/>
      <c r="C35" s="1652"/>
      <c r="D35" s="1652"/>
      <c r="E35" s="1784">
        <v>272</v>
      </c>
      <c r="F35" s="1653"/>
      <c r="G35" s="1652"/>
      <c r="H35" s="1652"/>
      <c r="I35" s="1784">
        <v>92</v>
      </c>
      <c r="J35" s="1654"/>
      <c r="K35" s="1652"/>
      <c r="L35" s="1652"/>
      <c r="M35" s="1784">
        <v>41</v>
      </c>
      <c r="N35" s="1654"/>
      <c r="O35" s="1652"/>
      <c r="P35" s="1652"/>
      <c r="Q35" s="1784">
        <v>27</v>
      </c>
    </row>
    <row r="36" spans="1:33" s="504" customFormat="1" ht="15">
      <c r="A36" s="503">
        <v>22</v>
      </c>
      <c r="B36" s="801"/>
      <c r="C36" s="1652"/>
      <c r="D36" s="1652"/>
      <c r="E36" s="1784">
        <v>257</v>
      </c>
      <c r="F36" s="1653"/>
      <c r="G36" s="1652"/>
      <c r="H36" s="1652"/>
      <c r="I36" s="1784">
        <v>98</v>
      </c>
      <c r="J36" s="1654"/>
      <c r="K36" s="1652"/>
      <c r="L36" s="1652"/>
      <c r="M36" s="1784">
        <v>44</v>
      </c>
      <c r="N36" s="1654"/>
      <c r="O36" s="1652"/>
      <c r="P36" s="1652"/>
      <c r="Q36" s="1784">
        <v>39</v>
      </c>
    </row>
    <row r="37" spans="1:33" s="504" customFormat="1" ht="15">
      <c r="A37" s="503">
        <v>23</v>
      </c>
      <c r="B37" s="803"/>
      <c r="C37" s="1652"/>
      <c r="D37" s="1652"/>
      <c r="E37" s="1784">
        <v>233</v>
      </c>
      <c r="F37" s="1653"/>
      <c r="G37" s="1652"/>
      <c r="H37" s="1652"/>
      <c r="I37" s="1784">
        <v>78</v>
      </c>
      <c r="J37" s="1654"/>
      <c r="K37" s="1652"/>
      <c r="L37" s="1652"/>
      <c r="M37" s="1784">
        <v>44</v>
      </c>
      <c r="N37" s="1654"/>
      <c r="O37" s="1652"/>
      <c r="P37" s="1652"/>
      <c r="Q37" s="1784">
        <v>24</v>
      </c>
    </row>
    <row r="38" spans="1:33" s="504" customFormat="1" ht="15">
      <c r="A38" s="503" t="s">
        <v>19</v>
      </c>
      <c r="B38" s="797"/>
      <c r="C38" s="1652"/>
      <c r="D38" s="1652"/>
      <c r="E38" s="1655">
        <f>SUM(E14:E37)</f>
        <v>7450</v>
      </c>
      <c r="F38" s="1652"/>
      <c r="G38" s="1652"/>
      <c r="H38" s="1652"/>
      <c r="I38" s="1655">
        <f>SUM(I14:I37)</f>
        <v>1679</v>
      </c>
      <c r="J38" s="1652"/>
      <c r="K38" s="1652"/>
      <c r="L38" s="1652"/>
      <c r="M38" s="1655">
        <f>SUM(M14:M37)</f>
        <v>1112</v>
      </c>
      <c r="N38" s="1652"/>
      <c r="O38" s="1652"/>
      <c r="P38" s="1652"/>
      <c r="Q38" s="1655">
        <f>SUM(Q14:Q37)</f>
        <v>553</v>
      </c>
    </row>
    <row r="39" spans="1:33" s="494" customFormat="1" ht="12.75" customHeight="1">
      <c r="A39" s="494" t="s">
        <v>20</v>
      </c>
      <c r="R39" s="958"/>
      <c r="S39" s="958"/>
      <c r="T39" s="958"/>
      <c r="U39" s="958"/>
      <c r="V39" s="958"/>
      <c r="W39" s="958"/>
      <c r="X39" s="958"/>
      <c r="Y39" s="958"/>
      <c r="Z39" s="958"/>
      <c r="AA39" s="958"/>
      <c r="AB39" s="958"/>
      <c r="AC39" s="958"/>
      <c r="AD39" s="958"/>
      <c r="AE39" s="958"/>
      <c r="AF39" s="958"/>
      <c r="AG39" s="958"/>
    </row>
    <row r="40" spans="1:33" s="494" customFormat="1" ht="12.75" customHeight="1">
      <c r="A40" s="494" t="s">
        <v>21</v>
      </c>
      <c r="R40" s="958"/>
      <c r="S40" s="958"/>
      <c r="T40" s="958"/>
      <c r="U40" s="958"/>
      <c r="V40" s="958"/>
      <c r="W40" s="958"/>
      <c r="X40" s="958"/>
      <c r="Y40" s="958"/>
      <c r="Z40" s="958"/>
      <c r="AA40" s="958"/>
      <c r="AB40" s="958"/>
      <c r="AC40" s="958"/>
      <c r="AD40" s="958"/>
      <c r="AE40" s="958"/>
      <c r="AF40" s="958"/>
      <c r="AG40" s="958"/>
    </row>
    <row r="41" spans="1:33">
      <c r="A41" s="494" t="s">
        <v>565</v>
      </c>
      <c r="K41" s="494"/>
      <c r="L41" s="494"/>
      <c r="M41" s="494"/>
      <c r="N41" s="494"/>
      <c r="O41" s="494"/>
      <c r="P41" s="494"/>
      <c r="Q41" s="494"/>
      <c r="R41" s="959"/>
      <c r="S41" s="959"/>
      <c r="T41" s="959"/>
      <c r="U41" s="959"/>
      <c r="V41" s="959"/>
      <c r="W41" s="959"/>
      <c r="X41" s="959"/>
      <c r="Y41" s="959"/>
      <c r="Z41" s="959"/>
      <c r="AA41" s="959"/>
      <c r="AB41" s="959"/>
      <c r="AC41" s="959"/>
      <c r="AD41" s="959"/>
      <c r="AE41" s="959"/>
      <c r="AF41" s="959"/>
      <c r="AG41" s="959"/>
    </row>
    <row r="42" spans="1:33">
      <c r="A42" s="494" t="s">
        <v>23</v>
      </c>
      <c r="R42" s="959"/>
      <c r="S42" s="959"/>
      <c r="T42" s="959"/>
      <c r="U42" s="959"/>
      <c r="V42" s="959"/>
      <c r="W42" s="959"/>
      <c r="X42" s="959"/>
      <c r="Y42" s="959"/>
      <c r="Z42" s="959"/>
      <c r="AA42" s="959"/>
      <c r="AB42" s="959"/>
      <c r="AC42" s="959"/>
      <c r="AD42" s="959"/>
      <c r="AE42" s="959"/>
      <c r="AF42" s="959"/>
      <c r="AG42" s="959"/>
    </row>
    <row r="43" spans="1:33">
      <c r="R43" s="959"/>
      <c r="S43" s="959"/>
      <c r="T43" s="959"/>
      <c r="U43" s="959"/>
      <c r="V43" s="959"/>
      <c r="W43" s="959"/>
      <c r="X43" s="959"/>
      <c r="Y43" s="959"/>
      <c r="Z43" s="959"/>
      <c r="AA43" s="959"/>
      <c r="AB43" s="959"/>
      <c r="AC43" s="959"/>
      <c r="AD43" s="959"/>
      <c r="AE43" s="959"/>
      <c r="AF43" s="959"/>
      <c r="AG43" s="959"/>
    </row>
  </sheetData>
  <mergeCells count="20">
    <mergeCell ref="B1:F1"/>
    <mergeCell ref="B2:F2"/>
    <mergeCell ref="N1:Q1"/>
    <mergeCell ref="B3:C3"/>
    <mergeCell ref="N2:Q2"/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>
    <tabColor theme="9" tint="-0.249977111117893"/>
  </sheetPr>
  <dimension ref="A1:AG43"/>
  <sheetViews>
    <sheetView zoomScale="85" zoomScaleNormal="85" workbookViewId="0">
      <selection activeCell="T21" sqref="T21"/>
    </sheetView>
  </sheetViews>
  <sheetFormatPr defaultColWidth="9.140625"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54" t="s">
        <v>405</v>
      </c>
      <c r="C1" s="2081"/>
      <c r="D1" s="2081"/>
      <c r="E1" s="2081"/>
      <c r="F1" s="2081"/>
      <c r="J1" s="800" t="s">
        <v>171</v>
      </c>
      <c r="N1" s="2856" t="s">
        <v>116</v>
      </c>
      <c r="O1" s="2856"/>
      <c r="P1" s="2856"/>
      <c r="Q1" s="2856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06" customFormat="1" ht="10.5" customHeight="1">
      <c r="B2" s="2855" t="s">
        <v>1</v>
      </c>
      <c r="C2" s="2088"/>
      <c r="D2" s="2088"/>
      <c r="E2" s="2088"/>
      <c r="F2" s="2088"/>
      <c r="N2" s="2855" t="s">
        <v>2</v>
      </c>
      <c r="O2" s="2858"/>
      <c r="P2" s="2858"/>
      <c r="Q2" s="2858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06" customFormat="1" ht="13.5" customHeight="1">
      <c r="B3" s="2857" t="s">
        <v>117</v>
      </c>
      <c r="C3" s="2857"/>
      <c r="N3" s="506" t="s">
        <v>3</v>
      </c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06" customFormat="1" ht="15" customHeight="1">
      <c r="B4" s="2844" t="s">
        <v>4</v>
      </c>
      <c r="C4" s="2081"/>
      <c r="D4" s="508"/>
      <c r="E4" s="956"/>
      <c r="F4" s="956"/>
      <c r="G4" s="956"/>
      <c r="H4" s="956"/>
      <c r="I4" s="914" t="s">
        <v>5</v>
      </c>
      <c r="J4" s="507"/>
      <c r="K4" s="507"/>
      <c r="L4" s="507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06" customFormat="1" ht="9.75" customHeight="1">
      <c r="B5" s="2847" t="s">
        <v>7</v>
      </c>
      <c r="C5" s="2079"/>
      <c r="D5" s="507"/>
      <c r="E5" s="507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06" customFormat="1" ht="12" customHeight="1">
      <c r="A6" s="284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06" customFormat="1" ht="15.75">
      <c r="A7" s="284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06" customFormat="1" ht="9" customHeight="1">
      <c r="A8" s="1272">
        <v>1451</v>
      </c>
      <c r="B8" s="1258">
        <v>1448</v>
      </c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06" customFormat="1">
      <c r="A9" s="2848" t="s">
        <v>9</v>
      </c>
      <c r="B9" s="2851" t="s">
        <v>10</v>
      </c>
      <c r="C9" s="2852"/>
      <c r="D9" s="2852"/>
      <c r="E9" s="2852"/>
      <c r="F9" s="2852"/>
      <c r="G9" s="2852"/>
      <c r="H9" s="2852"/>
      <c r="I9" s="2853"/>
      <c r="J9" s="2851" t="s">
        <v>11</v>
      </c>
      <c r="K9" s="2852"/>
      <c r="L9" s="2852"/>
      <c r="M9" s="2852"/>
      <c r="N9" s="2852"/>
      <c r="O9" s="2852"/>
      <c r="P9" s="2852"/>
      <c r="Q9" s="2853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06" customFormat="1">
      <c r="A10" s="2849"/>
      <c r="B10" s="2841" t="s">
        <v>118</v>
      </c>
      <c r="C10" s="2842"/>
      <c r="D10" s="2842"/>
      <c r="E10" s="2843"/>
      <c r="F10" s="2841" t="s">
        <v>119</v>
      </c>
      <c r="G10" s="2095"/>
      <c r="H10" s="2095"/>
      <c r="I10" s="2096"/>
      <c r="J10" s="2841" t="s">
        <v>120</v>
      </c>
      <c r="K10" s="2842"/>
      <c r="L10" s="2842"/>
      <c r="M10" s="2843"/>
      <c r="N10" s="2841" t="s">
        <v>121</v>
      </c>
      <c r="O10" s="2842"/>
      <c r="P10" s="2842"/>
      <c r="Q10" s="2843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06" customFormat="1">
      <c r="A11" s="2849"/>
      <c r="B11" s="2841" t="s">
        <v>14</v>
      </c>
      <c r="C11" s="2842"/>
      <c r="E11" s="510">
        <v>3000</v>
      </c>
      <c r="F11" s="2841" t="s">
        <v>14</v>
      </c>
      <c r="G11" s="2842"/>
      <c r="H11" s="509"/>
      <c r="I11" s="510">
        <v>2000</v>
      </c>
      <c r="J11" s="2841" t="s">
        <v>14</v>
      </c>
      <c r="K11" s="2842"/>
      <c r="L11" s="509"/>
      <c r="M11" s="510">
        <v>3000</v>
      </c>
      <c r="N11" s="2841" t="s">
        <v>14</v>
      </c>
      <c r="O11" s="2842"/>
      <c r="P11" s="509"/>
      <c r="Q11" s="510">
        <v>2000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12" customFormat="1" ht="35.25" customHeight="1">
      <c r="A12" s="2850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3"/>
      <c r="C14" s="1656"/>
      <c r="D14" s="1656"/>
      <c r="E14" s="1784">
        <v>735</v>
      </c>
      <c r="F14" s="1658"/>
      <c r="G14" s="1656"/>
      <c r="H14" s="1656"/>
      <c r="I14" s="1784">
        <v>454</v>
      </c>
      <c r="J14" s="1654"/>
      <c r="K14" s="1656"/>
      <c r="L14" s="1656"/>
      <c r="M14" s="1784">
        <v>178</v>
      </c>
      <c r="N14" s="1658"/>
      <c r="O14" s="1656"/>
      <c r="P14" s="1656"/>
      <c r="Q14" s="1784">
        <v>86</v>
      </c>
    </row>
    <row r="15" spans="1:33" s="1349" customFormat="1" ht="15">
      <c r="A15" s="1346">
        <v>1</v>
      </c>
      <c r="B15" s="803"/>
      <c r="C15" s="1656"/>
      <c r="D15" s="1656"/>
      <c r="E15" s="1784">
        <v>691</v>
      </c>
      <c r="F15" s="1658"/>
      <c r="G15" s="1656"/>
      <c r="H15" s="1656"/>
      <c r="I15" s="1784">
        <v>433</v>
      </c>
      <c r="J15" s="1654"/>
      <c r="K15" s="1656"/>
      <c r="L15" s="1656"/>
      <c r="M15" s="1784">
        <v>178</v>
      </c>
      <c r="N15" s="1658"/>
      <c r="O15" s="1656"/>
      <c r="P15" s="1656"/>
      <c r="Q15" s="1784">
        <v>66</v>
      </c>
    </row>
    <row r="16" spans="1:33" s="512" customFormat="1" ht="15">
      <c r="A16" s="515">
        <v>2</v>
      </c>
      <c r="B16" s="803"/>
      <c r="C16" s="1656"/>
      <c r="D16" s="1656"/>
      <c r="E16" s="1784">
        <v>660</v>
      </c>
      <c r="F16" s="1658"/>
      <c r="G16" s="1656"/>
      <c r="H16" s="1656"/>
      <c r="I16" s="1784">
        <v>436</v>
      </c>
      <c r="J16" s="1654"/>
      <c r="K16" s="1656"/>
      <c r="L16" s="1656"/>
      <c r="M16" s="1784">
        <v>174</v>
      </c>
      <c r="N16" s="1658"/>
      <c r="O16" s="1656"/>
      <c r="P16" s="1656"/>
      <c r="Q16" s="1784">
        <v>70</v>
      </c>
    </row>
    <row r="17" spans="1:17" s="512" customFormat="1" ht="15">
      <c r="A17" s="515">
        <v>3</v>
      </c>
      <c r="B17" s="803"/>
      <c r="C17" s="1656"/>
      <c r="D17" s="1656"/>
      <c r="E17" s="1784">
        <v>652</v>
      </c>
      <c r="F17" s="1658"/>
      <c r="G17" s="1656"/>
      <c r="H17" s="1656"/>
      <c r="I17" s="1784">
        <v>469</v>
      </c>
      <c r="J17" s="1654"/>
      <c r="K17" s="1656"/>
      <c r="L17" s="1656"/>
      <c r="M17" s="1784">
        <v>176</v>
      </c>
      <c r="N17" s="1658"/>
      <c r="O17" s="1656"/>
      <c r="P17" s="1656"/>
      <c r="Q17" s="1784">
        <v>103</v>
      </c>
    </row>
    <row r="18" spans="1:17" s="512" customFormat="1" ht="15">
      <c r="A18" s="515">
        <v>4</v>
      </c>
      <c r="B18" s="803"/>
      <c r="C18" s="1656"/>
      <c r="D18" s="1656"/>
      <c r="E18" s="1784">
        <v>658</v>
      </c>
      <c r="F18" s="1658"/>
      <c r="G18" s="1656"/>
      <c r="H18" s="1656"/>
      <c r="I18" s="1784">
        <v>476</v>
      </c>
      <c r="J18" s="1654"/>
      <c r="K18" s="1656"/>
      <c r="L18" s="1656"/>
      <c r="M18" s="1784">
        <v>168</v>
      </c>
      <c r="N18" s="1658"/>
      <c r="O18" s="1656"/>
      <c r="P18" s="1656"/>
      <c r="Q18" s="1784">
        <v>93</v>
      </c>
    </row>
    <row r="19" spans="1:17" s="512" customFormat="1" ht="15">
      <c r="A19" s="515">
        <v>5</v>
      </c>
      <c r="B19" s="803"/>
      <c r="C19" s="1656"/>
      <c r="D19" s="1656"/>
      <c r="E19" s="1784">
        <v>774</v>
      </c>
      <c r="F19" s="1658"/>
      <c r="G19" s="1656"/>
      <c r="H19" s="1656"/>
      <c r="I19" s="1784">
        <v>472</v>
      </c>
      <c r="J19" s="1654"/>
      <c r="K19" s="1656"/>
      <c r="L19" s="1656"/>
      <c r="M19" s="1784">
        <v>173</v>
      </c>
      <c r="N19" s="1658"/>
      <c r="O19" s="1656"/>
      <c r="P19" s="1656"/>
      <c r="Q19" s="1784">
        <v>64</v>
      </c>
    </row>
    <row r="20" spans="1:17" s="512" customFormat="1" ht="15">
      <c r="A20" s="515">
        <v>6</v>
      </c>
      <c r="B20" s="803"/>
      <c r="C20" s="1656"/>
      <c r="D20" s="1656"/>
      <c r="E20" s="1784">
        <v>884</v>
      </c>
      <c r="F20" s="1658"/>
      <c r="G20" s="1656"/>
      <c r="H20" s="1656"/>
      <c r="I20" s="1784">
        <v>522</v>
      </c>
      <c r="J20" s="1654"/>
      <c r="K20" s="1656"/>
      <c r="L20" s="1656"/>
      <c r="M20" s="1784">
        <v>173</v>
      </c>
      <c r="N20" s="1658"/>
      <c r="O20" s="1656"/>
      <c r="P20" s="1656"/>
      <c r="Q20" s="1784">
        <v>70</v>
      </c>
    </row>
    <row r="21" spans="1:17" s="512" customFormat="1" ht="15">
      <c r="A21" s="515">
        <v>7</v>
      </c>
      <c r="B21" s="803"/>
      <c r="C21" s="1656"/>
      <c r="D21" s="1656"/>
      <c r="E21" s="1784">
        <v>1010</v>
      </c>
      <c r="F21" s="1658"/>
      <c r="G21" s="1656"/>
      <c r="H21" s="1656"/>
      <c r="I21" s="1784">
        <v>562</v>
      </c>
      <c r="J21" s="1654"/>
      <c r="K21" s="1656"/>
      <c r="L21" s="1656"/>
      <c r="M21" s="1784">
        <v>180</v>
      </c>
      <c r="N21" s="1658"/>
      <c r="O21" s="1656"/>
      <c r="P21" s="1656"/>
      <c r="Q21" s="1784">
        <v>80</v>
      </c>
    </row>
    <row r="22" spans="1:17" s="512" customFormat="1" ht="15">
      <c r="A22" s="515">
        <v>8</v>
      </c>
      <c r="B22" s="803"/>
      <c r="C22" s="1656"/>
      <c r="D22" s="1656"/>
      <c r="E22" s="1784">
        <v>1180</v>
      </c>
      <c r="F22" s="1658"/>
      <c r="G22" s="1656"/>
      <c r="H22" s="1656"/>
      <c r="I22" s="1784">
        <v>618</v>
      </c>
      <c r="J22" s="1654"/>
      <c r="K22" s="1656"/>
      <c r="L22" s="1656"/>
      <c r="M22" s="1784">
        <v>212</v>
      </c>
      <c r="N22" s="1658"/>
      <c r="O22" s="1656"/>
      <c r="P22" s="1656"/>
      <c r="Q22" s="1784">
        <v>114</v>
      </c>
    </row>
    <row r="23" spans="1:17" s="512" customFormat="1" ht="15">
      <c r="A23" s="515">
        <v>9</v>
      </c>
      <c r="B23" s="803"/>
      <c r="C23" s="1656"/>
      <c r="D23" s="1656"/>
      <c r="E23" s="1784">
        <v>1209</v>
      </c>
      <c r="F23" s="1658"/>
      <c r="G23" s="1656"/>
      <c r="H23" s="1656"/>
      <c r="I23" s="1784">
        <v>632</v>
      </c>
      <c r="J23" s="1654"/>
      <c r="K23" s="1656"/>
      <c r="L23" s="1656"/>
      <c r="M23" s="1784">
        <v>238</v>
      </c>
      <c r="N23" s="1658"/>
      <c r="O23" s="1656"/>
      <c r="P23" s="1656"/>
      <c r="Q23" s="1784">
        <v>116</v>
      </c>
    </row>
    <row r="24" spans="1:17" s="512" customFormat="1" ht="15">
      <c r="A24" s="515">
        <v>10</v>
      </c>
      <c r="B24" s="803"/>
      <c r="C24" s="1656"/>
      <c r="D24" s="1656"/>
      <c r="E24" s="1784">
        <v>1181</v>
      </c>
      <c r="F24" s="1658"/>
      <c r="G24" s="1656"/>
      <c r="H24" s="1656"/>
      <c r="I24" s="1784">
        <v>663</v>
      </c>
      <c r="J24" s="1654"/>
      <c r="K24" s="1656"/>
      <c r="L24" s="1656"/>
      <c r="M24" s="1784">
        <v>230</v>
      </c>
      <c r="N24" s="1658"/>
      <c r="O24" s="1656"/>
      <c r="P24" s="1656"/>
      <c r="Q24" s="1784">
        <v>119</v>
      </c>
    </row>
    <row r="25" spans="1:17" s="512" customFormat="1" ht="15">
      <c r="A25" s="515">
        <v>11</v>
      </c>
      <c r="B25" s="803"/>
      <c r="C25" s="1656"/>
      <c r="D25" s="1656"/>
      <c r="E25" s="1784">
        <v>1198</v>
      </c>
      <c r="F25" s="1658"/>
      <c r="G25" s="1656"/>
      <c r="H25" s="1656"/>
      <c r="I25" s="1784">
        <v>654</v>
      </c>
      <c r="J25" s="1654"/>
      <c r="K25" s="1656"/>
      <c r="L25" s="1656"/>
      <c r="M25" s="1784">
        <v>234</v>
      </c>
      <c r="N25" s="1658"/>
      <c r="O25" s="1656"/>
      <c r="P25" s="1656"/>
      <c r="Q25" s="1784">
        <v>143</v>
      </c>
    </row>
    <row r="26" spans="1:17" s="512" customFormat="1" ht="15">
      <c r="A26" s="515">
        <v>12</v>
      </c>
      <c r="B26" s="803"/>
      <c r="C26" s="1656"/>
      <c r="D26" s="1656"/>
      <c r="E26" s="1784">
        <v>1206</v>
      </c>
      <c r="F26" s="1658"/>
      <c r="G26" s="1656"/>
      <c r="H26" s="1656"/>
      <c r="I26" s="1784">
        <v>648</v>
      </c>
      <c r="J26" s="1654"/>
      <c r="K26" s="1656"/>
      <c r="L26" s="1656"/>
      <c r="M26" s="1784">
        <v>233</v>
      </c>
      <c r="N26" s="1658"/>
      <c r="O26" s="1656"/>
      <c r="P26" s="1656"/>
      <c r="Q26" s="1784">
        <v>141</v>
      </c>
    </row>
    <row r="27" spans="1:17" s="512" customFormat="1" ht="15">
      <c r="A27" s="515">
        <v>13</v>
      </c>
      <c r="B27" s="803"/>
      <c r="C27" s="1656"/>
      <c r="D27" s="1656"/>
      <c r="E27" s="1784">
        <v>1173</v>
      </c>
      <c r="F27" s="1658"/>
      <c r="G27" s="1656"/>
      <c r="H27" s="1656"/>
      <c r="I27" s="1784">
        <v>614</v>
      </c>
      <c r="J27" s="1654"/>
      <c r="K27" s="1656"/>
      <c r="L27" s="1656"/>
      <c r="M27" s="1784">
        <v>229</v>
      </c>
      <c r="N27" s="1658"/>
      <c r="O27" s="1656"/>
      <c r="P27" s="1656"/>
      <c r="Q27" s="1784">
        <v>115</v>
      </c>
    </row>
    <row r="28" spans="1:17" s="512" customFormat="1" ht="15">
      <c r="A28" s="515">
        <v>14</v>
      </c>
      <c r="B28" s="803"/>
      <c r="C28" s="1656"/>
      <c r="D28" s="1656"/>
      <c r="E28" s="1784">
        <v>1127</v>
      </c>
      <c r="F28" s="1658"/>
      <c r="G28" s="1656"/>
      <c r="H28" s="1656"/>
      <c r="I28" s="1784">
        <v>601</v>
      </c>
      <c r="J28" s="1654"/>
      <c r="K28" s="1656"/>
      <c r="L28" s="1656"/>
      <c r="M28" s="1784">
        <v>226</v>
      </c>
      <c r="N28" s="1658"/>
      <c r="O28" s="1656"/>
      <c r="P28" s="1656"/>
      <c r="Q28" s="1784">
        <v>100</v>
      </c>
    </row>
    <row r="29" spans="1:17" s="512" customFormat="1" ht="15">
      <c r="A29" s="515">
        <v>15</v>
      </c>
      <c r="B29" s="803"/>
      <c r="C29" s="1656"/>
      <c r="D29" s="1656"/>
      <c r="E29" s="1784">
        <v>1126</v>
      </c>
      <c r="F29" s="1658"/>
      <c r="G29" s="1656"/>
      <c r="H29" s="1656"/>
      <c r="I29" s="1784">
        <v>628</v>
      </c>
      <c r="J29" s="1654"/>
      <c r="K29" s="1656"/>
      <c r="L29" s="1656"/>
      <c r="M29" s="1784">
        <v>228</v>
      </c>
      <c r="N29" s="1658"/>
      <c r="O29" s="1656"/>
      <c r="P29" s="1656"/>
      <c r="Q29" s="1784">
        <v>97</v>
      </c>
    </row>
    <row r="30" spans="1:17" s="512" customFormat="1" ht="15">
      <c r="A30" s="515">
        <v>16</v>
      </c>
      <c r="B30" s="803"/>
      <c r="C30" s="1656"/>
      <c r="D30" s="1656"/>
      <c r="E30" s="1784">
        <v>1162</v>
      </c>
      <c r="F30" s="1658"/>
      <c r="G30" s="1656"/>
      <c r="H30" s="1656"/>
      <c r="I30" s="1784">
        <v>644</v>
      </c>
      <c r="J30" s="1654"/>
      <c r="K30" s="1656"/>
      <c r="L30" s="1656"/>
      <c r="M30" s="1784">
        <v>212</v>
      </c>
      <c r="N30" s="1658"/>
      <c r="O30" s="1656"/>
      <c r="P30" s="1656"/>
      <c r="Q30" s="1784">
        <v>99</v>
      </c>
    </row>
    <row r="31" spans="1:17" s="516" customFormat="1" ht="15">
      <c r="A31" s="515">
        <v>17</v>
      </c>
      <c r="B31" s="803"/>
      <c r="C31" s="1656"/>
      <c r="D31" s="1656"/>
      <c r="E31" s="1784">
        <v>1181</v>
      </c>
      <c r="F31" s="1658"/>
      <c r="G31" s="1656"/>
      <c r="H31" s="1656"/>
      <c r="I31" s="1784">
        <v>654</v>
      </c>
      <c r="J31" s="1654"/>
      <c r="K31" s="1656"/>
      <c r="L31" s="1656"/>
      <c r="M31" s="1784">
        <v>225</v>
      </c>
      <c r="N31" s="1658"/>
      <c r="O31" s="1656"/>
      <c r="P31" s="1656"/>
      <c r="Q31" s="1784">
        <v>107</v>
      </c>
    </row>
    <row r="32" spans="1:17" s="516" customFormat="1" ht="15">
      <c r="A32" s="515">
        <v>18</v>
      </c>
      <c r="B32" s="803"/>
      <c r="C32" s="1656"/>
      <c r="D32" s="1656"/>
      <c r="E32" s="1784">
        <v>1166</v>
      </c>
      <c r="F32" s="1658"/>
      <c r="G32" s="1656"/>
      <c r="H32" s="1656"/>
      <c r="I32" s="1784">
        <v>666</v>
      </c>
      <c r="J32" s="1654"/>
      <c r="K32" s="1656"/>
      <c r="L32" s="1656"/>
      <c r="M32" s="1784">
        <v>214</v>
      </c>
      <c r="N32" s="1658"/>
      <c r="O32" s="1656"/>
      <c r="P32" s="1656"/>
      <c r="Q32" s="1784">
        <v>107</v>
      </c>
    </row>
    <row r="33" spans="1:33" s="516" customFormat="1" ht="15">
      <c r="A33" s="515">
        <v>19</v>
      </c>
      <c r="B33" s="803"/>
      <c r="C33" s="1656"/>
      <c r="D33" s="1656"/>
      <c r="E33" s="1784">
        <v>1123</v>
      </c>
      <c r="F33" s="1658"/>
      <c r="G33" s="1656"/>
      <c r="H33" s="1656"/>
      <c r="I33" s="1784">
        <v>650</v>
      </c>
      <c r="J33" s="1654"/>
      <c r="K33" s="1656"/>
      <c r="L33" s="1656"/>
      <c r="M33" s="1784">
        <v>195</v>
      </c>
      <c r="N33" s="1658"/>
      <c r="O33" s="1656"/>
      <c r="P33" s="1656"/>
      <c r="Q33" s="1784">
        <v>118</v>
      </c>
    </row>
    <row r="34" spans="1:33" s="516" customFormat="1" ht="15">
      <c r="A34" s="515">
        <v>20</v>
      </c>
      <c r="B34" s="803"/>
      <c r="C34" s="1656"/>
      <c r="D34" s="1656"/>
      <c r="E34" s="1784">
        <v>1060</v>
      </c>
      <c r="F34" s="1658"/>
      <c r="G34" s="1656"/>
      <c r="H34" s="1656"/>
      <c r="I34" s="1784">
        <v>632</v>
      </c>
      <c r="J34" s="1654"/>
      <c r="K34" s="1656"/>
      <c r="L34" s="1656"/>
      <c r="M34" s="1784">
        <v>184</v>
      </c>
      <c r="N34" s="1658"/>
      <c r="O34" s="1656"/>
      <c r="P34" s="1656"/>
      <c r="Q34" s="1784">
        <v>123</v>
      </c>
    </row>
    <row r="35" spans="1:33" s="516" customFormat="1" ht="15">
      <c r="A35" s="515">
        <v>21</v>
      </c>
      <c r="B35" s="803"/>
      <c r="C35" s="1656"/>
      <c r="D35" s="1656"/>
      <c r="E35" s="1784">
        <v>992</v>
      </c>
      <c r="F35" s="1658"/>
      <c r="G35" s="1656"/>
      <c r="H35" s="1656"/>
      <c r="I35" s="1784">
        <v>620</v>
      </c>
      <c r="J35" s="1654"/>
      <c r="K35" s="1656"/>
      <c r="L35" s="1656"/>
      <c r="M35" s="1784">
        <v>178</v>
      </c>
      <c r="N35" s="1658"/>
      <c r="O35" s="1656"/>
      <c r="P35" s="1656"/>
      <c r="Q35" s="1784">
        <v>117</v>
      </c>
    </row>
    <row r="36" spans="1:33" s="516" customFormat="1" ht="15">
      <c r="A36" s="515">
        <v>22</v>
      </c>
      <c r="B36" s="803"/>
      <c r="C36" s="1656"/>
      <c r="D36" s="1656"/>
      <c r="E36" s="1784">
        <v>910</v>
      </c>
      <c r="F36" s="1658"/>
      <c r="G36" s="1656"/>
      <c r="H36" s="1656"/>
      <c r="I36" s="1784">
        <v>551</v>
      </c>
      <c r="J36" s="1654"/>
      <c r="K36" s="1656"/>
      <c r="L36" s="1656"/>
      <c r="M36" s="1784">
        <v>171</v>
      </c>
      <c r="N36" s="1658"/>
      <c r="O36" s="1656"/>
      <c r="P36" s="1656"/>
      <c r="Q36" s="1784">
        <v>75</v>
      </c>
    </row>
    <row r="37" spans="1:33" s="516" customFormat="1" ht="15">
      <c r="A37" s="515">
        <v>23</v>
      </c>
      <c r="B37" s="803"/>
      <c r="C37" s="1656"/>
      <c r="D37" s="1656"/>
      <c r="E37" s="1784">
        <v>829</v>
      </c>
      <c r="F37" s="1658"/>
      <c r="G37" s="1656"/>
      <c r="H37" s="1656"/>
      <c r="I37" s="1784">
        <v>513</v>
      </c>
      <c r="J37" s="1654"/>
      <c r="K37" s="1656"/>
      <c r="L37" s="1656"/>
      <c r="M37" s="1784">
        <v>174</v>
      </c>
      <c r="N37" s="1658"/>
      <c r="O37" s="1656"/>
      <c r="P37" s="1656"/>
      <c r="Q37" s="1784">
        <v>68</v>
      </c>
    </row>
    <row r="38" spans="1:33" s="516" customFormat="1" ht="15">
      <c r="A38" s="515" t="s">
        <v>19</v>
      </c>
      <c r="B38" s="796"/>
      <c r="C38" s="1656"/>
      <c r="D38" s="1656"/>
      <c r="E38" s="1659">
        <f>SUM(E14:E37)</f>
        <v>23887</v>
      </c>
      <c r="F38" s="1656"/>
      <c r="G38" s="1656"/>
      <c r="H38" s="1656"/>
      <c r="I38" s="1659">
        <f>SUM(I14:I37)</f>
        <v>13812</v>
      </c>
      <c r="J38" s="1656"/>
      <c r="K38" s="1656"/>
      <c r="L38" s="1656"/>
      <c r="M38" s="1659">
        <f>SUM(M14:M37)</f>
        <v>4783</v>
      </c>
      <c r="N38" s="1656"/>
      <c r="O38" s="1656"/>
      <c r="P38" s="1656"/>
      <c r="Q38" s="1659">
        <f>SUM(Q14:Q37)</f>
        <v>2391</v>
      </c>
    </row>
    <row r="39" spans="1:33" s="506" customFormat="1" ht="12.75" customHeight="1">
      <c r="A39" s="506" t="s">
        <v>20</v>
      </c>
      <c r="R39" s="956"/>
      <c r="S39" s="956"/>
      <c r="T39" s="956"/>
      <c r="U39" s="956"/>
      <c r="V39" s="956"/>
      <c r="W39" s="956"/>
      <c r="X39" s="956"/>
      <c r="Y39" s="956"/>
      <c r="Z39" s="956"/>
      <c r="AA39" s="956"/>
      <c r="AB39" s="956"/>
      <c r="AC39" s="956"/>
      <c r="AD39" s="956"/>
      <c r="AE39" s="956"/>
      <c r="AF39" s="956"/>
      <c r="AG39" s="956"/>
    </row>
    <row r="40" spans="1:33" s="506" customFormat="1" ht="12.75" customHeight="1">
      <c r="A40" s="506" t="s">
        <v>21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>
      <c r="A41" s="506" t="s">
        <v>565</v>
      </c>
      <c r="K41" s="506"/>
      <c r="L41" s="506"/>
      <c r="M41" s="506"/>
      <c r="N41" s="506"/>
      <c r="O41" s="506"/>
      <c r="P41" s="506"/>
      <c r="Q41" s="506"/>
      <c r="R41" s="957"/>
      <c r="S41" s="957"/>
      <c r="T41" s="957"/>
      <c r="U41" s="957"/>
      <c r="V41" s="957"/>
      <c r="W41" s="957"/>
      <c r="X41" s="957"/>
      <c r="Y41" s="957"/>
      <c r="Z41" s="957"/>
      <c r="AA41" s="957"/>
      <c r="AB41" s="957"/>
      <c r="AC41" s="957"/>
      <c r="AD41" s="957"/>
      <c r="AE41" s="957"/>
      <c r="AF41" s="957"/>
      <c r="AG41" s="957"/>
    </row>
    <row r="42" spans="1:33">
      <c r="A42" s="506" t="s">
        <v>23</v>
      </c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</sheetData>
  <mergeCells count="20">
    <mergeCell ref="B1:F1"/>
    <mergeCell ref="B2:F2"/>
    <mergeCell ref="N1:Q1"/>
    <mergeCell ref="B3:C3"/>
    <mergeCell ref="N2:Q2"/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>
    <tabColor rgb="FF92D050"/>
  </sheetPr>
  <dimension ref="A1:AG43"/>
  <sheetViews>
    <sheetView zoomScale="85" zoomScaleNormal="85" workbookViewId="0">
      <selection activeCell="N1" sqref="N1:Q3"/>
    </sheetView>
  </sheetViews>
  <sheetFormatPr defaultColWidth="9.140625"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54" t="s">
        <v>405</v>
      </c>
      <c r="C1" s="2081"/>
      <c r="D1" s="2081"/>
      <c r="E1" s="2081"/>
      <c r="F1" s="2081"/>
      <c r="J1" s="800" t="s">
        <v>171</v>
      </c>
      <c r="N1" s="2856" t="s">
        <v>116</v>
      </c>
      <c r="O1" s="2856"/>
      <c r="P1" s="2856"/>
      <c r="Q1" s="2856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06" customFormat="1" ht="10.5" customHeight="1">
      <c r="B2" s="2855" t="s">
        <v>1</v>
      </c>
      <c r="C2" s="2088"/>
      <c r="D2" s="2088"/>
      <c r="E2" s="2088"/>
      <c r="F2" s="2088"/>
      <c r="N2" s="2855" t="s">
        <v>2</v>
      </c>
      <c r="O2" s="2858"/>
      <c r="P2" s="2858"/>
      <c r="Q2" s="2858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06" customFormat="1" ht="13.5" customHeight="1">
      <c r="B3" s="2857" t="s">
        <v>117</v>
      </c>
      <c r="C3" s="2857"/>
      <c r="N3" s="2858" t="s">
        <v>588</v>
      </c>
      <c r="O3" s="2858"/>
      <c r="P3" s="2858"/>
      <c r="Q3" s="2858"/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06" customFormat="1" ht="15" customHeight="1">
      <c r="B4" s="2844" t="s">
        <v>4</v>
      </c>
      <c r="C4" s="2081"/>
      <c r="D4" s="508"/>
      <c r="E4" s="956"/>
      <c r="F4" s="956"/>
      <c r="G4" s="956"/>
      <c r="H4" s="956"/>
      <c r="I4" s="914" t="s">
        <v>5</v>
      </c>
      <c r="J4" s="507"/>
      <c r="K4" s="507"/>
      <c r="L4" s="507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06" customFormat="1" ht="9.75" customHeight="1">
      <c r="B5" s="2847" t="s">
        <v>7</v>
      </c>
      <c r="C5" s="2079"/>
      <c r="D5" s="507"/>
      <c r="E5" s="507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06" customFormat="1" ht="12" customHeight="1">
      <c r="A6" s="284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06" customFormat="1" ht="15.75">
      <c r="A7" s="284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06" customFormat="1" ht="9" customHeight="1">
      <c r="A8" s="1272">
        <v>624</v>
      </c>
      <c r="B8" s="1258">
        <v>633</v>
      </c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06" customFormat="1">
      <c r="A9" s="2848" t="s">
        <v>9</v>
      </c>
      <c r="B9" s="2851" t="s">
        <v>10</v>
      </c>
      <c r="C9" s="2852"/>
      <c r="D9" s="2852"/>
      <c r="E9" s="2852"/>
      <c r="F9" s="2852"/>
      <c r="G9" s="2852"/>
      <c r="H9" s="2852"/>
      <c r="I9" s="2853"/>
      <c r="J9" s="2851" t="s">
        <v>11</v>
      </c>
      <c r="K9" s="2852"/>
      <c r="L9" s="2852"/>
      <c r="M9" s="2852"/>
      <c r="N9" s="2852"/>
      <c r="O9" s="2852"/>
      <c r="P9" s="2852"/>
      <c r="Q9" s="2853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06" customFormat="1">
      <c r="A10" s="2849"/>
      <c r="B10" s="2841" t="s">
        <v>603</v>
      </c>
      <c r="C10" s="2842"/>
      <c r="D10" s="2842"/>
      <c r="E10" s="2843"/>
      <c r="F10" s="2841" t="s">
        <v>410</v>
      </c>
      <c r="G10" s="2095"/>
      <c r="H10" s="2095"/>
      <c r="I10" s="2096"/>
      <c r="J10" s="2841" t="s">
        <v>603</v>
      </c>
      <c r="K10" s="2842"/>
      <c r="L10" s="2842"/>
      <c r="M10" s="2843"/>
      <c r="N10" s="2841" t="s">
        <v>410</v>
      </c>
      <c r="O10" s="2095"/>
      <c r="P10" s="2095"/>
      <c r="Q10" s="2096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06" customFormat="1">
      <c r="A11" s="2849"/>
      <c r="B11" s="2841" t="s">
        <v>14</v>
      </c>
      <c r="C11" s="2842"/>
      <c r="E11" s="510">
        <v>120</v>
      </c>
      <c r="F11" s="2841" t="s">
        <v>14</v>
      </c>
      <c r="G11" s="2842"/>
      <c r="H11" s="509"/>
      <c r="I11" s="510">
        <v>120</v>
      </c>
      <c r="J11" s="2841" t="s">
        <v>14</v>
      </c>
      <c r="K11" s="2842"/>
      <c r="L11" s="509"/>
      <c r="M11" s="510">
        <v>120</v>
      </c>
      <c r="N11" s="2841" t="s">
        <v>14</v>
      </c>
      <c r="O11" s="2842"/>
      <c r="P11" s="509"/>
      <c r="Q11" s="510">
        <v>120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12" customFormat="1" ht="35.25" customHeight="1">
      <c r="A12" s="2850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3"/>
      <c r="C14" s="1656"/>
      <c r="D14" s="1656"/>
      <c r="E14" s="1784">
        <v>0</v>
      </c>
      <c r="F14" s="1658"/>
      <c r="G14" s="1656"/>
      <c r="H14" s="1656"/>
      <c r="I14" s="1784">
        <v>50.22</v>
      </c>
      <c r="J14" s="1654"/>
      <c r="K14" s="1656"/>
      <c r="L14" s="1656"/>
      <c r="M14" s="1784">
        <v>0</v>
      </c>
      <c r="N14" s="1658"/>
      <c r="O14" s="1656"/>
      <c r="P14" s="1656"/>
      <c r="Q14" s="1784">
        <v>6.6</v>
      </c>
    </row>
    <row r="15" spans="1:33" s="1349" customFormat="1" ht="15">
      <c r="A15" s="1346">
        <v>1</v>
      </c>
      <c r="B15" s="803"/>
      <c r="C15" s="1656"/>
      <c r="D15" s="1656"/>
      <c r="E15" s="1784">
        <v>0</v>
      </c>
      <c r="F15" s="1658"/>
      <c r="G15" s="1656"/>
      <c r="H15" s="1656"/>
      <c r="I15" s="1784">
        <v>45.540000000000006</v>
      </c>
      <c r="J15" s="1654"/>
      <c r="K15" s="1656"/>
      <c r="L15" s="1656"/>
      <c r="M15" s="1784">
        <v>0</v>
      </c>
      <c r="N15" s="1658"/>
      <c r="O15" s="1656"/>
      <c r="P15" s="1656"/>
      <c r="Q15" s="1784">
        <v>3.2399999999999998</v>
      </c>
    </row>
    <row r="16" spans="1:33" s="512" customFormat="1" ht="15">
      <c r="A16" s="515">
        <v>2</v>
      </c>
      <c r="B16" s="803"/>
      <c r="C16" s="1656"/>
      <c r="D16" s="1656"/>
      <c r="E16" s="1784">
        <v>0</v>
      </c>
      <c r="F16" s="1658"/>
      <c r="G16" s="1656"/>
      <c r="H16" s="1656"/>
      <c r="I16" s="1784">
        <v>41.16</v>
      </c>
      <c r="J16" s="1654"/>
      <c r="K16" s="1656"/>
      <c r="L16" s="1656"/>
      <c r="M16" s="1784">
        <v>0</v>
      </c>
      <c r="N16" s="1658"/>
      <c r="O16" s="1656"/>
      <c r="P16" s="1656"/>
      <c r="Q16" s="1784">
        <v>3.2399999999999998</v>
      </c>
    </row>
    <row r="17" spans="1:17" s="512" customFormat="1" ht="15">
      <c r="A17" s="515">
        <v>3</v>
      </c>
      <c r="B17" s="803"/>
      <c r="C17" s="1656"/>
      <c r="D17" s="1656"/>
      <c r="E17" s="1784">
        <v>0</v>
      </c>
      <c r="F17" s="1658"/>
      <c r="G17" s="1656"/>
      <c r="H17" s="1656"/>
      <c r="I17" s="1784">
        <v>37.08</v>
      </c>
      <c r="J17" s="1654"/>
      <c r="K17" s="1656"/>
      <c r="L17" s="1656"/>
      <c r="M17" s="1784">
        <v>0</v>
      </c>
      <c r="N17" s="1658"/>
      <c r="O17" s="1656"/>
      <c r="P17" s="1656"/>
      <c r="Q17" s="1784">
        <v>3.5999999999999996</v>
      </c>
    </row>
    <row r="18" spans="1:17" s="512" customFormat="1" ht="15">
      <c r="A18" s="515">
        <v>4</v>
      </c>
      <c r="B18" s="803"/>
      <c r="C18" s="1656"/>
      <c r="D18" s="1656"/>
      <c r="E18" s="1784">
        <v>0</v>
      </c>
      <c r="F18" s="1658"/>
      <c r="G18" s="1656"/>
      <c r="H18" s="1656"/>
      <c r="I18" s="1784">
        <v>38.58</v>
      </c>
      <c r="J18" s="1654"/>
      <c r="K18" s="1656"/>
      <c r="L18" s="1656"/>
      <c r="M18" s="1784">
        <v>0</v>
      </c>
      <c r="N18" s="1658"/>
      <c r="O18" s="1656"/>
      <c r="P18" s="1656"/>
      <c r="Q18" s="1784">
        <v>4.3199999999999994</v>
      </c>
    </row>
    <row r="19" spans="1:17" s="512" customFormat="1" ht="15">
      <c r="A19" s="515">
        <v>5</v>
      </c>
      <c r="B19" s="803"/>
      <c r="C19" s="1656"/>
      <c r="D19" s="1656"/>
      <c r="E19" s="1784">
        <v>0</v>
      </c>
      <c r="F19" s="1658"/>
      <c r="G19" s="1656"/>
      <c r="H19" s="1656"/>
      <c r="I19" s="1784">
        <v>40.32</v>
      </c>
      <c r="J19" s="1654"/>
      <c r="K19" s="1656"/>
      <c r="L19" s="1656"/>
      <c r="M19" s="1784">
        <v>0</v>
      </c>
      <c r="N19" s="1658"/>
      <c r="O19" s="1656"/>
      <c r="P19" s="1656"/>
      <c r="Q19" s="1784">
        <v>4.5</v>
      </c>
    </row>
    <row r="20" spans="1:17" s="512" customFormat="1" ht="15">
      <c r="A20" s="515">
        <v>6</v>
      </c>
      <c r="B20" s="803"/>
      <c r="C20" s="1656"/>
      <c r="D20" s="1656"/>
      <c r="E20" s="1784">
        <v>0</v>
      </c>
      <c r="F20" s="1658"/>
      <c r="G20" s="1656"/>
      <c r="H20" s="1656"/>
      <c r="I20" s="1784">
        <v>51.6</v>
      </c>
      <c r="J20" s="1654"/>
      <c r="K20" s="1656"/>
      <c r="L20" s="1656"/>
      <c r="M20" s="1784">
        <v>0</v>
      </c>
      <c r="N20" s="1658"/>
      <c r="O20" s="1656"/>
      <c r="P20" s="1656"/>
      <c r="Q20" s="1784">
        <v>5.34</v>
      </c>
    </row>
    <row r="21" spans="1:17" s="512" customFormat="1" ht="15">
      <c r="A21" s="515">
        <v>7</v>
      </c>
      <c r="B21" s="803"/>
      <c r="C21" s="1656"/>
      <c r="D21" s="1656"/>
      <c r="E21" s="1784">
        <v>0</v>
      </c>
      <c r="F21" s="1658"/>
      <c r="G21" s="1656"/>
      <c r="H21" s="1656"/>
      <c r="I21" s="1784">
        <v>60.24</v>
      </c>
      <c r="J21" s="1654"/>
      <c r="K21" s="1656"/>
      <c r="L21" s="1656"/>
      <c r="M21" s="1784">
        <v>0</v>
      </c>
      <c r="N21" s="1658"/>
      <c r="O21" s="1656"/>
      <c r="P21" s="1656"/>
      <c r="Q21" s="1784">
        <v>9.24</v>
      </c>
    </row>
    <row r="22" spans="1:17" s="512" customFormat="1" ht="15">
      <c r="A22" s="515">
        <v>8</v>
      </c>
      <c r="B22" s="803"/>
      <c r="C22" s="1656"/>
      <c r="D22" s="1656"/>
      <c r="E22" s="1784">
        <v>0</v>
      </c>
      <c r="F22" s="1658"/>
      <c r="G22" s="1656"/>
      <c r="H22" s="1656"/>
      <c r="I22" s="1784">
        <v>57.66</v>
      </c>
      <c r="J22" s="1654"/>
      <c r="K22" s="1656"/>
      <c r="L22" s="1656"/>
      <c r="M22" s="1784">
        <v>0</v>
      </c>
      <c r="N22" s="1658"/>
      <c r="O22" s="1656"/>
      <c r="P22" s="1656"/>
      <c r="Q22" s="1784">
        <v>9.6</v>
      </c>
    </row>
    <row r="23" spans="1:17" s="512" customFormat="1" ht="15">
      <c r="A23" s="515">
        <v>9</v>
      </c>
      <c r="B23" s="803"/>
      <c r="C23" s="1656"/>
      <c r="D23" s="1656"/>
      <c r="E23" s="1784">
        <v>0</v>
      </c>
      <c r="F23" s="1658"/>
      <c r="G23" s="1656"/>
      <c r="H23" s="1656"/>
      <c r="I23" s="1784">
        <v>59.94</v>
      </c>
      <c r="J23" s="1654"/>
      <c r="K23" s="1656"/>
      <c r="L23" s="1656"/>
      <c r="M23" s="1784">
        <v>0</v>
      </c>
      <c r="N23" s="1658"/>
      <c r="O23" s="1656"/>
      <c r="P23" s="1656"/>
      <c r="Q23" s="1784">
        <v>9.36</v>
      </c>
    </row>
    <row r="24" spans="1:17" s="512" customFormat="1" ht="15">
      <c r="A24" s="515">
        <v>10</v>
      </c>
      <c r="B24" s="803"/>
      <c r="C24" s="1656"/>
      <c r="D24" s="1656"/>
      <c r="E24" s="1784">
        <v>0</v>
      </c>
      <c r="F24" s="1658"/>
      <c r="G24" s="1656"/>
      <c r="H24" s="1656"/>
      <c r="I24" s="1784">
        <v>57.78</v>
      </c>
      <c r="J24" s="1654"/>
      <c r="K24" s="1656"/>
      <c r="L24" s="1656"/>
      <c r="M24" s="1784">
        <v>0</v>
      </c>
      <c r="N24" s="1658"/>
      <c r="O24" s="1656"/>
      <c r="P24" s="1656"/>
      <c r="Q24" s="1784">
        <v>9</v>
      </c>
    </row>
    <row r="25" spans="1:17" s="512" customFormat="1" ht="15">
      <c r="A25" s="515">
        <v>11</v>
      </c>
      <c r="B25" s="803"/>
      <c r="C25" s="1656"/>
      <c r="D25" s="1656"/>
      <c r="E25" s="1784">
        <v>0</v>
      </c>
      <c r="F25" s="1658"/>
      <c r="G25" s="1656"/>
      <c r="H25" s="1656"/>
      <c r="I25" s="1784">
        <v>54.12</v>
      </c>
      <c r="J25" s="1654"/>
      <c r="K25" s="1656"/>
      <c r="L25" s="1656"/>
      <c r="M25" s="1784">
        <v>0</v>
      </c>
      <c r="N25" s="1658"/>
      <c r="O25" s="1656"/>
      <c r="P25" s="1656"/>
      <c r="Q25" s="1784">
        <v>12.06</v>
      </c>
    </row>
    <row r="26" spans="1:17" s="512" customFormat="1" ht="15">
      <c r="A26" s="515">
        <v>12</v>
      </c>
      <c r="B26" s="803"/>
      <c r="C26" s="1656"/>
      <c r="D26" s="1656"/>
      <c r="E26" s="1784">
        <v>0</v>
      </c>
      <c r="F26" s="1658"/>
      <c r="G26" s="1656"/>
      <c r="H26" s="1656"/>
      <c r="I26" s="1784">
        <v>54.9</v>
      </c>
      <c r="J26" s="1654"/>
      <c r="K26" s="1656"/>
      <c r="L26" s="1656"/>
      <c r="M26" s="1784">
        <v>0</v>
      </c>
      <c r="N26" s="1658"/>
      <c r="O26" s="1656"/>
      <c r="P26" s="1656"/>
      <c r="Q26" s="1784">
        <v>10.32</v>
      </c>
    </row>
    <row r="27" spans="1:17" s="512" customFormat="1" ht="15">
      <c r="A27" s="515">
        <v>13</v>
      </c>
      <c r="B27" s="803"/>
      <c r="C27" s="1656"/>
      <c r="D27" s="1656"/>
      <c r="E27" s="1784">
        <v>0</v>
      </c>
      <c r="F27" s="1658"/>
      <c r="G27" s="1656"/>
      <c r="H27" s="1656"/>
      <c r="I27" s="1784">
        <v>55.260000000000005</v>
      </c>
      <c r="J27" s="1654"/>
      <c r="K27" s="1656"/>
      <c r="L27" s="1656"/>
      <c r="M27" s="1784">
        <v>0</v>
      </c>
      <c r="N27" s="1658"/>
      <c r="O27" s="1656"/>
      <c r="P27" s="1656"/>
      <c r="Q27" s="1784">
        <v>10.02</v>
      </c>
    </row>
    <row r="28" spans="1:17" s="512" customFormat="1" ht="15">
      <c r="A28" s="515">
        <v>14</v>
      </c>
      <c r="B28" s="803"/>
      <c r="C28" s="1656"/>
      <c r="D28" s="1656"/>
      <c r="E28" s="1784">
        <v>0</v>
      </c>
      <c r="F28" s="1658"/>
      <c r="G28" s="1656"/>
      <c r="H28" s="1656"/>
      <c r="I28" s="1784">
        <v>55.620000000000005</v>
      </c>
      <c r="J28" s="1654"/>
      <c r="K28" s="1656"/>
      <c r="L28" s="1656"/>
      <c r="M28" s="1784">
        <v>0</v>
      </c>
      <c r="N28" s="1658"/>
      <c r="O28" s="1656"/>
      <c r="P28" s="1656"/>
      <c r="Q28" s="1784">
        <v>11.34</v>
      </c>
    </row>
    <row r="29" spans="1:17" s="512" customFormat="1" ht="15">
      <c r="A29" s="515">
        <v>15</v>
      </c>
      <c r="B29" s="803"/>
      <c r="C29" s="1656"/>
      <c r="D29" s="1656"/>
      <c r="E29" s="1784">
        <v>0</v>
      </c>
      <c r="F29" s="1658"/>
      <c r="G29" s="1656"/>
      <c r="H29" s="1656"/>
      <c r="I29" s="1784">
        <v>60.180000000000007</v>
      </c>
      <c r="J29" s="1654"/>
      <c r="K29" s="1656"/>
      <c r="L29" s="1656"/>
      <c r="M29" s="1784">
        <v>0</v>
      </c>
      <c r="N29" s="1658"/>
      <c r="O29" s="1656"/>
      <c r="P29" s="1656"/>
      <c r="Q29" s="1784">
        <v>11.579999999999998</v>
      </c>
    </row>
    <row r="30" spans="1:17" s="512" customFormat="1" ht="15">
      <c r="A30" s="515">
        <v>16</v>
      </c>
      <c r="B30" s="803"/>
      <c r="C30" s="1656"/>
      <c r="D30" s="1656"/>
      <c r="E30" s="1784">
        <v>0</v>
      </c>
      <c r="F30" s="1658"/>
      <c r="G30" s="1656"/>
      <c r="H30" s="1656"/>
      <c r="I30" s="1784">
        <v>61.74</v>
      </c>
      <c r="J30" s="1654"/>
      <c r="K30" s="1656"/>
      <c r="L30" s="1656"/>
      <c r="M30" s="1784">
        <v>0</v>
      </c>
      <c r="N30" s="1658"/>
      <c r="O30" s="1656"/>
      <c r="P30" s="1656"/>
      <c r="Q30" s="1784">
        <v>12.3</v>
      </c>
    </row>
    <row r="31" spans="1:17" s="516" customFormat="1" ht="15">
      <c r="A31" s="515">
        <v>17</v>
      </c>
      <c r="B31" s="803"/>
      <c r="C31" s="1656"/>
      <c r="D31" s="1656"/>
      <c r="E31" s="1784">
        <v>0</v>
      </c>
      <c r="F31" s="1658"/>
      <c r="G31" s="1656"/>
      <c r="H31" s="1656"/>
      <c r="I31" s="1784">
        <v>60.120000000000005</v>
      </c>
      <c r="J31" s="1654"/>
      <c r="K31" s="1656"/>
      <c r="L31" s="1656"/>
      <c r="M31" s="1784">
        <v>0</v>
      </c>
      <c r="N31" s="1658"/>
      <c r="O31" s="1656"/>
      <c r="P31" s="1656"/>
      <c r="Q31" s="1784">
        <v>13.26</v>
      </c>
    </row>
    <row r="32" spans="1:17" s="516" customFormat="1" ht="15">
      <c r="A32" s="515">
        <v>18</v>
      </c>
      <c r="B32" s="803"/>
      <c r="C32" s="1656"/>
      <c r="D32" s="1656"/>
      <c r="E32" s="1784">
        <v>0</v>
      </c>
      <c r="F32" s="1658"/>
      <c r="G32" s="1656"/>
      <c r="H32" s="1656"/>
      <c r="I32" s="1784">
        <v>67.08</v>
      </c>
      <c r="J32" s="1654"/>
      <c r="K32" s="1656"/>
      <c r="L32" s="1656"/>
      <c r="M32" s="1784">
        <v>0</v>
      </c>
      <c r="N32" s="1658"/>
      <c r="O32" s="1656"/>
      <c r="P32" s="1656"/>
      <c r="Q32" s="1784">
        <v>13.74</v>
      </c>
    </row>
    <row r="33" spans="1:33" s="516" customFormat="1" ht="15">
      <c r="A33" s="515">
        <v>19</v>
      </c>
      <c r="B33" s="803"/>
      <c r="C33" s="1656"/>
      <c r="D33" s="1656"/>
      <c r="E33" s="1784">
        <v>0</v>
      </c>
      <c r="F33" s="1658"/>
      <c r="G33" s="1656"/>
      <c r="H33" s="1656"/>
      <c r="I33" s="1784">
        <v>71.460000000000008</v>
      </c>
      <c r="J33" s="1654"/>
      <c r="K33" s="1656"/>
      <c r="L33" s="1656"/>
      <c r="M33" s="1784">
        <v>0</v>
      </c>
      <c r="N33" s="1658"/>
      <c r="O33" s="1656"/>
      <c r="P33" s="1656"/>
      <c r="Q33" s="1784">
        <v>13.739999999999998</v>
      </c>
    </row>
    <row r="34" spans="1:33" s="516" customFormat="1" ht="15">
      <c r="A34" s="515">
        <v>20</v>
      </c>
      <c r="B34" s="803"/>
      <c r="C34" s="1656"/>
      <c r="D34" s="1656"/>
      <c r="E34" s="1784">
        <v>0</v>
      </c>
      <c r="F34" s="1658"/>
      <c r="G34" s="1656"/>
      <c r="H34" s="1656"/>
      <c r="I34" s="1784">
        <v>78.42</v>
      </c>
      <c r="J34" s="1654"/>
      <c r="K34" s="1656"/>
      <c r="L34" s="1656"/>
      <c r="M34" s="1784">
        <v>0</v>
      </c>
      <c r="N34" s="1658"/>
      <c r="O34" s="1656"/>
      <c r="P34" s="1656"/>
      <c r="Q34" s="1784">
        <v>16.260000000000002</v>
      </c>
    </row>
    <row r="35" spans="1:33" s="516" customFormat="1" ht="15">
      <c r="A35" s="515">
        <v>21</v>
      </c>
      <c r="B35" s="803"/>
      <c r="C35" s="1656"/>
      <c r="D35" s="1656"/>
      <c r="E35" s="1784">
        <v>0</v>
      </c>
      <c r="F35" s="1658"/>
      <c r="G35" s="1656"/>
      <c r="H35" s="1656"/>
      <c r="I35" s="1784">
        <v>83.1</v>
      </c>
      <c r="J35" s="1654"/>
      <c r="K35" s="1656"/>
      <c r="L35" s="1656"/>
      <c r="M35" s="1784">
        <v>0</v>
      </c>
      <c r="N35" s="1658"/>
      <c r="O35" s="1656"/>
      <c r="P35" s="1656"/>
      <c r="Q35" s="1784">
        <v>13.56</v>
      </c>
    </row>
    <row r="36" spans="1:33" s="516" customFormat="1" ht="15">
      <c r="A36" s="515">
        <v>22</v>
      </c>
      <c r="B36" s="803"/>
      <c r="C36" s="1656"/>
      <c r="D36" s="1656"/>
      <c r="E36" s="1784">
        <v>0</v>
      </c>
      <c r="F36" s="1658"/>
      <c r="G36" s="1656"/>
      <c r="H36" s="1656"/>
      <c r="I36" s="1784">
        <v>75.06</v>
      </c>
      <c r="J36" s="1654"/>
      <c r="K36" s="1656"/>
      <c r="L36" s="1656"/>
      <c r="M36" s="1784">
        <v>0</v>
      </c>
      <c r="N36" s="1658"/>
      <c r="O36" s="1656"/>
      <c r="P36" s="1656"/>
      <c r="Q36" s="1784">
        <v>8.1</v>
      </c>
    </row>
    <row r="37" spans="1:33" s="516" customFormat="1" ht="15">
      <c r="A37" s="515">
        <v>23</v>
      </c>
      <c r="B37" s="803"/>
      <c r="C37" s="1656"/>
      <c r="D37" s="1656"/>
      <c r="E37" s="1784">
        <v>0</v>
      </c>
      <c r="F37" s="1658"/>
      <c r="G37" s="1656"/>
      <c r="H37" s="1656"/>
      <c r="I37" s="1784">
        <v>68.040000000000006</v>
      </c>
      <c r="J37" s="1654"/>
      <c r="K37" s="1656"/>
      <c r="L37" s="1656"/>
      <c r="M37" s="1784">
        <v>0</v>
      </c>
      <c r="N37" s="1658"/>
      <c r="O37" s="1656"/>
      <c r="P37" s="1656"/>
      <c r="Q37" s="1784">
        <v>6.6</v>
      </c>
    </row>
    <row r="38" spans="1:33" s="516" customFormat="1" ht="15">
      <c r="A38" s="515" t="s">
        <v>19</v>
      </c>
      <c r="B38" s="796"/>
      <c r="C38" s="1656"/>
      <c r="D38" s="1656"/>
      <c r="E38" s="1659">
        <f>SUM(E14:E37)</f>
        <v>0</v>
      </c>
      <c r="F38" s="1656"/>
      <c r="G38" s="1656"/>
      <c r="H38" s="1656"/>
      <c r="I38" s="1659">
        <f>SUM(I14:I37)</f>
        <v>1385.22</v>
      </c>
      <c r="J38" s="1656"/>
      <c r="K38" s="1656"/>
      <c r="L38" s="1656"/>
      <c r="M38" s="1659">
        <f>SUM(M14:M37)</f>
        <v>0</v>
      </c>
      <c r="N38" s="1656"/>
      <c r="O38" s="1656"/>
      <c r="P38" s="1656"/>
      <c r="Q38" s="1659">
        <f>SUM(Q14:Q37)</f>
        <v>220.92</v>
      </c>
    </row>
    <row r="39" spans="1:33" s="506" customFormat="1" ht="12.75" customHeight="1">
      <c r="A39" s="506" t="s">
        <v>20</v>
      </c>
      <c r="R39" s="956"/>
      <c r="S39" s="956"/>
      <c r="T39" s="956"/>
      <c r="U39" s="956"/>
      <c r="V39" s="956"/>
      <c r="W39" s="956"/>
      <c r="X39" s="956"/>
      <c r="Y39" s="956"/>
      <c r="Z39" s="956"/>
      <c r="AA39" s="956"/>
      <c r="AB39" s="956"/>
      <c r="AC39" s="956"/>
      <c r="AD39" s="956"/>
      <c r="AE39" s="956"/>
      <c r="AF39" s="956"/>
      <c r="AG39" s="956"/>
    </row>
    <row r="40" spans="1:33" s="506" customFormat="1" ht="12.75" customHeight="1">
      <c r="A40" s="506" t="s">
        <v>21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>
      <c r="A41" s="506" t="s">
        <v>565</v>
      </c>
      <c r="K41" s="506"/>
      <c r="L41" s="506"/>
      <c r="M41" s="506"/>
      <c r="N41" s="506"/>
      <c r="O41" s="506"/>
      <c r="P41" s="506"/>
      <c r="Q41" s="506"/>
      <c r="R41" s="957"/>
      <c r="S41" s="957"/>
      <c r="T41" s="957"/>
      <c r="U41" s="957"/>
      <c r="V41" s="957"/>
      <c r="W41" s="957"/>
      <c r="X41" s="957"/>
      <c r="Y41" s="957"/>
      <c r="Z41" s="957"/>
      <c r="AA41" s="957"/>
      <c r="AB41" s="957"/>
      <c r="AC41" s="957"/>
      <c r="AD41" s="957"/>
      <c r="AE41" s="957"/>
      <c r="AF41" s="957"/>
      <c r="AG41" s="957"/>
    </row>
    <row r="42" spans="1:33">
      <c r="A42" s="506" t="s">
        <v>23</v>
      </c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</sheetData>
  <mergeCells count="21">
    <mergeCell ref="B4:C4"/>
    <mergeCell ref="B1:F1"/>
    <mergeCell ref="N1:Q1"/>
    <mergeCell ref="B2:F2"/>
    <mergeCell ref="N2:Q2"/>
    <mergeCell ref="B3:C3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6">
    <tabColor theme="9" tint="-0.249977111117893"/>
  </sheetPr>
  <dimension ref="A1:AG43"/>
  <sheetViews>
    <sheetView zoomScale="85" zoomScaleNormal="85" workbookViewId="0">
      <selection activeCell="V26" sqref="V26"/>
    </sheetView>
  </sheetViews>
  <sheetFormatPr defaultColWidth="9.140625"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54" t="s">
        <v>405</v>
      </c>
      <c r="C1" s="2081"/>
      <c r="D1" s="2081"/>
      <c r="E1" s="2081"/>
      <c r="F1" s="2081"/>
      <c r="J1" s="800" t="s">
        <v>171</v>
      </c>
      <c r="N1" s="2856" t="s">
        <v>116</v>
      </c>
      <c r="O1" s="2856"/>
      <c r="P1" s="2856"/>
      <c r="Q1" s="2856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06" customFormat="1" ht="10.5" customHeight="1">
      <c r="B2" s="2855" t="s">
        <v>1</v>
      </c>
      <c r="C2" s="2088"/>
      <c r="D2" s="2088"/>
      <c r="E2" s="2088"/>
      <c r="F2" s="2088"/>
      <c r="N2" s="2855" t="s">
        <v>2</v>
      </c>
      <c r="O2" s="2858"/>
      <c r="P2" s="2858"/>
      <c r="Q2" s="2858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06" customFormat="1" ht="13.5" customHeight="1">
      <c r="B3" s="2857" t="s">
        <v>117</v>
      </c>
      <c r="C3" s="2857"/>
      <c r="N3" s="2858" t="s">
        <v>707</v>
      </c>
      <c r="O3" s="2858"/>
      <c r="P3" s="2858"/>
      <c r="Q3" s="2858"/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06" customFormat="1" ht="15" customHeight="1">
      <c r="B4" s="2844" t="s">
        <v>4</v>
      </c>
      <c r="C4" s="2081"/>
      <c r="D4" s="508"/>
      <c r="E4" s="956"/>
      <c r="F4" s="956"/>
      <c r="G4" s="956"/>
      <c r="H4" s="956"/>
      <c r="I4" s="914" t="s">
        <v>5</v>
      </c>
      <c r="J4" s="507"/>
      <c r="K4" s="507"/>
      <c r="L4" s="507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06" customFormat="1" ht="9.75" customHeight="1">
      <c r="B5" s="2847" t="s">
        <v>7</v>
      </c>
      <c r="C5" s="2079"/>
      <c r="D5" s="507"/>
      <c r="E5" s="507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06" customFormat="1" ht="12" customHeight="1">
      <c r="A6" s="284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06" customFormat="1" ht="15.75">
      <c r="A7" s="284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06" customFormat="1" ht="9" customHeight="1">
      <c r="A8" s="1272">
        <v>621</v>
      </c>
      <c r="B8" s="1258"/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06" customFormat="1">
      <c r="A9" s="2848" t="s">
        <v>9</v>
      </c>
      <c r="B9" s="2851" t="s">
        <v>10</v>
      </c>
      <c r="C9" s="2852"/>
      <c r="D9" s="2852"/>
      <c r="E9" s="2852"/>
      <c r="F9" s="2852"/>
      <c r="G9" s="2852"/>
      <c r="H9" s="2852"/>
      <c r="I9" s="2853"/>
      <c r="J9" s="2851" t="s">
        <v>11</v>
      </c>
      <c r="K9" s="2852"/>
      <c r="L9" s="2852"/>
      <c r="M9" s="2852"/>
      <c r="N9" s="2852"/>
      <c r="O9" s="2852"/>
      <c r="P9" s="2852"/>
      <c r="Q9" s="2853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06" customFormat="1">
      <c r="A10" s="2849"/>
      <c r="B10" s="2841" t="s">
        <v>411</v>
      </c>
      <c r="C10" s="2842"/>
      <c r="D10" s="2842"/>
      <c r="E10" s="2843"/>
      <c r="F10" s="2841" t="s">
        <v>706</v>
      </c>
      <c r="G10" s="2095"/>
      <c r="H10" s="2095"/>
      <c r="I10" s="2096"/>
      <c r="J10" s="2841" t="s">
        <v>411</v>
      </c>
      <c r="K10" s="2842"/>
      <c r="L10" s="2842"/>
      <c r="M10" s="2843"/>
      <c r="N10" s="2841" t="s">
        <v>706</v>
      </c>
      <c r="O10" s="2095"/>
      <c r="P10" s="2095"/>
      <c r="Q10" s="2096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06" customFormat="1">
      <c r="A11" s="2849"/>
      <c r="B11" s="2841" t="s">
        <v>14</v>
      </c>
      <c r="C11" s="2842"/>
      <c r="E11" s="510"/>
      <c r="F11" s="2841" t="s">
        <v>14</v>
      </c>
      <c r="G11" s="2842"/>
      <c r="H11" s="509"/>
      <c r="I11" s="510"/>
      <c r="J11" s="2841" t="s">
        <v>14</v>
      </c>
      <c r="K11" s="2842"/>
      <c r="L11" s="509"/>
      <c r="M11" s="510"/>
      <c r="N11" s="2841" t="s">
        <v>14</v>
      </c>
      <c r="O11" s="2842"/>
      <c r="P11" s="509"/>
      <c r="Q11" s="510"/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12" customFormat="1" ht="35.25" customHeight="1">
      <c r="A12" s="2850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3"/>
      <c r="C14" s="1656"/>
      <c r="D14" s="1656"/>
      <c r="E14" s="1784">
        <v>42.36</v>
      </c>
      <c r="F14" s="1658"/>
      <c r="G14" s="1656"/>
      <c r="H14" s="1656"/>
      <c r="I14" s="1784">
        <v>536.6</v>
      </c>
      <c r="J14" s="1654"/>
      <c r="K14" s="1656"/>
      <c r="L14" s="1656"/>
      <c r="M14" s="1784">
        <v>10.68</v>
      </c>
      <c r="N14" s="1658"/>
      <c r="O14" s="796"/>
      <c r="P14" s="796"/>
      <c r="Q14" s="1784">
        <v>47.6</v>
      </c>
    </row>
    <row r="15" spans="1:33" s="1349" customFormat="1" ht="15">
      <c r="A15" s="1346">
        <v>1</v>
      </c>
      <c r="B15" s="803"/>
      <c r="C15" s="1656"/>
      <c r="D15" s="1656"/>
      <c r="E15" s="1784">
        <v>39.78</v>
      </c>
      <c r="F15" s="1658"/>
      <c r="G15" s="1656"/>
      <c r="H15" s="1656"/>
      <c r="I15" s="1784">
        <v>542.20000000000005</v>
      </c>
      <c r="J15" s="1654"/>
      <c r="K15" s="1656"/>
      <c r="L15" s="1656"/>
      <c r="M15" s="1784">
        <v>10.5</v>
      </c>
      <c r="N15" s="1658"/>
      <c r="O15" s="1347"/>
      <c r="P15" s="1347"/>
      <c r="Q15" s="1784">
        <v>47.2</v>
      </c>
    </row>
    <row r="16" spans="1:33" s="512" customFormat="1" ht="15">
      <c r="A16" s="515">
        <v>2</v>
      </c>
      <c r="B16" s="803"/>
      <c r="C16" s="1656"/>
      <c r="D16" s="1656"/>
      <c r="E16" s="1784">
        <v>36.78</v>
      </c>
      <c r="F16" s="1658"/>
      <c r="G16" s="1656"/>
      <c r="H16" s="1656"/>
      <c r="I16" s="1784">
        <v>531.6</v>
      </c>
      <c r="J16" s="1654"/>
      <c r="K16" s="1656"/>
      <c r="L16" s="1656"/>
      <c r="M16" s="1784">
        <v>9.48</v>
      </c>
      <c r="N16" s="1658"/>
      <c r="O16" s="796"/>
      <c r="P16" s="796"/>
      <c r="Q16" s="1784">
        <v>47.8</v>
      </c>
    </row>
    <row r="17" spans="1:17" s="512" customFormat="1" ht="15">
      <c r="A17" s="515">
        <v>3</v>
      </c>
      <c r="B17" s="803"/>
      <c r="C17" s="1656"/>
      <c r="D17" s="1656"/>
      <c r="E17" s="1784">
        <v>35.4</v>
      </c>
      <c r="F17" s="1658"/>
      <c r="G17" s="1656"/>
      <c r="H17" s="1656"/>
      <c r="I17" s="1784">
        <v>545</v>
      </c>
      <c r="J17" s="1654"/>
      <c r="K17" s="1656"/>
      <c r="L17" s="1656"/>
      <c r="M17" s="1784">
        <v>8.879999999999999</v>
      </c>
      <c r="N17" s="1658"/>
      <c r="O17" s="796"/>
      <c r="P17" s="796"/>
      <c r="Q17" s="1784">
        <v>46.4</v>
      </c>
    </row>
    <row r="18" spans="1:17" s="512" customFormat="1" ht="15">
      <c r="A18" s="515">
        <v>4</v>
      </c>
      <c r="B18" s="803"/>
      <c r="C18" s="1656"/>
      <c r="D18" s="1656"/>
      <c r="E18" s="1784">
        <v>35.28</v>
      </c>
      <c r="F18" s="1658"/>
      <c r="G18" s="1656"/>
      <c r="H18" s="1656"/>
      <c r="I18" s="1784">
        <v>536.6</v>
      </c>
      <c r="J18" s="1654"/>
      <c r="K18" s="1656"/>
      <c r="L18" s="1656"/>
      <c r="M18" s="1784">
        <v>8.58</v>
      </c>
      <c r="N18" s="1658"/>
      <c r="O18" s="796"/>
      <c r="P18" s="796"/>
      <c r="Q18" s="1784">
        <v>44.8</v>
      </c>
    </row>
    <row r="19" spans="1:17" s="512" customFormat="1" ht="15">
      <c r="A19" s="515">
        <v>5</v>
      </c>
      <c r="B19" s="803"/>
      <c r="C19" s="1656"/>
      <c r="D19" s="1656"/>
      <c r="E19" s="1784">
        <v>36.540000000000006</v>
      </c>
      <c r="F19" s="1658"/>
      <c r="G19" s="1656"/>
      <c r="H19" s="1656"/>
      <c r="I19" s="1784">
        <v>537.6</v>
      </c>
      <c r="J19" s="1654"/>
      <c r="K19" s="1656"/>
      <c r="L19" s="1656"/>
      <c r="M19" s="1784">
        <v>9</v>
      </c>
      <c r="N19" s="1658"/>
      <c r="O19" s="796"/>
      <c r="P19" s="796"/>
      <c r="Q19" s="1784">
        <v>43</v>
      </c>
    </row>
    <row r="20" spans="1:17" s="512" customFormat="1" ht="15">
      <c r="A20" s="515">
        <v>6</v>
      </c>
      <c r="B20" s="803"/>
      <c r="C20" s="1656"/>
      <c r="D20" s="1656"/>
      <c r="E20" s="1784">
        <v>40.32</v>
      </c>
      <c r="F20" s="1658"/>
      <c r="G20" s="1656"/>
      <c r="H20" s="1656"/>
      <c r="I20" s="1784">
        <v>560.20000000000005</v>
      </c>
      <c r="J20" s="1654"/>
      <c r="K20" s="1656"/>
      <c r="L20" s="1656"/>
      <c r="M20" s="1784">
        <v>10.26</v>
      </c>
      <c r="N20" s="1658"/>
      <c r="O20" s="796"/>
      <c r="P20" s="796"/>
      <c r="Q20" s="1784">
        <v>47.2</v>
      </c>
    </row>
    <row r="21" spans="1:17" s="512" customFormat="1" ht="15">
      <c r="A21" s="515">
        <v>7</v>
      </c>
      <c r="B21" s="803"/>
      <c r="C21" s="1656"/>
      <c r="D21" s="1656"/>
      <c r="E21" s="1784">
        <v>51.660000000000004</v>
      </c>
      <c r="F21" s="1658"/>
      <c r="G21" s="1656"/>
      <c r="H21" s="1656"/>
      <c r="I21" s="1784">
        <v>551.4</v>
      </c>
      <c r="J21" s="1654"/>
      <c r="K21" s="1656"/>
      <c r="L21" s="1656"/>
      <c r="M21" s="1784">
        <v>10.92</v>
      </c>
      <c r="N21" s="1658"/>
      <c r="O21" s="796"/>
      <c r="P21" s="796"/>
      <c r="Q21" s="1784">
        <v>43</v>
      </c>
    </row>
    <row r="22" spans="1:17" s="512" customFormat="1" ht="15">
      <c r="A22" s="515">
        <v>8</v>
      </c>
      <c r="B22" s="803"/>
      <c r="C22" s="1656"/>
      <c r="D22" s="1656"/>
      <c r="E22" s="1784">
        <v>53.22</v>
      </c>
      <c r="F22" s="1658"/>
      <c r="G22" s="1656"/>
      <c r="H22" s="1656"/>
      <c r="I22" s="1784">
        <v>564.4</v>
      </c>
      <c r="J22" s="1654"/>
      <c r="K22" s="1656"/>
      <c r="L22" s="1656"/>
      <c r="M22" s="1784">
        <v>10.8</v>
      </c>
      <c r="N22" s="1658"/>
      <c r="O22" s="796"/>
      <c r="P22" s="796"/>
      <c r="Q22" s="1784">
        <v>47.2</v>
      </c>
    </row>
    <row r="23" spans="1:17" s="512" customFormat="1" ht="15">
      <c r="A23" s="515">
        <v>9</v>
      </c>
      <c r="B23" s="803"/>
      <c r="C23" s="1656"/>
      <c r="D23" s="1656"/>
      <c r="E23" s="1784">
        <v>55.92</v>
      </c>
      <c r="F23" s="1658"/>
      <c r="G23" s="1656"/>
      <c r="H23" s="1656"/>
      <c r="I23" s="1784">
        <v>564</v>
      </c>
      <c r="J23" s="1654"/>
      <c r="K23" s="1656"/>
      <c r="L23" s="1656"/>
      <c r="M23" s="1784">
        <v>12.66</v>
      </c>
      <c r="N23" s="1658"/>
      <c r="O23" s="796"/>
      <c r="P23" s="796"/>
      <c r="Q23" s="1784">
        <v>51</v>
      </c>
    </row>
    <row r="24" spans="1:17" s="512" customFormat="1" ht="15">
      <c r="A24" s="515">
        <v>10</v>
      </c>
      <c r="B24" s="803"/>
      <c r="C24" s="1656"/>
      <c r="D24" s="1656"/>
      <c r="E24" s="1784">
        <v>57.96</v>
      </c>
      <c r="F24" s="1658"/>
      <c r="G24" s="1656"/>
      <c r="H24" s="1656"/>
      <c r="I24" s="1784">
        <v>564.6</v>
      </c>
      <c r="J24" s="1654"/>
      <c r="K24" s="1656"/>
      <c r="L24" s="1656"/>
      <c r="M24" s="1784">
        <v>13.440000000000001</v>
      </c>
      <c r="N24" s="1658"/>
      <c r="O24" s="796"/>
      <c r="P24" s="796"/>
      <c r="Q24" s="1784">
        <v>49.6</v>
      </c>
    </row>
    <row r="25" spans="1:17" s="512" customFormat="1" ht="15">
      <c r="A25" s="515">
        <v>11</v>
      </c>
      <c r="B25" s="803"/>
      <c r="C25" s="1656"/>
      <c r="D25" s="1656"/>
      <c r="E25" s="1784">
        <v>57.959999999999994</v>
      </c>
      <c r="F25" s="1658"/>
      <c r="G25" s="1656"/>
      <c r="H25" s="1656"/>
      <c r="I25" s="1784">
        <v>563.6</v>
      </c>
      <c r="J25" s="1654"/>
      <c r="K25" s="1656"/>
      <c r="L25" s="1656"/>
      <c r="M25" s="1784">
        <v>14.399999999999999</v>
      </c>
      <c r="N25" s="1658"/>
      <c r="O25" s="796"/>
      <c r="P25" s="796"/>
      <c r="Q25" s="1784">
        <v>50.6</v>
      </c>
    </row>
    <row r="26" spans="1:17" s="512" customFormat="1" ht="15">
      <c r="A26" s="515">
        <v>12</v>
      </c>
      <c r="B26" s="803"/>
      <c r="C26" s="1656"/>
      <c r="D26" s="1656"/>
      <c r="E26" s="1784">
        <v>59.76</v>
      </c>
      <c r="F26" s="1658"/>
      <c r="G26" s="1656"/>
      <c r="H26" s="1656"/>
      <c r="I26" s="1784">
        <v>550.20000000000005</v>
      </c>
      <c r="J26" s="1654"/>
      <c r="K26" s="1656"/>
      <c r="L26" s="1656"/>
      <c r="M26" s="1784">
        <v>13.379999999999999</v>
      </c>
      <c r="N26" s="1658"/>
      <c r="O26" s="796"/>
      <c r="P26" s="796"/>
      <c r="Q26" s="1784">
        <v>48.6</v>
      </c>
    </row>
    <row r="27" spans="1:17" s="512" customFormat="1" ht="15">
      <c r="A27" s="515">
        <v>13</v>
      </c>
      <c r="B27" s="803"/>
      <c r="C27" s="1656"/>
      <c r="D27" s="1656"/>
      <c r="E27" s="1784">
        <v>53.28</v>
      </c>
      <c r="F27" s="1658"/>
      <c r="G27" s="1656"/>
      <c r="H27" s="1656"/>
      <c r="I27" s="1784">
        <v>547.6</v>
      </c>
      <c r="J27" s="1654"/>
      <c r="K27" s="1656"/>
      <c r="L27" s="1656"/>
      <c r="M27" s="1784">
        <v>13.5</v>
      </c>
      <c r="N27" s="1658"/>
      <c r="O27" s="796"/>
      <c r="P27" s="796"/>
      <c r="Q27" s="1784">
        <v>45.8</v>
      </c>
    </row>
    <row r="28" spans="1:17" s="512" customFormat="1" ht="15">
      <c r="A28" s="515">
        <v>14</v>
      </c>
      <c r="B28" s="803"/>
      <c r="C28" s="1656"/>
      <c r="D28" s="1656"/>
      <c r="E28" s="1784">
        <v>56.04</v>
      </c>
      <c r="F28" s="1658"/>
      <c r="G28" s="1656"/>
      <c r="H28" s="1656"/>
      <c r="I28" s="1784">
        <v>558.6</v>
      </c>
      <c r="J28" s="1654"/>
      <c r="K28" s="1656"/>
      <c r="L28" s="1656"/>
      <c r="M28" s="1784">
        <v>14.879999999999999</v>
      </c>
      <c r="N28" s="1658"/>
      <c r="O28" s="796"/>
      <c r="P28" s="796"/>
      <c r="Q28" s="1784">
        <v>56.6</v>
      </c>
    </row>
    <row r="29" spans="1:17" s="512" customFormat="1" ht="15">
      <c r="A29" s="515">
        <v>15</v>
      </c>
      <c r="B29" s="803"/>
      <c r="C29" s="1656"/>
      <c r="D29" s="1656"/>
      <c r="E29" s="1784">
        <v>61.620000000000005</v>
      </c>
      <c r="F29" s="1658"/>
      <c r="G29" s="1656"/>
      <c r="H29" s="1656"/>
      <c r="I29" s="1784">
        <v>562.6</v>
      </c>
      <c r="J29" s="1654"/>
      <c r="K29" s="1656"/>
      <c r="L29" s="1656"/>
      <c r="M29" s="1784">
        <v>15.420000000000002</v>
      </c>
      <c r="N29" s="1658"/>
      <c r="O29" s="796"/>
      <c r="P29" s="796"/>
      <c r="Q29" s="1784">
        <v>58.8</v>
      </c>
    </row>
    <row r="30" spans="1:17" s="512" customFormat="1" ht="15">
      <c r="A30" s="515">
        <v>16</v>
      </c>
      <c r="B30" s="803"/>
      <c r="C30" s="1656"/>
      <c r="D30" s="1656"/>
      <c r="E30" s="1784">
        <v>60.96</v>
      </c>
      <c r="F30" s="1658"/>
      <c r="G30" s="1656"/>
      <c r="H30" s="1656"/>
      <c r="I30" s="1784">
        <v>583.79999999999995</v>
      </c>
      <c r="J30" s="1654"/>
      <c r="K30" s="1656"/>
      <c r="L30" s="1656"/>
      <c r="M30" s="1784">
        <v>15.780000000000001</v>
      </c>
      <c r="N30" s="1658"/>
      <c r="O30" s="796"/>
      <c r="P30" s="796"/>
      <c r="Q30" s="1784">
        <v>59</v>
      </c>
    </row>
    <row r="31" spans="1:17" s="516" customFormat="1" ht="15">
      <c r="A31" s="515">
        <v>17</v>
      </c>
      <c r="B31" s="803"/>
      <c r="C31" s="1656"/>
      <c r="D31" s="1656"/>
      <c r="E31" s="1784">
        <v>58.739999999999995</v>
      </c>
      <c r="F31" s="1658"/>
      <c r="G31" s="1656"/>
      <c r="H31" s="1656"/>
      <c r="I31" s="1784">
        <v>593</v>
      </c>
      <c r="J31" s="1654"/>
      <c r="K31" s="1656"/>
      <c r="L31" s="1656"/>
      <c r="M31" s="1784">
        <v>16.079999999999998</v>
      </c>
      <c r="N31" s="1658"/>
      <c r="O31" s="796"/>
      <c r="P31" s="796"/>
      <c r="Q31" s="1784">
        <v>53.8</v>
      </c>
    </row>
    <row r="32" spans="1:17" s="516" customFormat="1" ht="15">
      <c r="A32" s="515">
        <v>18</v>
      </c>
      <c r="B32" s="803"/>
      <c r="C32" s="1656"/>
      <c r="D32" s="1656"/>
      <c r="E32" s="1784">
        <v>65.52000000000001</v>
      </c>
      <c r="F32" s="1658"/>
      <c r="G32" s="1656"/>
      <c r="H32" s="1656"/>
      <c r="I32" s="1784">
        <v>598</v>
      </c>
      <c r="J32" s="1654"/>
      <c r="K32" s="1656"/>
      <c r="L32" s="1656"/>
      <c r="M32" s="1784">
        <v>16.200000000000003</v>
      </c>
      <c r="N32" s="1658"/>
      <c r="O32" s="796"/>
      <c r="P32" s="796"/>
      <c r="Q32" s="1784">
        <v>46.8</v>
      </c>
    </row>
    <row r="33" spans="1:33" s="516" customFormat="1" ht="15">
      <c r="A33" s="515">
        <v>19</v>
      </c>
      <c r="B33" s="803"/>
      <c r="C33" s="1656"/>
      <c r="D33" s="1656"/>
      <c r="E33" s="1784">
        <v>68.22</v>
      </c>
      <c r="F33" s="1658"/>
      <c r="G33" s="1656"/>
      <c r="H33" s="1656"/>
      <c r="I33" s="1784">
        <v>638.4</v>
      </c>
      <c r="J33" s="1654"/>
      <c r="K33" s="1656"/>
      <c r="L33" s="1656"/>
      <c r="M33" s="1784">
        <v>15.9</v>
      </c>
      <c r="N33" s="1658"/>
      <c r="O33" s="796"/>
      <c r="P33" s="796"/>
      <c r="Q33" s="1784">
        <v>50.2</v>
      </c>
    </row>
    <row r="34" spans="1:33" s="516" customFormat="1" ht="15">
      <c r="A34" s="515">
        <v>20</v>
      </c>
      <c r="B34" s="803"/>
      <c r="C34" s="1656"/>
      <c r="D34" s="1656"/>
      <c r="E34" s="1784">
        <v>63.120000000000005</v>
      </c>
      <c r="F34" s="1658"/>
      <c r="G34" s="1656"/>
      <c r="H34" s="1656"/>
      <c r="I34" s="1784">
        <v>617.79999999999995</v>
      </c>
      <c r="J34" s="1654"/>
      <c r="K34" s="1656"/>
      <c r="L34" s="1656"/>
      <c r="M34" s="1784">
        <v>13.62</v>
      </c>
      <c r="N34" s="1658"/>
      <c r="O34" s="796"/>
      <c r="P34" s="796"/>
      <c r="Q34" s="1784">
        <v>48</v>
      </c>
    </row>
    <row r="35" spans="1:33" s="516" customFormat="1" ht="15">
      <c r="A35" s="515">
        <v>21</v>
      </c>
      <c r="B35" s="803"/>
      <c r="C35" s="1656"/>
      <c r="D35" s="1656"/>
      <c r="E35" s="1784">
        <v>61.2</v>
      </c>
      <c r="F35" s="1658"/>
      <c r="G35" s="1656"/>
      <c r="H35" s="1656"/>
      <c r="I35" s="1784">
        <v>610.20000000000005</v>
      </c>
      <c r="J35" s="1654"/>
      <c r="K35" s="1656"/>
      <c r="L35" s="1656"/>
      <c r="M35" s="1784">
        <v>12.899999999999999</v>
      </c>
      <c r="N35" s="1658"/>
      <c r="O35" s="796"/>
      <c r="P35" s="796"/>
      <c r="Q35" s="1784">
        <v>45.8</v>
      </c>
    </row>
    <row r="36" spans="1:33" s="516" customFormat="1" ht="15">
      <c r="A36" s="515">
        <v>22</v>
      </c>
      <c r="B36" s="803"/>
      <c r="C36" s="1656"/>
      <c r="D36" s="1656"/>
      <c r="E36" s="1784">
        <v>57.6</v>
      </c>
      <c r="F36" s="1658"/>
      <c r="G36" s="1656"/>
      <c r="H36" s="1656"/>
      <c r="I36" s="1784">
        <v>600.79999999999995</v>
      </c>
      <c r="J36" s="1654"/>
      <c r="K36" s="1656"/>
      <c r="L36" s="1656"/>
      <c r="M36" s="1784">
        <v>13.32</v>
      </c>
      <c r="N36" s="1658"/>
      <c r="O36" s="796"/>
      <c r="P36" s="796"/>
      <c r="Q36" s="1784">
        <v>50.2</v>
      </c>
    </row>
    <row r="37" spans="1:33" s="516" customFormat="1" ht="15">
      <c r="A37" s="515">
        <v>23</v>
      </c>
      <c r="B37" s="803"/>
      <c r="C37" s="1656"/>
      <c r="D37" s="1656"/>
      <c r="E37" s="1784">
        <v>47.4</v>
      </c>
      <c r="F37" s="1658"/>
      <c r="G37" s="1656"/>
      <c r="H37" s="1656"/>
      <c r="I37" s="1784">
        <v>580.79999999999995</v>
      </c>
      <c r="J37" s="1654"/>
      <c r="K37" s="1656"/>
      <c r="L37" s="1656"/>
      <c r="M37" s="1784">
        <v>10.8</v>
      </c>
      <c r="N37" s="1658"/>
      <c r="O37" s="796"/>
      <c r="P37" s="796"/>
      <c r="Q37" s="1784">
        <v>48.6</v>
      </c>
    </row>
    <row r="38" spans="1:33" s="516" customFormat="1" ht="15">
      <c r="A38" s="515" t="s">
        <v>19</v>
      </c>
      <c r="B38" s="796"/>
      <c r="C38" s="1656"/>
      <c r="D38" s="1656"/>
      <c r="E38" s="1659">
        <f>SUM(E14:E37)</f>
        <v>1256.6400000000001</v>
      </c>
      <c r="F38" s="1656"/>
      <c r="G38" s="2040"/>
      <c r="H38" s="2040"/>
      <c r="I38" s="2041">
        <f>SUM(I14:I37)</f>
        <v>13639.599999999999</v>
      </c>
      <c r="J38" s="2040"/>
      <c r="K38" s="2040"/>
      <c r="L38" s="2040"/>
      <c r="M38" s="2041">
        <f>SUM(M14:M37)</f>
        <v>301.37999999999994</v>
      </c>
      <c r="N38" s="2040"/>
      <c r="O38" s="2042"/>
      <c r="P38" s="2042"/>
      <c r="Q38" s="1290">
        <f>SUM(Q14:Q37)</f>
        <v>1177.5999999999999</v>
      </c>
    </row>
    <row r="39" spans="1:33" s="506" customFormat="1" ht="12.75" customHeight="1">
      <c r="A39" s="506" t="s">
        <v>20</v>
      </c>
      <c r="R39" s="956"/>
      <c r="S39" s="956"/>
      <c r="T39" s="956"/>
      <c r="U39" s="956"/>
      <c r="V39" s="956"/>
      <c r="W39" s="956"/>
      <c r="X39" s="956"/>
      <c r="Y39" s="956"/>
      <c r="Z39" s="956"/>
      <c r="AA39" s="956"/>
      <c r="AB39" s="956"/>
      <c r="AC39" s="956"/>
      <c r="AD39" s="956"/>
      <c r="AE39" s="956"/>
      <c r="AF39" s="956"/>
      <c r="AG39" s="956"/>
    </row>
    <row r="40" spans="1:33" s="506" customFormat="1" ht="12.75" customHeight="1">
      <c r="A40" s="506" t="s">
        <v>21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>
      <c r="A41" s="506" t="s">
        <v>565</v>
      </c>
      <c r="K41" s="506"/>
      <c r="L41" s="506"/>
      <c r="M41" s="506"/>
      <c r="N41" s="506"/>
      <c r="O41" s="506"/>
      <c r="P41" s="506"/>
      <c r="Q41" s="506"/>
      <c r="R41" s="957"/>
      <c r="S41" s="957"/>
      <c r="T41" s="957"/>
      <c r="U41" s="957"/>
      <c r="V41" s="957"/>
      <c r="W41" s="957"/>
      <c r="X41" s="957"/>
      <c r="Y41" s="957"/>
      <c r="Z41" s="957"/>
      <c r="AA41" s="957"/>
      <c r="AB41" s="957"/>
      <c r="AC41" s="957"/>
      <c r="AD41" s="957"/>
      <c r="AE41" s="957"/>
      <c r="AF41" s="957"/>
      <c r="AG41" s="957"/>
    </row>
    <row r="42" spans="1:33">
      <c r="A42" s="506" t="s">
        <v>23</v>
      </c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</sheetData>
  <mergeCells count="21">
    <mergeCell ref="B4:C4"/>
    <mergeCell ref="B1:F1"/>
    <mergeCell ref="N1:Q1"/>
    <mergeCell ref="B2:F2"/>
    <mergeCell ref="N2:Q2"/>
    <mergeCell ref="B3:C3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43"/>
  <sheetViews>
    <sheetView zoomScale="85" zoomScaleNormal="85" workbookViewId="0">
      <selection activeCell="Q22" sqref="Q22"/>
    </sheetView>
  </sheetViews>
  <sheetFormatPr defaultColWidth="9.140625"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54" t="s">
        <v>405</v>
      </c>
      <c r="C1" s="2081"/>
      <c r="D1" s="2081"/>
      <c r="E1" s="2081"/>
      <c r="F1" s="2081"/>
      <c r="J1" s="800" t="s">
        <v>171</v>
      </c>
      <c r="N1" s="2856" t="s">
        <v>116</v>
      </c>
      <c r="O1" s="2856"/>
      <c r="P1" s="2856"/>
      <c r="Q1" s="2856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06" customFormat="1" ht="10.5" customHeight="1">
      <c r="B2" s="2855" t="s">
        <v>1</v>
      </c>
      <c r="C2" s="2088"/>
      <c r="D2" s="2088"/>
      <c r="E2" s="2088"/>
      <c r="F2" s="2088"/>
      <c r="N2" s="2855" t="s">
        <v>2</v>
      </c>
      <c r="O2" s="2858"/>
      <c r="P2" s="2858"/>
      <c r="Q2" s="2858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06" customFormat="1" ht="13.5" customHeight="1">
      <c r="B3" s="2857" t="s">
        <v>117</v>
      </c>
      <c r="C3" s="2857"/>
      <c r="N3" s="2858" t="s">
        <v>623</v>
      </c>
      <c r="O3" s="2858"/>
      <c r="P3" s="2858"/>
      <c r="Q3" s="2858"/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06" customFormat="1" ht="15" customHeight="1">
      <c r="B4" s="2844" t="s">
        <v>4</v>
      </c>
      <c r="C4" s="2081"/>
      <c r="D4" s="508"/>
      <c r="E4" s="956"/>
      <c r="F4" s="956"/>
      <c r="G4" s="956"/>
      <c r="H4" s="956"/>
      <c r="I4" s="914" t="s">
        <v>5</v>
      </c>
      <c r="J4" s="1856"/>
      <c r="K4" s="1856"/>
      <c r="L4" s="1856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06" customFormat="1" ht="9.75" customHeight="1">
      <c r="B5" s="2847" t="s">
        <v>7</v>
      </c>
      <c r="C5" s="2079"/>
      <c r="D5" s="1856"/>
      <c r="E5" s="1856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06" customFormat="1" ht="12" customHeight="1">
      <c r="A6" s="284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06" customFormat="1" ht="15.75">
      <c r="A7" s="284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06" customFormat="1" ht="9" customHeight="1">
      <c r="A8" s="1272">
        <v>621</v>
      </c>
      <c r="B8" s="1258"/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06" customFormat="1">
      <c r="A9" s="2848" t="s">
        <v>9</v>
      </c>
      <c r="B9" s="2851" t="s">
        <v>10</v>
      </c>
      <c r="C9" s="2852"/>
      <c r="D9" s="2852"/>
      <c r="E9" s="2852"/>
      <c r="F9" s="2852"/>
      <c r="G9" s="2852"/>
      <c r="H9" s="2852"/>
      <c r="I9" s="2853"/>
      <c r="J9" s="2851" t="s">
        <v>11</v>
      </c>
      <c r="K9" s="2852"/>
      <c r="L9" s="2852"/>
      <c r="M9" s="2852"/>
      <c r="N9" s="2852"/>
      <c r="O9" s="2852"/>
      <c r="P9" s="2852"/>
      <c r="Q9" s="2853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06" customFormat="1">
      <c r="A10" s="2849"/>
      <c r="B10" s="2770" t="s">
        <v>417</v>
      </c>
      <c r="C10" s="2771"/>
      <c r="D10" s="2771"/>
      <c r="E10" s="2772"/>
      <c r="F10" s="2841"/>
      <c r="G10" s="2095"/>
      <c r="H10" s="2095"/>
      <c r="I10" s="2096"/>
      <c r="J10" s="2770" t="s">
        <v>417</v>
      </c>
      <c r="K10" s="2771"/>
      <c r="L10" s="2771"/>
      <c r="M10" s="2772"/>
      <c r="N10" s="2841"/>
      <c r="O10" s="2095"/>
      <c r="P10" s="2095"/>
      <c r="Q10" s="2096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06" customFormat="1">
      <c r="A11" s="2849"/>
      <c r="B11" s="2841" t="s">
        <v>14</v>
      </c>
      <c r="C11" s="2842"/>
      <c r="E11" s="1855"/>
      <c r="F11" s="2841" t="s">
        <v>14</v>
      </c>
      <c r="G11" s="2842"/>
      <c r="H11" s="1854"/>
      <c r="I11" s="1855"/>
      <c r="J11" s="2841" t="s">
        <v>14</v>
      </c>
      <c r="K11" s="2842"/>
      <c r="L11" s="1854"/>
      <c r="M11" s="1855"/>
      <c r="N11" s="2841" t="s">
        <v>14</v>
      </c>
      <c r="O11" s="2842"/>
      <c r="P11" s="1854"/>
      <c r="Q11" s="1855"/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12" customFormat="1" ht="35.25" customHeight="1">
      <c r="A12" s="2850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2" thickBot="1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3"/>
      <c r="C14" s="1656"/>
      <c r="D14" s="1656"/>
      <c r="E14" s="2052">
        <v>707.4</v>
      </c>
      <c r="F14" s="1658"/>
      <c r="G14" s="1656"/>
      <c r="H14" s="1656"/>
      <c r="I14" s="1657"/>
      <c r="J14" s="1654"/>
      <c r="K14" s="1656"/>
      <c r="L14" s="1656"/>
      <c r="M14" s="1657">
        <v>120.8</v>
      </c>
      <c r="N14" s="1658"/>
      <c r="O14" s="796"/>
      <c r="P14" s="796"/>
      <c r="Q14" s="1289"/>
    </row>
    <row r="15" spans="1:33" s="1349" customFormat="1" ht="15">
      <c r="A15" s="1346">
        <v>1</v>
      </c>
      <c r="B15" s="803"/>
      <c r="C15" s="1656"/>
      <c r="D15" s="1656"/>
      <c r="E15" s="2053">
        <v>683.4</v>
      </c>
      <c r="F15" s="1658"/>
      <c r="G15" s="1656"/>
      <c r="H15" s="1656"/>
      <c r="I15" s="1567"/>
      <c r="J15" s="1654"/>
      <c r="K15" s="1656"/>
      <c r="L15" s="1656"/>
      <c r="M15" s="1785">
        <v>100.8</v>
      </c>
      <c r="N15" s="1658"/>
      <c r="O15" s="1347"/>
      <c r="P15" s="1348"/>
      <c r="Q15" s="1305"/>
    </row>
    <row r="16" spans="1:33" s="512" customFormat="1" ht="15">
      <c r="A16" s="515">
        <v>2</v>
      </c>
      <c r="B16" s="803"/>
      <c r="C16" s="1656"/>
      <c r="D16" s="1656"/>
      <c r="E16" s="2053">
        <v>660.8</v>
      </c>
      <c r="F16" s="1658"/>
      <c r="G16" s="1656"/>
      <c r="H16" s="1656"/>
      <c r="I16" s="1567"/>
      <c r="J16" s="1654"/>
      <c r="K16" s="1656"/>
      <c r="L16" s="1656"/>
      <c r="M16" s="1785">
        <v>98.2</v>
      </c>
      <c r="N16" s="1658"/>
      <c r="O16" s="796"/>
      <c r="P16" s="1288"/>
      <c r="Q16" s="1305"/>
    </row>
    <row r="17" spans="1:17" s="512" customFormat="1" ht="15">
      <c r="A17" s="515">
        <v>3</v>
      </c>
      <c r="B17" s="803"/>
      <c r="C17" s="1656"/>
      <c r="D17" s="1656"/>
      <c r="E17" s="2053">
        <v>676</v>
      </c>
      <c r="F17" s="1658"/>
      <c r="G17" s="1656"/>
      <c r="H17" s="1656"/>
      <c r="I17" s="1567"/>
      <c r="J17" s="1654"/>
      <c r="K17" s="1656"/>
      <c r="L17" s="1656"/>
      <c r="M17" s="1785">
        <v>99.2</v>
      </c>
      <c r="N17" s="1658"/>
      <c r="O17" s="796"/>
      <c r="P17" s="1288"/>
      <c r="Q17" s="1305"/>
    </row>
    <row r="18" spans="1:17" s="512" customFormat="1" ht="15">
      <c r="A18" s="515">
        <v>4</v>
      </c>
      <c r="B18" s="803"/>
      <c r="C18" s="1656"/>
      <c r="D18" s="1656"/>
      <c r="E18" s="2053">
        <v>700.6</v>
      </c>
      <c r="F18" s="1658"/>
      <c r="G18" s="1656"/>
      <c r="H18" s="1656"/>
      <c r="I18" s="1567"/>
      <c r="J18" s="1654"/>
      <c r="K18" s="1656"/>
      <c r="L18" s="1656"/>
      <c r="M18" s="1785">
        <v>108.2</v>
      </c>
      <c r="N18" s="1658"/>
      <c r="O18" s="796"/>
      <c r="P18" s="1288"/>
      <c r="Q18" s="1305"/>
    </row>
    <row r="19" spans="1:17" s="512" customFormat="1" ht="15">
      <c r="A19" s="515">
        <v>5</v>
      </c>
      <c r="B19" s="803"/>
      <c r="C19" s="1656"/>
      <c r="D19" s="1656"/>
      <c r="E19" s="2053">
        <v>719.4</v>
      </c>
      <c r="F19" s="1658"/>
      <c r="G19" s="1656"/>
      <c r="H19" s="1656"/>
      <c r="I19" s="1567"/>
      <c r="J19" s="1654"/>
      <c r="K19" s="1656"/>
      <c r="L19" s="1656"/>
      <c r="M19" s="1785">
        <v>117.2</v>
      </c>
      <c r="N19" s="1658"/>
      <c r="O19" s="796"/>
      <c r="P19" s="1288"/>
      <c r="Q19" s="1305"/>
    </row>
    <row r="20" spans="1:17" s="512" customFormat="1" ht="15">
      <c r="A20" s="515">
        <v>6</v>
      </c>
      <c r="B20" s="803"/>
      <c r="C20" s="1656"/>
      <c r="D20" s="1656"/>
      <c r="E20" s="2053">
        <v>755</v>
      </c>
      <c r="F20" s="1658"/>
      <c r="G20" s="1656"/>
      <c r="H20" s="1656"/>
      <c r="I20" s="1567"/>
      <c r="J20" s="1654"/>
      <c r="K20" s="1656"/>
      <c r="L20" s="1656"/>
      <c r="M20" s="1785">
        <v>119.2</v>
      </c>
      <c r="N20" s="1658"/>
      <c r="O20" s="796"/>
      <c r="P20" s="1288"/>
      <c r="Q20" s="1305"/>
    </row>
    <row r="21" spans="1:17" s="512" customFormat="1" ht="15">
      <c r="A21" s="515">
        <v>7</v>
      </c>
      <c r="B21" s="803"/>
      <c r="C21" s="1656"/>
      <c r="D21" s="1656"/>
      <c r="E21" s="2053">
        <v>754</v>
      </c>
      <c r="F21" s="1658"/>
      <c r="G21" s="1656"/>
      <c r="H21" s="1656"/>
      <c r="I21" s="1567"/>
      <c r="J21" s="1654"/>
      <c r="K21" s="1656"/>
      <c r="L21" s="1656"/>
      <c r="M21" s="1785">
        <v>117.4</v>
      </c>
      <c r="N21" s="1658"/>
      <c r="O21" s="796"/>
      <c r="P21" s="1288"/>
      <c r="Q21" s="1305"/>
    </row>
    <row r="22" spans="1:17" s="512" customFormat="1" ht="15">
      <c r="A22" s="515">
        <v>8</v>
      </c>
      <c r="B22" s="803"/>
      <c r="C22" s="1656"/>
      <c r="D22" s="1656"/>
      <c r="E22" s="2053">
        <v>750</v>
      </c>
      <c r="F22" s="1658"/>
      <c r="G22" s="1656"/>
      <c r="H22" s="1656"/>
      <c r="I22" s="1567"/>
      <c r="J22" s="1654"/>
      <c r="K22" s="1656"/>
      <c r="L22" s="1656"/>
      <c r="M22" s="1785">
        <v>124.4</v>
      </c>
      <c r="N22" s="1658"/>
      <c r="O22" s="796"/>
      <c r="P22" s="1288"/>
      <c r="Q22" s="1305"/>
    </row>
    <row r="23" spans="1:17" s="512" customFormat="1" ht="15">
      <c r="A23" s="515">
        <v>9</v>
      </c>
      <c r="B23" s="803"/>
      <c r="C23" s="1656"/>
      <c r="D23" s="1656"/>
      <c r="E23" s="2053">
        <v>773.8</v>
      </c>
      <c r="F23" s="1658"/>
      <c r="G23" s="1656"/>
      <c r="H23" s="1656"/>
      <c r="I23" s="1567"/>
      <c r="J23" s="1654"/>
      <c r="K23" s="1656"/>
      <c r="L23" s="1656"/>
      <c r="M23" s="1785">
        <v>152.19999999999999</v>
      </c>
      <c r="N23" s="1658"/>
      <c r="O23" s="796"/>
      <c r="P23" s="1288"/>
      <c r="Q23" s="1305"/>
    </row>
    <row r="24" spans="1:17" s="512" customFormat="1" ht="15">
      <c r="A24" s="515">
        <v>10</v>
      </c>
      <c r="B24" s="803"/>
      <c r="C24" s="1656"/>
      <c r="D24" s="1656"/>
      <c r="E24" s="2053">
        <v>763.6</v>
      </c>
      <c r="F24" s="1658"/>
      <c r="G24" s="1656"/>
      <c r="H24" s="1656"/>
      <c r="I24" s="1567"/>
      <c r="J24" s="1654"/>
      <c r="K24" s="1656"/>
      <c r="L24" s="1656"/>
      <c r="M24" s="1785">
        <v>148.19999999999999</v>
      </c>
      <c r="N24" s="1658"/>
      <c r="O24" s="796"/>
      <c r="P24" s="1288"/>
      <c r="Q24" s="1305"/>
    </row>
    <row r="25" spans="1:17" s="512" customFormat="1" ht="15">
      <c r="A25" s="515">
        <v>11</v>
      </c>
      <c r="B25" s="803"/>
      <c r="C25" s="1656"/>
      <c r="D25" s="1656"/>
      <c r="E25" s="2053">
        <v>760.6</v>
      </c>
      <c r="F25" s="1658"/>
      <c r="G25" s="1656"/>
      <c r="H25" s="1656"/>
      <c r="I25" s="1567"/>
      <c r="J25" s="1654"/>
      <c r="K25" s="1656"/>
      <c r="L25" s="1656"/>
      <c r="M25" s="1785">
        <v>132.4</v>
      </c>
      <c r="N25" s="1658"/>
      <c r="O25" s="796"/>
      <c r="P25" s="1288"/>
      <c r="Q25" s="1305"/>
    </row>
    <row r="26" spans="1:17" s="512" customFormat="1" ht="15">
      <c r="A26" s="515">
        <v>12</v>
      </c>
      <c r="B26" s="803"/>
      <c r="C26" s="1656"/>
      <c r="D26" s="1656"/>
      <c r="E26" s="2053">
        <v>728</v>
      </c>
      <c r="F26" s="1658"/>
      <c r="G26" s="1656"/>
      <c r="H26" s="1656"/>
      <c r="I26" s="1567"/>
      <c r="J26" s="1654"/>
      <c r="K26" s="1656"/>
      <c r="L26" s="1656"/>
      <c r="M26" s="1785">
        <v>120.6</v>
      </c>
      <c r="N26" s="1658"/>
      <c r="O26" s="796"/>
      <c r="P26" s="1288"/>
      <c r="Q26" s="1305"/>
    </row>
    <row r="27" spans="1:17" s="512" customFormat="1" ht="15">
      <c r="A27" s="515">
        <v>13</v>
      </c>
      <c r="B27" s="803"/>
      <c r="C27" s="1656"/>
      <c r="D27" s="1656"/>
      <c r="E27" s="2053">
        <v>727.4</v>
      </c>
      <c r="F27" s="1658"/>
      <c r="G27" s="1656"/>
      <c r="H27" s="1656"/>
      <c r="I27" s="1567"/>
      <c r="J27" s="1654"/>
      <c r="K27" s="1656"/>
      <c r="L27" s="1656"/>
      <c r="M27" s="1785">
        <v>121.8</v>
      </c>
      <c r="N27" s="1658"/>
      <c r="O27" s="796"/>
      <c r="P27" s="1288"/>
      <c r="Q27" s="1305"/>
    </row>
    <row r="28" spans="1:17" s="512" customFormat="1" ht="15">
      <c r="A28" s="515">
        <v>14</v>
      </c>
      <c r="B28" s="803"/>
      <c r="C28" s="1656"/>
      <c r="D28" s="1656"/>
      <c r="E28" s="2053">
        <v>784</v>
      </c>
      <c r="F28" s="1658"/>
      <c r="G28" s="1656"/>
      <c r="H28" s="1656"/>
      <c r="I28" s="1567"/>
      <c r="J28" s="1654"/>
      <c r="K28" s="1656"/>
      <c r="L28" s="1656"/>
      <c r="M28" s="1785">
        <v>140.6</v>
      </c>
      <c r="N28" s="1658"/>
      <c r="O28" s="796"/>
      <c r="P28" s="1288"/>
      <c r="Q28" s="1305"/>
    </row>
    <row r="29" spans="1:17" s="512" customFormat="1" ht="15">
      <c r="A29" s="515">
        <v>15</v>
      </c>
      <c r="B29" s="803"/>
      <c r="C29" s="1656"/>
      <c r="D29" s="1656"/>
      <c r="E29" s="2053">
        <v>769.2</v>
      </c>
      <c r="F29" s="1658"/>
      <c r="G29" s="1656"/>
      <c r="H29" s="1656"/>
      <c r="I29" s="1567"/>
      <c r="J29" s="1654"/>
      <c r="K29" s="1656"/>
      <c r="L29" s="1656"/>
      <c r="M29" s="1785">
        <v>112.4</v>
      </c>
      <c r="N29" s="1658"/>
      <c r="O29" s="796"/>
      <c r="P29" s="1288"/>
      <c r="Q29" s="1305"/>
    </row>
    <row r="30" spans="1:17" s="512" customFormat="1" ht="15">
      <c r="A30" s="515">
        <v>16</v>
      </c>
      <c r="B30" s="803"/>
      <c r="C30" s="1656"/>
      <c r="D30" s="1656"/>
      <c r="E30" s="2053">
        <v>827.4</v>
      </c>
      <c r="F30" s="1658"/>
      <c r="G30" s="1656"/>
      <c r="H30" s="1656"/>
      <c r="I30" s="1567"/>
      <c r="J30" s="1654"/>
      <c r="K30" s="1656"/>
      <c r="L30" s="1656"/>
      <c r="M30" s="1785">
        <v>127.6</v>
      </c>
      <c r="N30" s="1658"/>
      <c r="O30" s="796"/>
      <c r="P30" s="1288"/>
      <c r="Q30" s="1305"/>
    </row>
    <row r="31" spans="1:17" s="516" customFormat="1" ht="15">
      <c r="A31" s="515">
        <v>17</v>
      </c>
      <c r="B31" s="803"/>
      <c r="C31" s="1656"/>
      <c r="D31" s="1656"/>
      <c r="E31" s="2053">
        <v>786.2</v>
      </c>
      <c r="F31" s="1658"/>
      <c r="G31" s="1656"/>
      <c r="H31" s="1656"/>
      <c r="I31" s="1567"/>
      <c r="J31" s="1654"/>
      <c r="K31" s="1656"/>
      <c r="L31" s="1656"/>
      <c r="M31" s="1785">
        <v>113</v>
      </c>
      <c r="N31" s="1658"/>
      <c r="O31" s="796"/>
      <c r="P31" s="1288"/>
      <c r="Q31" s="1305"/>
    </row>
    <row r="32" spans="1:17" s="516" customFormat="1" ht="15">
      <c r="A32" s="515">
        <v>18</v>
      </c>
      <c r="B32" s="803"/>
      <c r="C32" s="1656"/>
      <c r="D32" s="1656"/>
      <c r="E32" s="2053">
        <v>794.6</v>
      </c>
      <c r="F32" s="1658"/>
      <c r="G32" s="1656"/>
      <c r="H32" s="1656"/>
      <c r="I32" s="1567"/>
      <c r="J32" s="1654"/>
      <c r="K32" s="1656"/>
      <c r="L32" s="1656"/>
      <c r="M32" s="1785">
        <v>118.6</v>
      </c>
      <c r="N32" s="1658"/>
      <c r="O32" s="796"/>
      <c r="P32" s="1288"/>
      <c r="Q32" s="1305"/>
    </row>
    <row r="33" spans="1:33" s="516" customFormat="1" ht="15">
      <c r="A33" s="515">
        <v>19</v>
      </c>
      <c r="B33" s="803"/>
      <c r="C33" s="1656"/>
      <c r="D33" s="1656"/>
      <c r="E33" s="2053">
        <v>790.4</v>
      </c>
      <c r="F33" s="1658"/>
      <c r="G33" s="1656"/>
      <c r="H33" s="1656"/>
      <c r="I33" s="1567"/>
      <c r="J33" s="1654"/>
      <c r="K33" s="1656"/>
      <c r="L33" s="1656"/>
      <c r="M33" s="1785">
        <v>115</v>
      </c>
      <c r="N33" s="1658"/>
      <c r="O33" s="796"/>
      <c r="P33" s="1288"/>
      <c r="Q33" s="1305"/>
    </row>
    <row r="34" spans="1:33" s="516" customFormat="1" ht="15">
      <c r="A34" s="515">
        <v>20</v>
      </c>
      <c r="B34" s="803"/>
      <c r="C34" s="1656"/>
      <c r="D34" s="1656"/>
      <c r="E34" s="2053">
        <v>744.4</v>
      </c>
      <c r="F34" s="1658"/>
      <c r="G34" s="1656"/>
      <c r="H34" s="1656"/>
      <c r="I34" s="1567"/>
      <c r="J34" s="1654"/>
      <c r="K34" s="1656"/>
      <c r="L34" s="1656"/>
      <c r="M34" s="1785">
        <v>104</v>
      </c>
      <c r="N34" s="1658"/>
      <c r="O34" s="796"/>
      <c r="P34" s="1288"/>
      <c r="Q34" s="1305"/>
    </row>
    <row r="35" spans="1:33" s="516" customFormat="1" ht="15">
      <c r="A35" s="515">
        <v>21</v>
      </c>
      <c r="B35" s="803"/>
      <c r="C35" s="1656"/>
      <c r="D35" s="1656"/>
      <c r="E35" s="2053">
        <v>737</v>
      </c>
      <c r="F35" s="1658"/>
      <c r="G35" s="1656"/>
      <c r="H35" s="1656"/>
      <c r="I35" s="1567"/>
      <c r="J35" s="1654"/>
      <c r="K35" s="1656"/>
      <c r="L35" s="1656"/>
      <c r="M35" s="1785">
        <v>102.6</v>
      </c>
      <c r="N35" s="1658"/>
      <c r="O35" s="796"/>
      <c r="P35" s="1288"/>
      <c r="Q35" s="1305"/>
    </row>
    <row r="36" spans="1:33" s="516" customFormat="1" ht="15">
      <c r="A36" s="515">
        <v>22</v>
      </c>
      <c r="B36" s="803"/>
      <c r="C36" s="1656"/>
      <c r="D36" s="1656"/>
      <c r="E36" s="2053">
        <v>726.8</v>
      </c>
      <c r="F36" s="1658"/>
      <c r="G36" s="1656"/>
      <c r="H36" s="1656"/>
      <c r="I36" s="1567"/>
      <c r="J36" s="1654"/>
      <c r="K36" s="1656"/>
      <c r="L36" s="1656"/>
      <c r="M36" s="1785">
        <v>95.4</v>
      </c>
      <c r="N36" s="1658"/>
      <c r="O36" s="796"/>
      <c r="P36" s="1288"/>
      <c r="Q36" s="1305"/>
    </row>
    <row r="37" spans="1:33" s="516" customFormat="1" ht="15.75" thickBot="1">
      <c r="A37" s="515">
        <v>23</v>
      </c>
      <c r="B37" s="803"/>
      <c r="C37" s="1656"/>
      <c r="D37" s="1656"/>
      <c r="E37" s="2054">
        <v>725.8</v>
      </c>
      <c r="F37" s="1658"/>
      <c r="G37" s="1656"/>
      <c r="H37" s="1656"/>
      <c r="I37" s="1567"/>
      <c r="J37" s="1654"/>
      <c r="K37" s="1656"/>
      <c r="L37" s="1656"/>
      <c r="M37" s="1785">
        <v>96.6</v>
      </c>
      <c r="N37" s="1658"/>
      <c r="O37" s="796"/>
      <c r="P37" s="1288"/>
      <c r="Q37" s="1305"/>
    </row>
    <row r="38" spans="1:33" s="516" customFormat="1" ht="15">
      <c r="A38" s="515" t="s">
        <v>19</v>
      </c>
      <c r="B38" s="796"/>
      <c r="C38" s="1656"/>
      <c r="D38" s="1656"/>
      <c r="E38" s="1659">
        <f>SUM(E14:E37)</f>
        <v>17845.8</v>
      </c>
      <c r="F38" s="1656"/>
      <c r="G38" s="1656"/>
      <c r="H38" s="1656"/>
      <c r="I38" s="1659">
        <f>SUM(I14:I37)</f>
        <v>0</v>
      </c>
      <c r="J38" s="1656"/>
      <c r="K38" s="1656"/>
      <c r="L38" s="1656"/>
      <c r="M38" s="1659">
        <f>SUM(M14:M37)</f>
        <v>2806.4</v>
      </c>
      <c r="N38" s="1656"/>
      <c r="O38" s="796"/>
      <c r="P38" s="796"/>
      <c r="Q38" s="1290">
        <f>SUM(Q14:Q37)</f>
        <v>0</v>
      </c>
    </row>
    <row r="39" spans="1:33" s="506" customFormat="1" ht="12.75" customHeight="1">
      <c r="A39" s="506" t="s">
        <v>20</v>
      </c>
      <c r="R39" s="956"/>
      <c r="S39" s="956"/>
      <c r="T39" s="956"/>
      <c r="U39" s="956"/>
      <c r="V39" s="956"/>
      <c r="W39" s="956"/>
      <c r="X39" s="956"/>
      <c r="Y39" s="956"/>
      <c r="Z39" s="956"/>
      <c r="AA39" s="956"/>
      <c r="AB39" s="956"/>
      <c r="AC39" s="956"/>
      <c r="AD39" s="956"/>
      <c r="AE39" s="956"/>
      <c r="AF39" s="956"/>
      <c r="AG39" s="956"/>
    </row>
    <row r="40" spans="1:33" s="506" customFormat="1" ht="12.75" customHeight="1">
      <c r="A40" s="506" t="s">
        <v>21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>
      <c r="A41" s="506" t="s">
        <v>565</v>
      </c>
      <c r="K41" s="506"/>
      <c r="L41" s="506"/>
      <c r="M41" s="506"/>
      <c r="N41" s="506"/>
      <c r="O41" s="506"/>
      <c r="P41" s="506"/>
      <c r="Q41" s="506"/>
      <c r="R41" s="957"/>
      <c r="S41" s="957"/>
      <c r="T41" s="957"/>
      <c r="U41" s="957"/>
      <c r="V41" s="957"/>
      <c r="W41" s="957"/>
      <c r="X41" s="957"/>
      <c r="Y41" s="957"/>
      <c r="Z41" s="957"/>
      <c r="AA41" s="957"/>
      <c r="AB41" s="957"/>
      <c r="AC41" s="957"/>
      <c r="AD41" s="957"/>
      <c r="AE41" s="957"/>
      <c r="AF41" s="957"/>
      <c r="AG41" s="957"/>
    </row>
    <row r="42" spans="1:33">
      <c r="A42" s="506" t="s">
        <v>23</v>
      </c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</sheetData>
  <mergeCells count="21">
    <mergeCell ref="B1:F1"/>
    <mergeCell ref="N1:Q1"/>
    <mergeCell ref="B2:F2"/>
    <mergeCell ref="N2:Q2"/>
    <mergeCell ref="B3:C3"/>
    <mergeCell ref="N3:Q3"/>
    <mergeCell ref="B4:C4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>
    <tabColor theme="9"/>
  </sheetPr>
  <dimension ref="A1:AG43"/>
  <sheetViews>
    <sheetView zoomScale="85" zoomScaleNormal="85" workbookViewId="0">
      <selection activeCell="X26" sqref="X26"/>
    </sheetView>
  </sheetViews>
  <sheetFormatPr defaultColWidth="9.140625" defaultRowHeight="12.75"/>
  <cols>
    <col min="1" max="1" width="5.42578125" style="530" customWidth="1"/>
    <col min="2" max="3" width="11.28515625" style="530" customWidth="1"/>
    <col min="4" max="4" width="11.28515625" style="530" hidden="1" customWidth="1"/>
    <col min="5" max="7" width="11.28515625" style="530" customWidth="1"/>
    <col min="8" max="8" width="11.28515625" style="530" hidden="1" customWidth="1"/>
    <col min="9" max="11" width="11.28515625" style="530" customWidth="1"/>
    <col min="12" max="12" width="11.28515625" style="530" hidden="1" customWidth="1"/>
    <col min="13" max="15" width="11.28515625" style="530" customWidth="1"/>
    <col min="16" max="16" width="11.28515625" style="530" hidden="1" customWidth="1"/>
    <col min="17" max="17" width="11.28515625" style="530" customWidth="1"/>
    <col min="18" max="16384" width="9.140625" style="530"/>
  </cols>
  <sheetData>
    <row r="1" spans="1:33" s="518" customFormat="1" ht="18.75" customHeight="1">
      <c r="B1" s="2859" t="s">
        <v>405</v>
      </c>
      <c r="C1" s="2081"/>
      <c r="D1" s="2081"/>
      <c r="E1" s="2081"/>
      <c r="F1" s="2081"/>
      <c r="J1" s="800" t="s">
        <v>171</v>
      </c>
      <c r="N1" s="2863" t="s">
        <v>122</v>
      </c>
      <c r="O1" s="2863"/>
      <c r="P1" s="2863"/>
      <c r="Q1" s="2863"/>
      <c r="R1" s="954"/>
      <c r="S1" s="954"/>
      <c r="T1" s="954"/>
      <c r="U1" s="954"/>
      <c r="V1" s="954"/>
      <c r="W1" s="954"/>
      <c r="X1" s="954"/>
      <c r="Y1" s="954"/>
      <c r="Z1" s="954"/>
      <c r="AA1" s="954"/>
      <c r="AB1" s="954"/>
      <c r="AC1" s="954"/>
      <c r="AD1" s="954"/>
      <c r="AE1" s="954"/>
      <c r="AF1" s="954"/>
      <c r="AG1" s="954"/>
    </row>
    <row r="2" spans="1:33" s="518" customFormat="1" ht="10.5" customHeight="1">
      <c r="B2" s="2860" t="s">
        <v>1</v>
      </c>
      <c r="C2" s="2088"/>
      <c r="D2" s="2088"/>
      <c r="E2" s="2088"/>
      <c r="F2" s="2088"/>
      <c r="N2" s="2860" t="s">
        <v>2</v>
      </c>
      <c r="O2" s="2864"/>
      <c r="P2" s="2864"/>
      <c r="Q2" s="2864"/>
      <c r="R2" s="954"/>
      <c r="S2" s="954"/>
      <c r="T2" s="954"/>
      <c r="U2" s="954"/>
      <c r="V2" s="954"/>
      <c r="W2" s="954"/>
      <c r="X2" s="954"/>
      <c r="Y2" s="954"/>
      <c r="Z2" s="954"/>
      <c r="AA2" s="954"/>
      <c r="AB2" s="954"/>
      <c r="AC2" s="954"/>
      <c r="AD2" s="954"/>
      <c r="AE2" s="954"/>
      <c r="AF2" s="954"/>
      <c r="AG2" s="954"/>
    </row>
    <row r="3" spans="1:33" s="518" customFormat="1" ht="13.5" customHeight="1">
      <c r="B3" s="2865" t="s">
        <v>123</v>
      </c>
      <c r="C3" s="2864"/>
      <c r="N3" s="518" t="s">
        <v>3</v>
      </c>
      <c r="R3" s="954"/>
      <c r="S3" s="954"/>
      <c r="T3" s="954"/>
      <c r="U3" s="954"/>
      <c r="V3" s="954"/>
      <c r="W3" s="954"/>
      <c r="X3" s="954"/>
      <c r="Y3" s="954"/>
      <c r="Z3" s="954"/>
      <c r="AA3" s="954"/>
      <c r="AB3" s="954"/>
      <c r="AC3" s="954"/>
      <c r="AD3" s="954"/>
      <c r="AE3" s="954"/>
      <c r="AF3" s="954"/>
      <c r="AG3" s="954"/>
    </row>
    <row r="4" spans="1:33" s="518" customFormat="1" ht="15" customHeight="1">
      <c r="B4" s="2867" t="s">
        <v>4</v>
      </c>
      <c r="C4" s="2081"/>
      <c r="D4" s="520"/>
      <c r="E4" s="954"/>
      <c r="F4" s="954"/>
      <c r="G4" s="954"/>
      <c r="H4" s="954"/>
      <c r="I4" s="915" t="s">
        <v>5</v>
      </c>
      <c r="J4" s="519"/>
      <c r="K4" s="519"/>
      <c r="L4" s="519"/>
      <c r="O4" s="521"/>
      <c r="R4" s="954"/>
      <c r="S4" s="954"/>
      <c r="T4" s="954"/>
      <c r="U4" s="954"/>
      <c r="V4" s="954"/>
      <c r="W4" s="954"/>
      <c r="X4" s="954"/>
      <c r="Y4" s="954"/>
      <c r="Z4" s="954"/>
      <c r="AA4" s="954"/>
      <c r="AB4" s="954"/>
      <c r="AC4" s="954"/>
      <c r="AD4" s="954"/>
      <c r="AE4" s="954"/>
      <c r="AF4" s="954"/>
      <c r="AG4" s="954"/>
    </row>
    <row r="5" spans="1:33" s="518" customFormat="1" ht="9.75" customHeight="1">
      <c r="B5" s="2866" t="s">
        <v>7</v>
      </c>
      <c r="C5" s="2079"/>
      <c r="D5" s="519"/>
      <c r="E5" s="519"/>
      <c r="R5" s="954"/>
      <c r="S5" s="954"/>
      <c r="T5" s="954"/>
      <c r="U5" s="954"/>
      <c r="V5" s="954"/>
      <c r="W5" s="954"/>
      <c r="X5" s="954"/>
      <c r="Y5" s="954"/>
      <c r="Z5" s="954"/>
      <c r="AA5" s="954"/>
      <c r="AB5" s="954"/>
      <c r="AC5" s="954"/>
      <c r="AD5" s="954"/>
      <c r="AE5" s="954"/>
      <c r="AF5" s="954"/>
      <c r="AG5" s="954"/>
    </row>
    <row r="6" spans="1:33" s="518" customFormat="1" ht="12" customHeight="1">
      <c r="A6" s="2861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54"/>
      <c r="S6" s="954"/>
      <c r="T6" s="954"/>
      <c r="U6" s="954"/>
      <c r="V6" s="954"/>
      <c r="W6" s="954"/>
      <c r="X6" s="954"/>
      <c r="Y6" s="954"/>
      <c r="Z6" s="954"/>
      <c r="AA6" s="954"/>
      <c r="AB6" s="954"/>
      <c r="AC6" s="954"/>
      <c r="AD6" s="954"/>
      <c r="AE6" s="954"/>
      <c r="AF6" s="954"/>
      <c r="AG6" s="954"/>
    </row>
    <row r="7" spans="1:33" s="518" customFormat="1" ht="15.75">
      <c r="A7" s="2862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54"/>
      <c r="S7" s="954"/>
      <c r="T7" s="954"/>
      <c r="U7" s="954"/>
      <c r="V7" s="954"/>
      <c r="W7" s="954"/>
      <c r="X7" s="954"/>
      <c r="Y7" s="954"/>
      <c r="Z7" s="954"/>
      <c r="AA7" s="954"/>
      <c r="AB7" s="954"/>
      <c r="AC7" s="954"/>
      <c r="AD7" s="954"/>
      <c r="AE7" s="954"/>
      <c r="AF7" s="954"/>
      <c r="AG7" s="954"/>
    </row>
    <row r="8" spans="1:33" s="518" customFormat="1" ht="9" customHeight="1">
      <c r="A8" s="1272">
        <v>1639</v>
      </c>
      <c r="B8" s="1281"/>
      <c r="R8" s="954"/>
      <c r="S8" s="954"/>
      <c r="T8" s="954"/>
      <c r="U8" s="954"/>
      <c r="V8" s="954"/>
      <c r="W8" s="954"/>
      <c r="X8" s="954"/>
      <c r="Y8" s="954"/>
      <c r="Z8" s="954"/>
      <c r="AA8" s="954"/>
      <c r="AB8" s="954"/>
      <c r="AC8" s="954"/>
      <c r="AD8" s="954"/>
      <c r="AE8" s="954"/>
      <c r="AF8" s="954"/>
      <c r="AG8" s="954"/>
    </row>
    <row r="9" spans="1:33" s="518" customFormat="1">
      <c r="A9" s="2870" t="s">
        <v>9</v>
      </c>
      <c r="B9" s="2873" t="s">
        <v>10</v>
      </c>
      <c r="C9" s="2874"/>
      <c r="D9" s="2874"/>
      <c r="E9" s="2874"/>
      <c r="F9" s="2874"/>
      <c r="G9" s="2874"/>
      <c r="H9" s="2874"/>
      <c r="I9" s="2875"/>
      <c r="J9" s="2873" t="s">
        <v>11</v>
      </c>
      <c r="K9" s="2874"/>
      <c r="L9" s="2874"/>
      <c r="M9" s="2874"/>
      <c r="N9" s="2874"/>
      <c r="O9" s="2874"/>
      <c r="P9" s="2874"/>
      <c r="Q9" s="2875"/>
      <c r="R9" s="954"/>
      <c r="S9" s="954"/>
      <c r="T9" s="954"/>
      <c r="U9" s="954"/>
      <c r="V9" s="954"/>
      <c r="W9" s="954"/>
      <c r="X9" s="954"/>
      <c r="Y9" s="954"/>
      <c r="Z9" s="954"/>
      <c r="AA9" s="954"/>
      <c r="AB9" s="954"/>
      <c r="AC9" s="954"/>
      <c r="AD9" s="954"/>
      <c r="AE9" s="954"/>
      <c r="AF9" s="954"/>
      <c r="AG9" s="954"/>
    </row>
    <row r="10" spans="1:33" s="518" customFormat="1">
      <c r="A10" s="2871"/>
      <c r="B10" s="2868" t="s">
        <v>124</v>
      </c>
      <c r="C10" s="2869"/>
      <c r="D10" s="2869"/>
      <c r="E10" s="2876"/>
      <c r="F10" s="2868"/>
      <c r="G10" s="2095"/>
      <c r="H10" s="2095"/>
      <c r="I10" s="2096"/>
      <c r="J10" s="2868" t="s">
        <v>124</v>
      </c>
      <c r="K10" s="2869"/>
      <c r="L10" s="2869"/>
      <c r="M10" s="2876"/>
      <c r="N10" s="2868"/>
      <c r="O10" s="2095"/>
      <c r="P10" s="2095"/>
      <c r="Q10" s="2096"/>
      <c r="R10" s="954"/>
      <c r="S10" s="954"/>
      <c r="T10" s="954"/>
      <c r="U10" s="954"/>
      <c r="V10" s="954"/>
      <c r="W10" s="954"/>
      <c r="X10" s="954"/>
      <c r="Y10" s="954"/>
      <c r="Z10" s="954"/>
      <c r="AA10" s="954"/>
      <c r="AB10" s="954"/>
      <c r="AC10" s="954"/>
      <c r="AD10" s="954"/>
      <c r="AE10" s="954"/>
      <c r="AF10" s="954"/>
      <c r="AG10" s="954"/>
    </row>
    <row r="11" spans="1:33" s="518" customFormat="1">
      <c r="A11" s="2871"/>
      <c r="B11" s="2868" t="s">
        <v>14</v>
      </c>
      <c r="C11" s="2869"/>
      <c r="E11" s="523">
        <v>2000</v>
      </c>
      <c r="F11" s="2868" t="s">
        <v>14</v>
      </c>
      <c r="G11" s="2869"/>
      <c r="H11" s="522"/>
      <c r="I11" s="523">
        <v>0</v>
      </c>
      <c r="J11" s="2868" t="s">
        <v>14</v>
      </c>
      <c r="K11" s="2869"/>
      <c r="L11" s="522"/>
      <c r="M11" s="523">
        <v>2000</v>
      </c>
      <c r="N11" s="2868" t="s">
        <v>14</v>
      </c>
      <c r="O11" s="2869"/>
      <c r="P11" s="522"/>
      <c r="Q11" s="523">
        <v>0</v>
      </c>
      <c r="R11" s="954"/>
      <c r="S11" s="954"/>
      <c r="T11" s="954"/>
      <c r="U11" s="954"/>
      <c r="V11" s="954"/>
      <c r="W11" s="954"/>
      <c r="X11" s="954"/>
      <c r="Y11" s="954"/>
      <c r="Z11" s="954"/>
      <c r="AA11" s="954"/>
      <c r="AB11" s="954"/>
      <c r="AC11" s="954"/>
      <c r="AD11" s="954"/>
      <c r="AE11" s="954"/>
      <c r="AF11" s="954"/>
      <c r="AG11" s="954"/>
    </row>
    <row r="12" spans="1:33" s="525" customFormat="1" ht="35.25" customHeight="1">
      <c r="A12" s="2872"/>
      <c r="B12" s="524" t="s">
        <v>16</v>
      </c>
      <c r="C12" s="524" t="s">
        <v>17</v>
      </c>
      <c r="D12" s="524"/>
      <c r="E12" s="524" t="s">
        <v>18</v>
      </c>
      <c r="F12" s="524" t="s">
        <v>16</v>
      </c>
      <c r="G12" s="524" t="s">
        <v>17</v>
      </c>
      <c r="H12" s="524"/>
      <c r="I12" s="524" t="s">
        <v>18</v>
      </c>
      <c r="J12" s="524" t="s">
        <v>16</v>
      </c>
      <c r="K12" s="524" t="s">
        <v>17</v>
      </c>
      <c r="L12" s="524"/>
      <c r="M12" s="524" t="s">
        <v>18</v>
      </c>
      <c r="N12" s="524" t="s">
        <v>16</v>
      </c>
      <c r="O12" s="524" t="s">
        <v>17</v>
      </c>
      <c r="P12" s="524"/>
      <c r="Q12" s="524" t="s">
        <v>18</v>
      </c>
    </row>
    <row r="13" spans="1:33" s="527" customFormat="1" ht="11.25">
      <c r="A13" s="526">
        <v>1</v>
      </c>
      <c r="B13" s="526">
        <v>2</v>
      </c>
      <c r="C13" s="526">
        <v>3</v>
      </c>
      <c r="D13" s="526"/>
      <c r="E13" s="526">
        <v>4</v>
      </c>
      <c r="F13" s="526">
        <v>5</v>
      </c>
      <c r="G13" s="526">
        <v>6</v>
      </c>
      <c r="H13" s="526"/>
      <c r="I13" s="526">
        <v>7</v>
      </c>
      <c r="J13" s="526">
        <v>8</v>
      </c>
      <c r="K13" s="526">
        <v>9</v>
      </c>
      <c r="L13" s="526"/>
      <c r="M13" s="526">
        <v>10</v>
      </c>
      <c r="N13" s="526">
        <v>11</v>
      </c>
      <c r="O13" s="526">
        <v>12</v>
      </c>
      <c r="P13" s="526"/>
      <c r="Q13" s="526">
        <v>13</v>
      </c>
    </row>
    <row r="14" spans="1:33" s="525" customFormat="1" ht="15">
      <c r="A14" s="528">
        <v>0</v>
      </c>
      <c r="B14" s="779"/>
      <c r="C14" s="1772"/>
      <c r="D14" s="1772"/>
      <c r="E14" s="1784">
        <v>388</v>
      </c>
      <c r="F14" s="1772"/>
      <c r="G14" s="1772"/>
      <c r="H14" s="1772"/>
      <c r="I14" s="1784"/>
      <c r="J14" s="1650"/>
      <c r="K14" s="1772"/>
      <c r="L14" s="1772"/>
      <c r="M14" s="1784">
        <v>115</v>
      </c>
      <c r="N14" s="795"/>
      <c r="O14" s="795"/>
      <c r="P14" s="795"/>
      <c r="Q14" s="1784"/>
    </row>
    <row r="15" spans="1:33" s="1345" customFormat="1" ht="15">
      <c r="A15" s="1343">
        <v>1</v>
      </c>
      <c r="B15" s="779"/>
      <c r="C15" s="1772"/>
      <c r="D15" s="1772"/>
      <c r="E15" s="1784">
        <v>373</v>
      </c>
      <c r="F15" s="1772"/>
      <c r="G15" s="1772"/>
      <c r="H15" s="1772"/>
      <c r="I15" s="1784"/>
      <c r="J15" s="1650"/>
      <c r="K15" s="1772"/>
      <c r="L15" s="1772"/>
      <c r="M15" s="1784">
        <v>109</v>
      </c>
      <c r="N15" s="1344"/>
      <c r="O15" s="1344"/>
      <c r="P15" s="1344"/>
      <c r="Q15" s="1784"/>
    </row>
    <row r="16" spans="1:33" s="525" customFormat="1" ht="15">
      <c r="A16" s="528">
        <v>2</v>
      </c>
      <c r="B16" s="779"/>
      <c r="C16" s="1772"/>
      <c r="D16" s="1772"/>
      <c r="E16" s="1784">
        <v>375</v>
      </c>
      <c r="F16" s="1772"/>
      <c r="G16" s="1772"/>
      <c r="H16" s="1772"/>
      <c r="I16" s="1784"/>
      <c r="J16" s="1650"/>
      <c r="K16" s="1772"/>
      <c r="L16" s="1772"/>
      <c r="M16" s="1784">
        <v>111</v>
      </c>
      <c r="N16" s="795"/>
      <c r="O16" s="795"/>
      <c r="P16" s="795"/>
      <c r="Q16" s="1784"/>
    </row>
    <row r="17" spans="1:17" s="525" customFormat="1" ht="15">
      <c r="A17" s="528">
        <v>3</v>
      </c>
      <c r="B17" s="779"/>
      <c r="C17" s="1772"/>
      <c r="D17" s="1772"/>
      <c r="E17" s="1784">
        <v>375</v>
      </c>
      <c r="F17" s="1772"/>
      <c r="G17" s="1772"/>
      <c r="H17" s="1772"/>
      <c r="I17" s="1784"/>
      <c r="J17" s="1650"/>
      <c r="K17" s="1772"/>
      <c r="L17" s="1772"/>
      <c r="M17" s="1784">
        <v>111</v>
      </c>
      <c r="N17" s="795"/>
      <c r="O17" s="795"/>
      <c r="P17" s="795"/>
      <c r="Q17" s="1784"/>
    </row>
    <row r="18" spans="1:17" s="525" customFormat="1" ht="15">
      <c r="A18" s="528">
        <v>4</v>
      </c>
      <c r="B18" s="779"/>
      <c r="C18" s="1772"/>
      <c r="D18" s="1772"/>
      <c r="E18" s="1784">
        <v>371</v>
      </c>
      <c r="F18" s="1772"/>
      <c r="G18" s="1772"/>
      <c r="H18" s="1772"/>
      <c r="I18" s="1784"/>
      <c r="J18" s="1650"/>
      <c r="K18" s="1772"/>
      <c r="L18" s="1772"/>
      <c r="M18" s="1784">
        <v>110</v>
      </c>
      <c r="N18" s="795"/>
      <c r="O18" s="795"/>
      <c r="P18" s="795"/>
      <c r="Q18" s="1784"/>
    </row>
    <row r="19" spans="1:17" s="525" customFormat="1" ht="15">
      <c r="A19" s="528">
        <v>5</v>
      </c>
      <c r="B19" s="779"/>
      <c r="C19" s="1772"/>
      <c r="D19" s="1772"/>
      <c r="E19" s="1784">
        <v>382</v>
      </c>
      <c r="F19" s="1772"/>
      <c r="G19" s="1772"/>
      <c r="H19" s="1772"/>
      <c r="I19" s="1784"/>
      <c r="J19" s="1650"/>
      <c r="K19" s="1772"/>
      <c r="L19" s="1772"/>
      <c r="M19" s="1784">
        <v>107</v>
      </c>
      <c r="N19" s="795"/>
      <c r="O19" s="795"/>
      <c r="P19" s="795"/>
      <c r="Q19" s="1784"/>
    </row>
    <row r="20" spans="1:17" s="525" customFormat="1" ht="15">
      <c r="A20" s="528">
        <v>6</v>
      </c>
      <c r="B20" s="779"/>
      <c r="C20" s="1772"/>
      <c r="D20" s="1772"/>
      <c r="E20" s="1784">
        <v>427</v>
      </c>
      <c r="F20" s="1772"/>
      <c r="G20" s="1772"/>
      <c r="H20" s="1772"/>
      <c r="I20" s="1784"/>
      <c r="J20" s="1650"/>
      <c r="K20" s="1772"/>
      <c r="L20" s="1772"/>
      <c r="M20" s="1784">
        <v>110</v>
      </c>
      <c r="N20" s="795"/>
      <c r="O20" s="795"/>
      <c r="P20" s="795"/>
      <c r="Q20" s="1784"/>
    </row>
    <row r="21" spans="1:17" s="525" customFormat="1" ht="15">
      <c r="A21" s="528">
        <v>7</v>
      </c>
      <c r="B21" s="779"/>
      <c r="C21" s="1772"/>
      <c r="D21" s="1772"/>
      <c r="E21" s="1784">
        <v>474</v>
      </c>
      <c r="F21" s="1772"/>
      <c r="G21" s="1772"/>
      <c r="H21" s="1772"/>
      <c r="I21" s="1784"/>
      <c r="J21" s="1650"/>
      <c r="K21" s="1772"/>
      <c r="L21" s="1772"/>
      <c r="M21" s="1784">
        <v>113</v>
      </c>
      <c r="N21" s="795"/>
      <c r="O21" s="795"/>
      <c r="P21" s="795"/>
      <c r="Q21" s="1784"/>
    </row>
    <row r="22" spans="1:17" s="525" customFormat="1" ht="15">
      <c r="A22" s="528">
        <v>8</v>
      </c>
      <c r="B22" s="779"/>
      <c r="C22" s="1772"/>
      <c r="D22" s="1772"/>
      <c r="E22" s="1784">
        <v>573</v>
      </c>
      <c r="F22" s="1772"/>
      <c r="G22" s="1772"/>
      <c r="H22" s="1772"/>
      <c r="I22" s="1784"/>
      <c r="J22" s="1650"/>
      <c r="K22" s="1772"/>
      <c r="L22" s="1772"/>
      <c r="M22" s="1784">
        <v>186</v>
      </c>
      <c r="N22" s="795"/>
      <c r="O22" s="795"/>
      <c r="P22" s="795"/>
      <c r="Q22" s="1784"/>
    </row>
    <row r="23" spans="1:17" s="525" customFormat="1" ht="15">
      <c r="A23" s="528">
        <v>9</v>
      </c>
      <c r="B23" s="779"/>
      <c r="C23" s="1772"/>
      <c r="D23" s="1772"/>
      <c r="E23" s="1784">
        <v>560</v>
      </c>
      <c r="F23" s="1772"/>
      <c r="G23" s="1772"/>
      <c r="H23" s="1772"/>
      <c r="I23" s="1784"/>
      <c r="J23" s="1650"/>
      <c r="K23" s="1772"/>
      <c r="L23" s="1772"/>
      <c r="M23" s="1784">
        <v>157</v>
      </c>
      <c r="N23" s="795"/>
      <c r="O23" s="795"/>
      <c r="P23" s="795"/>
      <c r="Q23" s="1784"/>
    </row>
    <row r="24" spans="1:17" s="525" customFormat="1" ht="15">
      <c r="A24" s="528">
        <v>10</v>
      </c>
      <c r="B24" s="779"/>
      <c r="C24" s="1772"/>
      <c r="D24" s="1772"/>
      <c r="E24" s="1784">
        <v>534</v>
      </c>
      <c r="F24" s="1772"/>
      <c r="G24" s="1772"/>
      <c r="H24" s="1772"/>
      <c r="I24" s="1784"/>
      <c r="J24" s="1650"/>
      <c r="K24" s="1772"/>
      <c r="L24" s="1772"/>
      <c r="M24" s="1784">
        <v>144</v>
      </c>
      <c r="N24" s="795"/>
      <c r="O24" s="795"/>
      <c r="P24" s="795"/>
      <c r="Q24" s="1784"/>
    </row>
    <row r="25" spans="1:17" s="525" customFormat="1" ht="15">
      <c r="A25" s="528">
        <v>11</v>
      </c>
      <c r="B25" s="779"/>
      <c r="C25" s="1772"/>
      <c r="D25" s="1772"/>
      <c r="E25" s="1784">
        <v>544</v>
      </c>
      <c r="F25" s="1772"/>
      <c r="G25" s="1772"/>
      <c r="H25" s="1772"/>
      <c r="I25" s="1784"/>
      <c r="J25" s="1650"/>
      <c r="K25" s="1772"/>
      <c r="L25" s="1772"/>
      <c r="M25" s="1784">
        <v>158</v>
      </c>
      <c r="N25" s="795"/>
      <c r="O25" s="795"/>
      <c r="P25" s="795"/>
      <c r="Q25" s="1784"/>
    </row>
    <row r="26" spans="1:17" s="525" customFormat="1" ht="15">
      <c r="A26" s="528">
        <v>12</v>
      </c>
      <c r="B26" s="779"/>
      <c r="C26" s="1772"/>
      <c r="D26" s="1772"/>
      <c r="E26" s="1784">
        <v>518</v>
      </c>
      <c r="F26" s="1772"/>
      <c r="G26" s="1772"/>
      <c r="H26" s="1772"/>
      <c r="I26" s="1784"/>
      <c r="J26" s="1650"/>
      <c r="K26" s="1772"/>
      <c r="L26" s="1772"/>
      <c r="M26" s="1784">
        <v>121</v>
      </c>
      <c r="N26" s="795"/>
      <c r="O26" s="795"/>
      <c r="P26" s="795"/>
      <c r="Q26" s="1784"/>
    </row>
    <row r="27" spans="1:17" s="525" customFormat="1" ht="15">
      <c r="A27" s="528">
        <v>13</v>
      </c>
      <c r="B27" s="779"/>
      <c r="C27" s="1772"/>
      <c r="D27" s="1772"/>
      <c r="E27" s="1784">
        <v>527</v>
      </c>
      <c r="F27" s="1772"/>
      <c r="G27" s="1772"/>
      <c r="H27" s="1772"/>
      <c r="I27" s="1784"/>
      <c r="J27" s="1650"/>
      <c r="K27" s="1772"/>
      <c r="L27" s="1772"/>
      <c r="M27" s="1784">
        <v>148</v>
      </c>
      <c r="N27" s="795"/>
      <c r="O27" s="795"/>
      <c r="P27" s="795"/>
      <c r="Q27" s="1784"/>
    </row>
    <row r="28" spans="1:17" s="525" customFormat="1" ht="15">
      <c r="A28" s="528">
        <v>14</v>
      </c>
      <c r="B28" s="779"/>
      <c r="C28" s="1772"/>
      <c r="D28" s="1772"/>
      <c r="E28" s="1784">
        <v>576</v>
      </c>
      <c r="F28" s="1772"/>
      <c r="G28" s="1772"/>
      <c r="H28" s="1772"/>
      <c r="I28" s="1784"/>
      <c r="J28" s="1650"/>
      <c r="K28" s="1772"/>
      <c r="L28" s="1772"/>
      <c r="M28" s="1784">
        <v>192</v>
      </c>
      <c r="N28" s="795"/>
      <c r="O28" s="795"/>
      <c r="P28" s="795"/>
      <c r="Q28" s="1784"/>
    </row>
    <row r="29" spans="1:17" s="525" customFormat="1" ht="15">
      <c r="A29" s="528">
        <v>15</v>
      </c>
      <c r="B29" s="779"/>
      <c r="C29" s="1772"/>
      <c r="D29" s="1772"/>
      <c r="E29" s="1784">
        <v>595</v>
      </c>
      <c r="F29" s="1772"/>
      <c r="G29" s="1772"/>
      <c r="H29" s="1772"/>
      <c r="I29" s="1784"/>
      <c r="J29" s="1650"/>
      <c r="K29" s="1772"/>
      <c r="L29" s="1772"/>
      <c r="M29" s="1784">
        <v>162</v>
      </c>
      <c r="N29" s="795"/>
      <c r="O29" s="795"/>
      <c r="P29" s="795"/>
      <c r="Q29" s="1784"/>
    </row>
    <row r="30" spans="1:17" s="525" customFormat="1" ht="15">
      <c r="A30" s="528">
        <v>16</v>
      </c>
      <c r="B30" s="779"/>
      <c r="C30" s="1772"/>
      <c r="D30" s="1772"/>
      <c r="E30" s="1784">
        <v>614</v>
      </c>
      <c r="F30" s="1772"/>
      <c r="G30" s="1772"/>
      <c r="H30" s="1772"/>
      <c r="I30" s="1784"/>
      <c r="J30" s="1650"/>
      <c r="K30" s="1772"/>
      <c r="L30" s="1772"/>
      <c r="M30" s="1784">
        <v>184</v>
      </c>
      <c r="N30" s="795"/>
      <c r="O30" s="795"/>
      <c r="P30" s="795"/>
      <c r="Q30" s="1784"/>
    </row>
    <row r="31" spans="1:17" s="529" customFormat="1" ht="15">
      <c r="A31" s="528">
        <v>17</v>
      </c>
      <c r="B31" s="779"/>
      <c r="C31" s="1772"/>
      <c r="D31" s="1772"/>
      <c r="E31" s="1784">
        <v>566</v>
      </c>
      <c r="F31" s="1772"/>
      <c r="G31" s="1772"/>
      <c r="H31" s="1772"/>
      <c r="I31" s="1784"/>
      <c r="J31" s="1650"/>
      <c r="K31" s="1772"/>
      <c r="L31" s="1772"/>
      <c r="M31" s="1784">
        <v>142</v>
      </c>
      <c r="N31" s="795"/>
      <c r="O31" s="795"/>
      <c r="P31" s="795"/>
      <c r="Q31" s="1784"/>
    </row>
    <row r="32" spans="1:17" s="529" customFormat="1" ht="15">
      <c r="A32" s="528">
        <v>18</v>
      </c>
      <c r="B32" s="779"/>
      <c r="C32" s="1772"/>
      <c r="D32" s="1772"/>
      <c r="E32" s="1784">
        <v>567</v>
      </c>
      <c r="F32" s="1772"/>
      <c r="G32" s="1772"/>
      <c r="H32" s="1772"/>
      <c r="I32" s="1784"/>
      <c r="J32" s="1650"/>
      <c r="K32" s="1772"/>
      <c r="L32" s="1772"/>
      <c r="M32" s="1784">
        <v>131</v>
      </c>
      <c r="N32" s="795"/>
      <c r="O32" s="795"/>
      <c r="P32" s="795"/>
      <c r="Q32" s="1784"/>
    </row>
    <row r="33" spans="1:33" s="529" customFormat="1" ht="15">
      <c r="A33" s="528">
        <v>19</v>
      </c>
      <c r="B33" s="779"/>
      <c r="C33" s="1772"/>
      <c r="D33" s="1772"/>
      <c r="E33" s="1784">
        <v>539</v>
      </c>
      <c r="F33" s="1772"/>
      <c r="G33" s="1772"/>
      <c r="H33" s="1772"/>
      <c r="I33" s="1784"/>
      <c r="J33" s="1650"/>
      <c r="K33" s="1772"/>
      <c r="L33" s="1772"/>
      <c r="M33" s="1784">
        <v>135</v>
      </c>
      <c r="N33" s="795"/>
      <c r="O33" s="795"/>
      <c r="P33" s="795"/>
      <c r="Q33" s="1784"/>
    </row>
    <row r="34" spans="1:33" s="529" customFormat="1" ht="15">
      <c r="A34" s="528">
        <v>20</v>
      </c>
      <c r="B34" s="779"/>
      <c r="C34" s="1772"/>
      <c r="D34" s="1772"/>
      <c r="E34" s="1784">
        <v>532</v>
      </c>
      <c r="F34" s="1772"/>
      <c r="G34" s="1772"/>
      <c r="H34" s="1772"/>
      <c r="I34" s="1784"/>
      <c r="J34" s="1650"/>
      <c r="K34" s="1772"/>
      <c r="L34" s="1772"/>
      <c r="M34" s="1784">
        <v>138</v>
      </c>
      <c r="N34" s="795"/>
      <c r="O34" s="795"/>
      <c r="P34" s="795"/>
      <c r="Q34" s="1784"/>
    </row>
    <row r="35" spans="1:33" s="529" customFormat="1" ht="15">
      <c r="A35" s="528">
        <v>21</v>
      </c>
      <c r="B35" s="779"/>
      <c r="C35" s="1772"/>
      <c r="D35" s="1772"/>
      <c r="E35" s="1784">
        <v>513</v>
      </c>
      <c r="F35" s="1772"/>
      <c r="G35" s="1772"/>
      <c r="H35" s="1772"/>
      <c r="I35" s="1784"/>
      <c r="J35" s="1650"/>
      <c r="K35" s="1772"/>
      <c r="L35" s="1772"/>
      <c r="M35" s="1784">
        <v>137</v>
      </c>
      <c r="N35" s="795"/>
      <c r="O35" s="795"/>
      <c r="P35" s="795"/>
      <c r="Q35" s="1784"/>
    </row>
    <row r="36" spans="1:33" s="529" customFormat="1" ht="15">
      <c r="A36" s="528">
        <v>22</v>
      </c>
      <c r="B36" s="779"/>
      <c r="C36" s="1772"/>
      <c r="D36" s="1772"/>
      <c r="E36" s="1784">
        <v>478</v>
      </c>
      <c r="F36" s="1772"/>
      <c r="G36" s="1772"/>
      <c r="H36" s="1772"/>
      <c r="I36" s="1784"/>
      <c r="J36" s="1650"/>
      <c r="K36" s="1772"/>
      <c r="L36" s="1772"/>
      <c r="M36" s="1784">
        <v>139</v>
      </c>
      <c r="N36" s="795"/>
      <c r="O36" s="795"/>
      <c r="P36" s="795"/>
      <c r="Q36" s="1784"/>
    </row>
    <row r="37" spans="1:33" s="529" customFormat="1" ht="15">
      <c r="A37" s="528">
        <v>23</v>
      </c>
      <c r="B37" s="779"/>
      <c r="C37" s="1772"/>
      <c r="D37" s="1772"/>
      <c r="E37" s="1784">
        <v>443</v>
      </c>
      <c r="F37" s="1772"/>
      <c r="G37" s="1772"/>
      <c r="H37" s="1772"/>
      <c r="I37" s="1784"/>
      <c r="J37" s="1650"/>
      <c r="K37" s="1772"/>
      <c r="L37" s="1772"/>
      <c r="M37" s="1784">
        <v>138</v>
      </c>
      <c r="N37" s="795"/>
      <c r="O37" s="795"/>
      <c r="P37" s="795"/>
      <c r="Q37" s="1784"/>
    </row>
    <row r="38" spans="1:33" s="529" customFormat="1" ht="15">
      <c r="A38" s="528" t="s">
        <v>19</v>
      </c>
      <c r="B38" s="795"/>
      <c r="C38" s="1772"/>
      <c r="D38" s="1772"/>
      <c r="E38" s="1773">
        <f>SUM(E14:E37)</f>
        <v>11844</v>
      </c>
      <c r="F38" s="1772"/>
      <c r="G38" s="1772"/>
      <c r="H38" s="1772"/>
      <c r="I38" s="1773">
        <f>SUM(I14:I37)</f>
        <v>0</v>
      </c>
      <c r="J38" s="1772"/>
      <c r="K38" s="1772"/>
      <c r="L38" s="1772"/>
      <c r="M38" s="1773">
        <f>SUM(M14:M37)</f>
        <v>3298</v>
      </c>
      <c r="N38" s="1303"/>
      <c r="O38" s="795"/>
      <c r="P38" s="795"/>
      <c r="Q38" s="1144">
        <f>SUM(Q14:Q37)</f>
        <v>0</v>
      </c>
    </row>
    <row r="39" spans="1:33" s="518" customFormat="1" ht="12.75" customHeight="1">
      <c r="R39" s="954"/>
      <c r="S39" s="954"/>
      <c r="T39" s="954"/>
      <c r="U39" s="954"/>
      <c r="V39" s="954"/>
      <c r="W39" s="954"/>
      <c r="X39" s="954"/>
      <c r="Y39" s="954"/>
      <c r="Z39" s="954"/>
      <c r="AA39" s="954"/>
      <c r="AB39" s="954"/>
      <c r="AC39" s="954"/>
      <c r="AD39" s="954"/>
      <c r="AE39" s="954"/>
      <c r="AF39" s="954"/>
      <c r="AG39" s="954"/>
    </row>
    <row r="40" spans="1:33" s="518" customFormat="1" ht="12.75" customHeight="1">
      <c r="R40" s="954"/>
      <c r="S40" s="954"/>
      <c r="T40" s="954"/>
      <c r="U40" s="954"/>
      <c r="V40" s="954"/>
      <c r="W40" s="954"/>
      <c r="X40" s="954"/>
      <c r="Y40" s="954"/>
      <c r="Z40" s="954"/>
      <c r="AA40" s="954"/>
      <c r="AB40" s="954"/>
      <c r="AC40" s="954"/>
      <c r="AD40" s="954"/>
      <c r="AE40" s="954"/>
      <c r="AF40" s="954"/>
      <c r="AG40" s="954"/>
    </row>
    <row r="41" spans="1:33">
      <c r="A41" s="518" t="s">
        <v>565</v>
      </c>
      <c r="K41" s="518"/>
      <c r="L41" s="518"/>
      <c r="M41" s="518"/>
      <c r="N41" s="518"/>
      <c r="O41" s="518"/>
      <c r="P41" s="518"/>
      <c r="Q41" s="518"/>
      <c r="R41" s="955"/>
      <c r="S41" s="955"/>
      <c r="T41" s="955"/>
      <c r="U41" s="955"/>
      <c r="V41" s="955"/>
      <c r="W41" s="955"/>
      <c r="X41" s="955"/>
      <c r="Y41" s="955"/>
      <c r="Z41" s="955"/>
      <c r="AA41" s="955"/>
      <c r="AB41" s="955"/>
      <c r="AC41" s="955"/>
      <c r="AD41" s="955"/>
      <c r="AE41" s="955"/>
      <c r="AF41" s="955"/>
      <c r="AG41" s="955"/>
    </row>
    <row r="42" spans="1:33">
      <c r="A42" s="518"/>
      <c r="R42" s="955"/>
      <c r="S42" s="955"/>
      <c r="T42" s="955"/>
      <c r="U42" s="955"/>
      <c r="V42" s="955"/>
      <c r="W42" s="955"/>
      <c r="X42" s="955"/>
      <c r="Y42" s="955"/>
      <c r="Z42" s="955"/>
      <c r="AA42" s="955"/>
      <c r="AB42" s="955"/>
      <c r="AC42" s="955"/>
      <c r="AD42" s="955"/>
      <c r="AE42" s="955"/>
      <c r="AF42" s="955"/>
      <c r="AG42" s="955"/>
    </row>
    <row r="43" spans="1:33">
      <c r="R43" s="955"/>
      <c r="S43" s="955"/>
      <c r="T43" s="955"/>
      <c r="U43" s="955"/>
      <c r="V43" s="955"/>
      <c r="W43" s="955"/>
      <c r="X43" s="955"/>
      <c r="Y43" s="955"/>
      <c r="Z43" s="955"/>
      <c r="AA43" s="955"/>
      <c r="AB43" s="955"/>
      <c r="AC43" s="955"/>
      <c r="AD43" s="955"/>
      <c r="AE43" s="955"/>
      <c r="AF43" s="955"/>
      <c r="AG43" s="955"/>
    </row>
  </sheetData>
  <mergeCells count="20">
    <mergeCell ref="B11:C11"/>
    <mergeCell ref="F11:G11"/>
    <mergeCell ref="J11:K11"/>
    <mergeCell ref="N11:O11"/>
    <mergeCell ref="A9:A12"/>
    <mergeCell ref="B9:I9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1:Q1"/>
    <mergeCell ref="N2:Q2"/>
    <mergeCell ref="B3:C3"/>
    <mergeCell ref="B5:C5"/>
    <mergeCell ref="B4:C4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>
    <tabColor theme="9"/>
  </sheetPr>
  <dimension ref="A1:AG43"/>
  <sheetViews>
    <sheetView zoomScale="85" zoomScaleNormal="85" workbookViewId="0">
      <selection activeCell="W28" sqref="W28"/>
    </sheetView>
  </sheetViews>
  <sheetFormatPr defaultColWidth="9.140625"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877" t="s">
        <v>405</v>
      </c>
      <c r="C1" s="2081"/>
      <c r="D1" s="2081"/>
      <c r="E1" s="2081"/>
      <c r="F1" s="2081"/>
      <c r="J1" s="800" t="s">
        <v>171</v>
      </c>
      <c r="N1" s="532" t="s">
        <v>122</v>
      </c>
      <c r="O1" s="532"/>
      <c r="P1" s="532"/>
      <c r="Q1" s="532"/>
      <c r="R1" s="952"/>
      <c r="S1" s="952"/>
      <c r="T1" s="952"/>
      <c r="U1" s="952"/>
      <c r="V1" s="952"/>
      <c r="W1" s="952"/>
      <c r="X1" s="952"/>
      <c r="Y1" s="952"/>
      <c r="Z1" s="952"/>
      <c r="AA1" s="952"/>
      <c r="AB1" s="952"/>
      <c r="AC1" s="952"/>
      <c r="AD1" s="952"/>
      <c r="AE1" s="952"/>
      <c r="AF1" s="952"/>
      <c r="AG1" s="952"/>
    </row>
    <row r="2" spans="1:33" s="531" customFormat="1" ht="10.5" customHeight="1">
      <c r="B2" s="2878" t="s">
        <v>1</v>
      </c>
      <c r="C2" s="2088"/>
      <c r="D2" s="2088"/>
      <c r="E2" s="2088"/>
      <c r="F2" s="2088"/>
      <c r="N2" s="2878" t="s">
        <v>2</v>
      </c>
      <c r="O2" s="2881"/>
      <c r="P2" s="2881"/>
      <c r="Q2" s="2881"/>
      <c r="R2" s="952"/>
      <c r="S2" s="952"/>
      <c r="T2" s="952"/>
      <c r="U2" s="952"/>
      <c r="V2" s="952"/>
      <c r="W2" s="952"/>
      <c r="X2" s="952"/>
      <c r="Y2" s="952"/>
      <c r="Z2" s="952"/>
      <c r="AA2" s="952"/>
      <c r="AB2" s="952"/>
      <c r="AC2" s="952"/>
      <c r="AD2" s="952"/>
      <c r="AE2" s="952"/>
      <c r="AF2" s="952"/>
      <c r="AG2" s="952"/>
    </row>
    <row r="3" spans="1:33" s="531" customFormat="1" ht="13.5" customHeight="1">
      <c r="B3" s="2883" t="s">
        <v>123</v>
      </c>
      <c r="C3" s="2881"/>
      <c r="N3" s="531" t="s">
        <v>3</v>
      </c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</row>
    <row r="4" spans="1:33" s="531" customFormat="1" ht="15" customHeight="1">
      <c r="B4" s="2882" t="s">
        <v>4</v>
      </c>
      <c r="C4" s="2081"/>
      <c r="D4" s="534"/>
      <c r="E4" s="952"/>
      <c r="F4" s="952"/>
      <c r="G4" s="952"/>
      <c r="H4" s="952"/>
      <c r="I4" s="916" t="s">
        <v>5</v>
      </c>
      <c r="J4" s="533"/>
      <c r="K4" s="533"/>
      <c r="L4" s="533"/>
      <c r="O4" s="535"/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</row>
    <row r="5" spans="1:33" s="531" customFormat="1" ht="9.75" customHeight="1">
      <c r="B5" s="2884" t="s">
        <v>7</v>
      </c>
      <c r="C5" s="2079"/>
      <c r="D5" s="533"/>
      <c r="E5" s="533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</row>
    <row r="6" spans="1:33" s="531" customFormat="1" ht="12" customHeight="1">
      <c r="A6" s="2879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</row>
    <row r="7" spans="1:33" s="531" customFormat="1" ht="15.75">
      <c r="A7" s="2880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</row>
    <row r="8" spans="1:33" s="531" customFormat="1" ht="9" customHeight="1">
      <c r="A8" s="1272" t="s">
        <v>346</v>
      </c>
      <c r="B8" s="1258" t="s">
        <v>347</v>
      </c>
      <c r="R8" s="952"/>
      <c r="S8" s="952"/>
      <c r="T8" s="952"/>
      <c r="U8" s="952"/>
      <c r="V8" s="952"/>
      <c r="W8" s="952"/>
      <c r="X8" s="952"/>
      <c r="Y8" s="952"/>
      <c r="Z8" s="952"/>
      <c r="AA8" s="952"/>
      <c r="AB8" s="952"/>
      <c r="AC8" s="952"/>
      <c r="AD8" s="952"/>
      <c r="AE8" s="952"/>
      <c r="AF8" s="952"/>
      <c r="AG8" s="952"/>
    </row>
    <row r="9" spans="1:33" s="531" customFormat="1">
      <c r="A9" s="2887" t="s">
        <v>9</v>
      </c>
      <c r="B9" s="2890" t="s">
        <v>10</v>
      </c>
      <c r="C9" s="2891"/>
      <c r="D9" s="2891"/>
      <c r="E9" s="2891"/>
      <c r="F9" s="2891"/>
      <c r="G9" s="2891"/>
      <c r="H9" s="2891"/>
      <c r="I9" s="2892"/>
      <c r="J9" s="2890" t="s">
        <v>11</v>
      </c>
      <c r="K9" s="2891"/>
      <c r="L9" s="2891"/>
      <c r="M9" s="2891"/>
      <c r="N9" s="2891"/>
      <c r="O9" s="2891"/>
      <c r="P9" s="2891"/>
      <c r="Q9" s="2892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</row>
    <row r="10" spans="1:33" s="531" customFormat="1">
      <c r="A10" s="2888"/>
      <c r="B10" s="2885" t="s">
        <v>606</v>
      </c>
      <c r="C10" s="2886"/>
      <c r="D10" s="2886"/>
      <c r="E10" s="2893"/>
      <c r="F10" s="2885" t="s">
        <v>142</v>
      </c>
      <c r="G10" s="2095"/>
      <c r="H10" s="2095"/>
      <c r="I10" s="2096"/>
      <c r="J10" s="2885" t="s">
        <v>606</v>
      </c>
      <c r="K10" s="2886"/>
      <c r="L10" s="2886"/>
      <c r="M10" s="2893"/>
      <c r="N10" s="2885" t="s">
        <v>142</v>
      </c>
      <c r="O10" s="2886"/>
      <c r="P10" s="2886"/>
      <c r="Q10" s="2893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</row>
    <row r="11" spans="1:33" s="531" customFormat="1">
      <c r="A11" s="2888"/>
      <c r="B11" s="2885" t="s">
        <v>14</v>
      </c>
      <c r="C11" s="2886"/>
      <c r="E11" s="537">
        <v>3000</v>
      </c>
      <c r="F11" s="2885" t="s">
        <v>14</v>
      </c>
      <c r="G11" s="2886"/>
      <c r="H11" s="536"/>
      <c r="I11" s="537">
        <v>2000</v>
      </c>
      <c r="J11" s="2885" t="s">
        <v>14</v>
      </c>
      <c r="K11" s="2886"/>
      <c r="L11" s="536"/>
      <c r="M11" s="537">
        <f>E11</f>
        <v>3000</v>
      </c>
      <c r="N11" s="2885" t="s">
        <v>14</v>
      </c>
      <c r="O11" s="2886"/>
      <c r="P11" s="536"/>
      <c r="Q11" s="537">
        <v>2000</v>
      </c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</row>
    <row r="12" spans="1:33" s="539" customFormat="1" ht="35.25" customHeight="1">
      <c r="A12" s="2889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79"/>
      <c r="C14" s="1660"/>
      <c r="D14" s="1660"/>
      <c r="E14" s="1784">
        <v>323.39999999999998</v>
      </c>
      <c r="F14" s="1650"/>
      <c r="G14" s="1660"/>
      <c r="H14" s="1660"/>
      <c r="I14" s="1784">
        <v>167.39999999999998</v>
      </c>
      <c r="J14" s="1650"/>
      <c r="K14" s="1660"/>
      <c r="L14" s="1660"/>
      <c r="M14" s="1784">
        <v>129</v>
      </c>
      <c r="N14" s="1650"/>
      <c r="O14" s="1660"/>
      <c r="P14" s="1660"/>
      <c r="Q14" s="1784">
        <v>65.8</v>
      </c>
    </row>
    <row r="15" spans="1:33" s="1342" customFormat="1" ht="15">
      <c r="A15" s="1341">
        <v>1</v>
      </c>
      <c r="B15" s="779"/>
      <c r="C15" s="1660"/>
      <c r="D15" s="1660"/>
      <c r="E15" s="1784">
        <v>319.20000000000005</v>
      </c>
      <c r="F15" s="1650"/>
      <c r="G15" s="1660"/>
      <c r="H15" s="1660"/>
      <c r="I15" s="1784">
        <v>161</v>
      </c>
      <c r="J15" s="1650"/>
      <c r="K15" s="1660"/>
      <c r="L15" s="1660"/>
      <c r="M15" s="1784">
        <v>121.5</v>
      </c>
      <c r="N15" s="1650"/>
      <c r="O15" s="1660"/>
      <c r="P15" s="1660"/>
      <c r="Q15" s="1784">
        <v>64.400000000000006</v>
      </c>
    </row>
    <row r="16" spans="1:33" s="539" customFormat="1" ht="15">
      <c r="A16" s="542">
        <v>2</v>
      </c>
      <c r="B16" s="779"/>
      <c r="C16" s="1660"/>
      <c r="D16" s="1660"/>
      <c r="E16" s="1784">
        <v>332.7</v>
      </c>
      <c r="F16" s="1650"/>
      <c r="G16" s="1660"/>
      <c r="H16" s="1660"/>
      <c r="I16" s="1784">
        <v>155.60000000000002</v>
      </c>
      <c r="J16" s="1650"/>
      <c r="K16" s="1660"/>
      <c r="L16" s="1660"/>
      <c r="M16" s="1784">
        <v>122.40000000000002</v>
      </c>
      <c r="N16" s="1650"/>
      <c r="O16" s="1660"/>
      <c r="P16" s="1660"/>
      <c r="Q16" s="1784">
        <v>61.8</v>
      </c>
    </row>
    <row r="17" spans="1:17" s="539" customFormat="1" ht="15">
      <c r="A17" s="542">
        <v>3</v>
      </c>
      <c r="B17" s="779"/>
      <c r="C17" s="1660"/>
      <c r="D17" s="1660"/>
      <c r="E17" s="1784">
        <v>351.3</v>
      </c>
      <c r="F17" s="1650"/>
      <c r="G17" s="1660"/>
      <c r="H17" s="1660"/>
      <c r="I17" s="1784">
        <v>158.20000000000002</v>
      </c>
      <c r="J17" s="1650"/>
      <c r="K17" s="1660"/>
      <c r="L17" s="1660"/>
      <c r="M17" s="1784">
        <v>121.5</v>
      </c>
      <c r="N17" s="1650"/>
      <c r="O17" s="1660"/>
      <c r="P17" s="1660"/>
      <c r="Q17" s="1784">
        <v>64</v>
      </c>
    </row>
    <row r="18" spans="1:17" s="539" customFormat="1" ht="15">
      <c r="A18" s="542">
        <v>4</v>
      </c>
      <c r="B18" s="779"/>
      <c r="C18" s="1660"/>
      <c r="D18" s="1660"/>
      <c r="E18" s="1784">
        <v>379.79999999999995</v>
      </c>
      <c r="F18" s="1650"/>
      <c r="G18" s="1660"/>
      <c r="H18" s="1660"/>
      <c r="I18" s="1784">
        <v>160</v>
      </c>
      <c r="J18" s="1650"/>
      <c r="K18" s="1660"/>
      <c r="L18" s="1660"/>
      <c r="M18" s="1784">
        <v>118.80000000000001</v>
      </c>
      <c r="N18" s="1650"/>
      <c r="O18" s="1660"/>
      <c r="P18" s="1660"/>
      <c r="Q18" s="1784">
        <v>62.6</v>
      </c>
    </row>
    <row r="19" spans="1:17" s="539" customFormat="1" ht="15">
      <c r="A19" s="542">
        <v>5</v>
      </c>
      <c r="B19" s="779"/>
      <c r="C19" s="1660"/>
      <c r="D19" s="1660"/>
      <c r="E19" s="1784">
        <v>429.3</v>
      </c>
      <c r="F19" s="1650"/>
      <c r="G19" s="1660"/>
      <c r="H19" s="1660"/>
      <c r="I19" s="1784">
        <v>183</v>
      </c>
      <c r="J19" s="1650"/>
      <c r="K19" s="1660"/>
      <c r="L19" s="1660"/>
      <c r="M19" s="1784">
        <v>122.4</v>
      </c>
      <c r="N19" s="1650"/>
      <c r="O19" s="1660"/>
      <c r="P19" s="1660"/>
      <c r="Q19" s="1784">
        <v>63.20000000000001</v>
      </c>
    </row>
    <row r="20" spans="1:17" s="539" customFormat="1" ht="15">
      <c r="A20" s="542">
        <v>6</v>
      </c>
      <c r="B20" s="779"/>
      <c r="C20" s="1660"/>
      <c r="D20" s="1660"/>
      <c r="E20" s="1784">
        <v>441</v>
      </c>
      <c r="F20" s="1650"/>
      <c r="G20" s="1660"/>
      <c r="H20" s="1660"/>
      <c r="I20" s="1784">
        <v>221.2</v>
      </c>
      <c r="J20" s="1650"/>
      <c r="K20" s="1660"/>
      <c r="L20" s="1660"/>
      <c r="M20" s="1784">
        <v>126.29999999999998</v>
      </c>
      <c r="N20" s="1650"/>
      <c r="O20" s="1660"/>
      <c r="P20" s="1660"/>
      <c r="Q20" s="1784">
        <v>62.79999999999999</v>
      </c>
    </row>
    <row r="21" spans="1:17" s="539" customFormat="1" ht="15">
      <c r="A21" s="542">
        <v>7</v>
      </c>
      <c r="B21" s="779"/>
      <c r="C21" s="1660"/>
      <c r="D21" s="1660"/>
      <c r="E21" s="1784">
        <v>484.5</v>
      </c>
      <c r="F21" s="1650"/>
      <c r="G21" s="1660"/>
      <c r="H21" s="1660"/>
      <c r="I21" s="1784">
        <v>241.20000000000002</v>
      </c>
      <c r="J21" s="1650"/>
      <c r="K21" s="1660"/>
      <c r="L21" s="1660"/>
      <c r="M21" s="1784">
        <v>128.69999999999999</v>
      </c>
      <c r="N21" s="1650"/>
      <c r="O21" s="1660"/>
      <c r="P21" s="1660"/>
      <c r="Q21" s="1784">
        <v>62.400000000000006</v>
      </c>
    </row>
    <row r="22" spans="1:17" s="539" customFormat="1" ht="15">
      <c r="A22" s="542">
        <v>8</v>
      </c>
      <c r="B22" s="779"/>
      <c r="C22" s="1660"/>
      <c r="D22" s="1660"/>
      <c r="E22" s="1784">
        <v>583.5</v>
      </c>
      <c r="F22" s="1650"/>
      <c r="G22" s="1660"/>
      <c r="H22" s="1660"/>
      <c r="I22" s="1784">
        <v>231.2</v>
      </c>
      <c r="J22" s="1650"/>
      <c r="K22" s="1660"/>
      <c r="L22" s="1660"/>
      <c r="M22" s="1784">
        <v>144</v>
      </c>
      <c r="N22" s="1650"/>
      <c r="O22" s="1660"/>
      <c r="P22" s="1660"/>
      <c r="Q22" s="1784">
        <v>66</v>
      </c>
    </row>
    <row r="23" spans="1:17" s="539" customFormat="1" ht="15">
      <c r="A23" s="542">
        <v>9</v>
      </c>
      <c r="B23" s="779"/>
      <c r="C23" s="1660"/>
      <c r="D23" s="1660"/>
      <c r="E23" s="1784">
        <v>605.1</v>
      </c>
      <c r="F23" s="1650"/>
      <c r="G23" s="1660"/>
      <c r="H23" s="1660"/>
      <c r="I23" s="1784">
        <v>230.59999999999997</v>
      </c>
      <c r="J23" s="1650"/>
      <c r="K23" s="1660"/>
      <c r="L23" s="1660"/>
      <c r="M23" s="1784">
        <v>144.6</v>
      </c>
      <c r="N23" s="1650"/>
      <c r="O23" s="1660"/>
      <c r="P23" s="1660"/>
      <c r="Q23" s="1784">
        <v>65.400000000000006</v>
      </c>
    </row>
    <row r="24" spans="1:17" s="539" customFormat="1" ht="15">
      <c r="A24" s="542">
        <v>10</v>
      </c>
      <c r="B24" s="779"/>
      <c r="C24" s="1660"/>
      <c r="D24" s="1660"/>
      <c r="E24" s="1784">
        <v>595.79999999999995</v>
      </c>
      <c r="F24" s="1650"/>
      <c r="G24" s="1660"/>
      <c r="H24" s="1660"/>
      <c r="I24" s="1784">
        <v>227.39999999999998</v>
      </c>
      <c r="J24" s="1650"/>
      <c r="K24" s="1660"/>
      <c r="L24" s="1660"/>
      <c r="M24" s="1784">
        <v>146.69999999999999</v>
      </c>
      <c r="N24" s="1650"/>
      <c r="O24" s="1660"/>
      <c r="P24" s="1660"/>
      <c r="Q24" s="1784">
        <v>65.8</v>
      </c>
    </row>
    <row r="25" spans="1:17" s="539" customFormat="1" ht="15">
      <c r="A25" s="542">
        <v>11</v>
      </c>
      <c r="B25" s="779"/>
      <c r="C25" s="1660"/>
      <c r="D25" s="1660"/>
      <c r="E25" s="1784">
        <v>601.79999999999995</v>
      </c>
      <c r="F25" s="1650"/>
      <c r="G25" s="1660"/>
      <c r="H25" s="1660"/>
      <c r="I25" s="1784">
        <v>227.4</v>
      </c>
      <c r="J25" s="1650"/>
      <c r="K25" s="1660"/>
      <c r="L25" s="1660"/>
      <c r="M25" s="1784">
        <v>145.80000000000001</v>
      </c>
      <c r="N25" s="1650"/>
      <c r="O25" s="1660"/>
      <c r="P25" s="1660"/>
      <c r="Q25" s="1784">
        <v>68</v>
      </c>
    </row>
    <row r="26" spans="1:17" s="539" customFormat="1" ht="15">
      <c r="A26" s="542">
        <v>12</v>
      </c>
      <c r="B26" s="779"/>
      <c r="C26" s="1660"/>
      <c r="D26" s="1660"/>
      <c r="E26" s="1784">
        <v>614.40000000000009</v>
      </c>
      <c r="F26" s="1650"/>
      <c r="G26" s="1660"/>
      <c r="H26" s="1660"/>
      <c r="I26" s="1784">
        <v>230</v>
      </c>
      <c r="J26" s="1650"/>
      <c r="K26" s="1660"/>
      <c r="L26" s="1660"/>
      <c r="M26" s="1784">
        <v>148.19999999999999</v>
      </c>
      <c r="N26" s="1650"/>
      <c r="O26" s="1660"/>
      <c r="P26" s="1660"/>
      <c r="Q26" s="1784">
        <v>66.400000000000006</v>
      </c>
    </row>
    <row r="27" spans="1:17" s="539" customFormat="1" ht="15">
      <c r="A27" s="542">
        <v>13</v>
      </c>
      <c r="B27" s="779"/>
      <c r="C27" s="1660"/>
      <c r="D27" s="1660"/>
      <c r="E27" s="1784">
        <v>550.5</v>
      </c>
      <c r="F27" s="1650"/>
      <c r="G27" s="1660"/>
      <c r="H27" s="1660"/>
      <c r="I27" s="1784">
        <v>222.6</v>
      </c>
      <c r="J27" s="1650"/>
      <c r="K27" s="1660"/>
      <c r="L27" s="1660"/>
      <c r="M27" s="1784">
        <v>132</v>
      </c>
      <c r="N27" s="1650"/>
      <c r="O27" s="1660"/>
      <c r="P27" s="1660"/>
      <c r="Q27" s="1784">
        <v>65.400000000000006</v>
      </c>
    </row>
    <row r="28" spans="1:17" s="539" customFormat="1" ht="15">
      <c r="A28" s="542">
        <v>14</v>
      </c>
      <c r="B28" s="779"/>
      <c r="C28" s="1660"/>
      <c r="D28" s="1660"/>
      <c r="E28" s="1784">
        <v>536.40000000000009</v>
      </c>
      <c r="F28" s="1650"/>
      <c r="G28" s="1660"/>
      <c r="H28" s="1660"/>
      <c r="I28" s="1784">
        <v>224.39999999999998</v>
      </c>
      <c r="J28" s="1650"/>
      <c r="K28" s="1660"/>
      <c r="L28" s="1660"/>
      <c r="M28" s="1784">
        <v>130.80000000000001</v>
      </c>
      <c r="N28" s="1650"/>
      <c r="O28" s="1660"/>
      <c r="P28" s="1660"/>
      <c r="Q28" s="1784">
        <v>66.8</v>
      </c>
    </row>
    <row r="29" spans="1:17" s="539" customFormat="1" ht="15">
      <c r="A29" s="542">
        <v>15</v>
      </c>
      <c r="B29" s="779"/>
      <c r="C29" s="1660"/>
      <c r="D29" s="1660"/>
      <c r="E29" s="1784">
        <v>567.90000000000009</v>
      </c>
      <c r="F29" s="1650"/>
      <c r="G29" s="1660"/>
      <c r="H29" s="1660"/>
      <c r="I29" s="1784">
        <v>239.8</v>
      </c>
      <c r="J29" s="1650"/>
      <c r="K29" s="1660"/>
      <c r="L29" s="1660"/>
      <c r="M29" s="1784">
        <v>147</v>
      </c>
      <c r="N29" s="1650"/>
      <c r="O29" s="1660"/>
      <c r="P29" s="1660"/>
      <c r="Q29" s="1784">
        <v>69</v>
      </c>
    </row>
    <row r="30" spans="1:17" s="539" customFormat="1" ht="15">
      <c r="A30" s="542">
        <v>16</v>
      </c>
      <c r="B30" s="779"/>
      <c r="C30" s="1660"/>
      <c r="D30" s="1660"/>
      <c r="E30" s="1784">
        <v>579.9</v>
      </c>
      <c r="F30" s="1650"/>
      <c r="G30" s="1660"/>
      <c r="H30" s="1660"/>
      <c r="I30" s="1784">
        <v>261.60000000000002</v>
      </c>
      <c r="J30" s="1650"/>
      <c r="K30" s="1660"/>
      <c r="L30" s="1660"/>
      <c r="M30" s="1784">
        <v>147</v>
      </c>
      <c r="N30" s="1650"/>
      <c r="O30" s="1660"/>
      <c r="P30" s="1660"/>
      <c r="Q30" s="1784">
        <v>69.8</v>
      </c>
    </row>
    <row r="31" spans="1:17" s="543" customFormat="1" ht="15">
      <c r="A31" s="542">
        <v>17</v>
      </c>
      <c r="B31" s="779"/>
      <c r="C31" s="1660"/>
      <c r="D31" s="1660"/>
      <c r="E31" s="1784">
        <v>562.5</v>
      </c>
      <c r="F31" s="1650"/>
      <c r="G31" s="1660"/>
      <c r="H31" s="1660"/>
      <c r="I31" s="1784">
        <v>271.8</v>
      </c>
      <c r="J31" s="1650"/>
      <c r="K31" s="1660"/>
      <c r="L31" s="1660"/>
      <c r="M31" s="1784">
        <v>158.1</v>
      </c>
      <c r="N31" s="1650"/>
      <c r="O31" s="1660"/>
      <c r="P31" s="1660"/>
      <c r="Q31" s="1784">
        <v>74.599999999999994</v>
      </c>
    </row>
    <row r="32" spans="1:17" s="543" customFormat="1" ht="15">
      <c r="A32" s="542">
        <v>18</v>
      </c>
      <c r="B32" s="779"/>
      <c r="C32" s="1660"/>
      <c r="D32" s="1660"/>
      <c r="E32" s="1784">
        <v>527.09999999999991</v>
      </c>
      <c r="F32" s="1650"/>
      <c r="G32" s="1660"/>
      <c r="H32" s="1660"/>
      <c r="I32" s="1784">
        <v>275.60000000000002</v>
      </c>
      <c r="J32" s="1650"/>
      <c r="K32" s="1660"/>
      <c r="L32" s="1660"/>
      <c r="M32" s="1784">
        <v>155.39999999999998</v>
      </c>
      <c r="N32" s="1650"/>
      <c r="O32" s="1660"/>
      <c r="P32" s="1660"/>
      <c r="Q32" s="1784">
        <v>74.599999999999994</v>
      </c>
    </row>
    <row r="33" spans="1:33" s="543" customFormat="1" ht="15">
      <c r="A33" s="542">
        <v>19</v>
      </c>
      <c r="B33" s="779"/>
      <c r="C33" s="1660"/>
      <c r="D33" s="1660"/>
      <c r="E33" s="1784">
        <v>484.20000000000005</v>
      </c>
      <c r="F33" s="1650"/>
      <c r="G33" s="1660"/>
      <c r="H33" s="1660"/>
      <c r="I33" s="1784">
        <v>270.2</v>
      </c>
      <c r="J33" s="1650"/>
      <c r="K33" s="1660"/>
      <c r="L33" s="1660"/>
      <c r="M33" s="1784">
        <v>156</v>
      </c>
      <c r="N33" s="1650"/>
      <c r="O33" s="1660"/>
      <c r="P33" s="1660"/>
      <c r="Q33" s="1784">
        <v>77.2</v>
      </c>
    </row>
    <row r="34" spans="1:33" s="543" customFormat="1" ht="15">
      <c r="A34" s="542">
        <v>20</v>
      </c>
      <c r="B34" s="779"/>
      <c r="C34" s="1660"/>
      <c r="D34" s="1660"/>
      <c r="E34" s="1784">
        <v>481.2</v>
      </c>
      <c r="F34" s="1650"/>
      <c r="G34" s="1660"/>
      <c r="H34" s="1660"/>
      <c r="I34" s="1784">
        <v>267.39999999999998</v>
      </c>
      <c r="J34" s="1650"/>
      <c r="K34" s="1660"/>
      <c r="L34" s="1660"/>
      <c r="M34" s="1784">
        <v>164.1</v>
      </c>
      <c r="N34" s="1650"/>
      <c r="O34" s="1660"/>
      <c r="P34" s="1660"/>
      <c r="Q34" s="1784">
        <v>78</v>
      </c>
    </row>
    <row r="35" spans="1:33" s="543" customFormat="1" ht="15">
      <c r="A35" s="542">
        <v>21</v>
      </c>
      <c r="B35" s="779"/>
      <c r="C35" s="1660"/>
      <c r="D35" s="1660"/>
      <c r="E35" s="1784">
        <v>466.20000000000005</v>
      </c>
      <c r="F35" s="1650"/>
      <c r="G35" s="1660"/>
      <c r="H35" s="1660"/>
      <c r="I35" s="1784">
        <v>256.2</v>
      </c>
      <c r="J35" s="1650"/>
      <c r="K35" s="1660"/>
      <c r="L35" s="1660"/>
      <c r="M35" s="1784">
        <v>165.6</v>
      </c>
      <c r="N35" s="1650"/>
      <c r="O35" s="1660"/>
      <c r="P35" s="1660"/>
      <c r="Q35" s="1784">
        <v>78.400000000000006</v>
      </c>
    </row>
    <row r="36" spans="1:33" s="543" customFormat="1" ht="15">
      <c r="A36" s="542">
        <v>22</v>
      </c>
      <c r="B36" s="779"/>
      <c r="C36" s="1660"/>
      <c r="D36" s="1660"/>
      <c r="E36" s="1784">
        <v>417.6</v>
      </c>
      <c r="F36" s="1650"/>
      <c r="G36" s="1660"/>
      <c r="H36" s="1660"/>
      <c r="I36" s="1784">
        <v>229.4</v>
      </c>
      <c r="J36" s="1650"/>
      <c r="K36" s="1660"/>
      <c r="L36" s="1660"/>
      <c r="M36" s="1784">
        <v>174.3</v>
      </c>
      <c r="N36" s="1650"/>
      <c r="O36" s="1660"/>
      <c r="P36" s="1660"/>
      <c r="Q36" s="1784">
        <v>81</v>
      </c>
    </row>
    <row r="37" spans="1:33" s="543" customFormat="1" ht="15">
      <c r="A37" s="542">
        <v>23</v>
      </c>
      <c r="B37" s="811"/>
      <c r="C37" s="1660"/>
      <c r="D37" s="1660"/>
      <c r="E37" s="1784">
        <v>385.8</v>
      </c>
      <c r="F37" s="1650"/>
      <c r="G37" s="1660"/>
      <c r="H37" s="1660"/>
      <c r="I37" s="1784">
        <v>203</v>
      </c>
      <c r="J37" s="1650"/>
      <c r="K37" s="1660"/>
      <c r="L37" s="1660"/>
      <c r="M37" s="1784">
        <v>171.6</v>
      </c>
      <c r="N37" s="1650"/>
      <c r="O37" s="1660"/>
      <c r="P37" s="1660"/>
      <c r="Q37" s="1784">
        <v>78.599999999999994</v>
      </c>
    </row>
    <row r="38" spans="1:33" s="543" customFormat="1" ht="15">
      <c r="A38" s="542" t="s">
        <v>19</v>
      </c>
      <c r="B38" s="794"/>
      <c r="C38" s="1660"/>
      <c r="D38" s="1660"/>
      <c r="E38" s="1662">
        <f>SUM(E14:E37)</f>
        <v>11621.100000000002</v>
      </c>
      <c r="F38" s="1660"/>
      <c r="G38" s="1660"/>
      <c r="H38" s="1660"/>
      <c r="I38" s="1662">
        <f>SUM(I14:I37)</f>
        <v>5316.2</v>
      </c>
      <c r="J38" s="1660"/>
      <c r="K38" s="1660"/>
      <c r="L38" s="1660"/>
      <c r="M38" s="1662">
        <f>SUM(M14:M37)</f>
        <v>3421.7999999999997</v>
      </c>
      <c r="N38" s="1660"/>
      <c r="O38" s="1660"/>
      <c r="P38" s="1660"/>
      <c r="Q38" s="1662">
        <f>SUM(Q14:Q37)</f>
        <v>1651.9999999999995</v>
      </c>
    </row>
    <row r="39" spans="1:33" s="531" customFormat="1" ht="12.75" customHeight="1">
      <c r="A39" s="531" t="s">
        <v>20</v>
      </c>
      <c r="R39" s="952"/>
      <c r="S39" s="952"/>
      <c r="T39" s="952"/>
      <c r="U39" s="952"/>
      <c r="V39" s="952"/>
      <c r="W39" s="952"/>
      <c r="X39" s="952"/>
      <c r="Y39" s="952"/>
      <c r="Z39" s="952"/>
      <c r="AA39" s="952"/>
      <c r="AB39" s="952"/>
      <c r="AC39" s="952"/>
      <c r="AD39" s="952"/>
      <c r="AE39" s="952"/>
      <c r="AF39" s="952"/>
      <c r="AG39" s="952"/>
    </row>
    <row r="40" spans="1:33" s="531" customFormat="1" ht="12.75" customHeight="1">
      <c r="A40" s="531" t="s">
        <v>21</v>
      </c>
      <c r="R40" s="952"/>
      <c r="S40" s="952"/>
      <c r="T40" s="952"/>
      <c r="U40" s="952"/>
      <c r="V40" s="952"/>
      <c r="W40" s="952"/>
      <c r="X40" s="952"/>
      <c r="Y40" s="952"/>
      <c r="Z40" s="952"/>
      <c r="AA40" s="952"/>
      <c r="AB40" s="952"/>
      <c r="AC40" s="952"/>
      <c r="AD40" s="952"/>
      <c r="AE40" s="952"/>
      <c r="AF40" s="952"/>
      <c r="AG40" s="952"/>
    </row>
    <row r="41" spans="1:33">
      <c r="A41" s="531" t="s">
        <v>565</v>
      </c>
      <c r="K41" s="531"/>
      <c r="L41" s="531"/>
      <c r="M41" s="531"/>
      <c r="N41" s="531"/>
      <c r="O41" s="531"/>
      <c r="P41" s="531"/>
      <c r="Q41" s="531"/>
      <c r="R41" s="953"/>
      <c r="S41" s="953"/>
      <c r="T41" s="953"/>
      <c r="U41" s="953"/>
      <c r="V41" s="953"/>
      <c r="W41" s="953"/>
      <c r="X41" s="953"/>
      <c r="Y41" s="953"/>
      <c r="Z41" s="953"/>
      <c r="AA41" s="953"/>
      <c r="AB41" s="953"/>
      <c r="AC41" s="953"/>
      <c r="AD41" s="953"/>
      <c r="AE41" s="953"/>
      <c r="AF41" s="953"/>
      <c r="AG41" s="953"/>
    </row>
    <row r="42" spans="1:33">
      <c r="A42" s="531" t="s">
        <v>23</v>
      </c>
      <c r="R42" s="953"/>
      <c r="S42" s="953"/>
      <c r="T42" s="953"/>
      <c r="U42" s="953"/>
      <c r="V42" s="953"/>
      <c r="W42" s="953"/>
      <c r="X42" s="953"/>
      <c r="Y42" s="953"/>
      <c r="Z42" s="953"/>
      <c r="AA42" s="953"/>
      <c r="AB42" s="953"/>
      <c r="AC42" s="953"/>
      <c r="AD42" s="953"/>
      <c r="AE42" s="953"/>
      <c r="AF42" s="953"/>
      <c r="AG42" s="953"/>
    </row>
    <row r="43" spans="1:33">
      <c r="R43" s="953"/>
      <c r="S43" s="953"/>
      <c r="T43" s="953"/>
      <c r="U43" s="953"/>
      <c r="V43" s="953"/>
      <c r="W43" s="953"/>
      <c r="X43" s="953"/>
      <c r="Y43" s="953"/>
      <c r="Z43" s="953"/>
      <c r="AA43" s="953"/>
      <c r="AB43" s="953"/>
      <c r="AC43" s="953"/>
      <c r="AD43" s="953"/>
      <c r="AE43" s="953"/>
      <c r="AF43" s="953"/>
      <c r="AG43" s="953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1">
    <tabColor theme="9"/>
  </sheetPr>
  <dimension ref="A1:AG43"/>
  <sheetViews>
    <sheetView zoomScale="85" zoomScaleNormal="85" workbookViewId="0">
      <selection activeCell="W36" sqref="W36"/>
    </sheetView>
  </sheetViews>
  <sheetFormatPr defaultColWidth="9.140625"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877" t="s">
        <v>405</v>
      </c>
      <c r="C1" s="2081"/>
      <c r="D1" s="2081"/>
      <c r="E1" s="2081"/>
      <c r="F1" s="2081"/>
      <c r="J1" s="800" t="s">
        <v>171</v>
      </c>
      <c r="N1" s="532" t="s">
        <v>122</v>
      </c>
      <c r="O1" s="532"/>
      <c r="P1" s="532"/>
      <c r="Q1" s="532"/>
      <c r="R1" s="952"/>
      <c r="S1" s="952"/>
      <c r="T1" s="952"/>
      <c r="U1" s="952"/>
      <c r="V1" s="952"/>
      <c r="W1" s="952"/>
      <c r="X1" s="952"/>
      <c r="Y1" s="952"/>
      <c r="Z1" s="952"/>
      <c r="AA1" s="952"/>
      <c r="AB1" s="952"/>
      <c r="AC1" s="952"/>
      <c r="AD1" s="952"/>
      <c r="AE1" s="952"/>
      <c r="AF1" s="952"/>
      <c r="AG1" s="952"/>
    </row>
    <row r="2" spans="1:33" s="531" customFormat="1" ht="10.5" customHeight="1">
      <c r="B2" s="2878" t="s">
        <v>1</v>
      </c>
      <c r="C2" s="2088"/>
      <c r="D2" s="2088"/>
      <c r="E2" s="2088"/>
      <c r="F2" s="2088"/>
      <c r="N2" s="2878" t="s">
        <v>2</v>
      </c>
      <c r="O2" s="2881"/>
      <c r="P2" s="2881"/>
      <c r="Q2" s="2881"/>
      <c r="R2" s="952"/>
      <c r="S2" s="952"/>
      <c r="T2" s="952"/>
      <c r="U2" s="952"/>
      <c r="V2" s="952"/>
      <c r="W2" s="952"/>
      <c r="X2" s="952"/>
      <c r="Y2" s="952"/>
      <c r="Z2" s="952"/>
      <c r="AA2" s="952"/>
      <c r="AB2" s="952"/>
      <c r="AC2" s="952"/>
      <c r="AD2" s="952"/>
      <c r="AE2" s="952"/>
      <c r="AF2" s="952"/>
      <c r="AG2" s="952"/>
    </row>
    <row r="3" spans="1:33" s="531" customFormat="1" ht="13.5" customHeight="1">
      <c r="B3" s="2883" t="s">
        <v>123</v>
      </c>
      <c r="C3" s="2881"/>
      <c r="N3" s="531" t="s">
        <v>3</v>
      </c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</row>
    <row r="4" spans="1:33" s="531" customFormat="1" ht="15" customHeight="1">
      <c r="B4" s="2882" t="s">
        <v>4</v>
      </c>
      <c r="C4" s="2081"/>
      <c r="D4" s="534"/>
      <c r="E4" s="952"/>
      <c r="F4" s="952"/>
      <c r="G4" s="952"/>
      <c r="H4" s="952"/>
      <c r="I4" s="916" t="s">
        <v>5</v>
      </c>
      <c r="J4" s="533"/>
      <c r="K4" s="533"/>
      <c r="L4" s="533"/>
      <c r="O4" s="535"/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</row>
    <row r="5" spans="1:33" s="531" customFormat="1" ht="9.75" customHeight="1">
      <c r="B5" s="2884" t="s">
        <v>7</v>
      </c>
      <c r="C5" s="2079"/>
      <c r="D5" s="533"/>
      <c r="E5" s="533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</row>
    <row r="6" spans="1:33" s="531" customFormat="1" ht="12" customHeight="1">
      <c r="A6" s="2879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</row>
    <row r="7" spans="1:33" s="531" customFormat="1" ht="15.75">
      <c r="A7" s="2880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</row>
    <row r="8" spans="1:33" s="531" customFormat="1" ht="9" customHeight="1">
      <c r="A8" s="1272" t="s">
        <v>348</v>
      </c>
      <c r="B8" s="1258" t="s">
        <v>349</v>
      </c>
      <c r="R8" s="952"/>
      <c r="S8" s="952"/>
      <c r="T8" s="952"/>
      <c r="U8" s="952"/>
      <c r="V8" s="952"/>
      <c r="W8" s="952"/>
      <c r="X8" s="952"/>
      <c r="Y8" s="952"/>
      <c r="Z8" s="952"/>
      <c r="AA8" s="952"/>
      <c r="AB8" s="952"/>
      <c r="AC8" s="952"/>
      <c r="AD8" s="952"/>
      <c r="AE8" s="952"/>
      <c r="AF8" s="952"/>
      <c r="AG8" s="952"/>
    </row>
    <row r="9" spans="1:33" s="531" customFormat="1">
      <c r="A9" s="2887" t="s">
        <v>9</v>
      </c>
      <c r="B9" s="2890" t="s">
        <v>10</v>
      </c>
      <c r="C9" s="2891"/>
      <c r="D9" s="2891"/>
      <c r="E9" s="2891"/>
      <c r="F9" s="2891"/>
      <c r="G9" s="2891"/>
      <c r="H9" s="2891"/>
      <c r="I9" s="2892"/>
      <c r="J9" s="2890" t="s">
        <v>11</v>
      </c>
      <c r="K9" s="2891"/>
      <c r="L9" s="2891"/>
      <c r="M9" s="2891"/>
      <c r="N9" s="2891"/>
      <c r="O9" s="2891"/>
      <c r="P9" s="2891"/>
      <c r="Q9" s="2892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</row>
    <row r="10" spans="1:33" s="531" customFormat="1">
      <c r="A10" s="2888"/>
      <c r="B10" s="2885" t="s">
        <v>239</v>
      </c>
      <c r="C10" s="2886"/>
      <c r="D10" s="2886"/>
      <c r="E10" s="2893"/>
      <c r="F10" s="2885" t="s">
        <v>240</v>
      </c>
      <c r="G10" s="2095"/>
      <c r="H10" s="2095"/>
      <c r="I10" s="2096"/>
      <c r="J10" s="2885" t="s">
        <v>239</v>
      </c>
      <c r="K10" s="2886"/>
      <c r="L10" s="2886"/>
      <c r="M10" s="2893"/>
      <c r="N10" s="2885" t="s">
        <v>240</v>
      </c>
      <c r="O10" s="2095"/>
      <c r="P10" s="2095"/>
      <c r="Q10" s="2096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</row>
    <row r="11" spans="1:33" s="531" customFormat="1">
      <c r="A11" s="2888"/>
      <c r="B11" s="2885" t="s">
        <v>14</v>
      </c>
      <c r="C11" s="2886"/>
      <c r="E11" s="537">
        <v>30</v>
      </c>
      <c r="F11" s="2885" t="s">
        <v>14</v>
      </c>
      <c r="G11" s="2886"/>
      <c r="H11" s="536"/>
      <c r="I11" s="537">
        <v>40</v>
      </c>
      <c r="J11" s="2885" t="s">
        <v>14</v>
      </c>
      <c r="K11" s="2886"/>
      <c r="L11" s="536"/>
      <c r="M11" s="537">
        <f>E11</f>
        <v>30</v>
      </c>
      <c r="N11" s="2885" t="s">
        <v>14</v>
      </c>
      <c r="O11" s="2886"/>
      <c r="P11" s="536"/>
      <c r="Q11" s="537">
        <v>40</v>
      </c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</row>
    <row r="12" spans="1:33" s="539" customFormat="1" ht="35.25" customHeight="1">
      <c r="A12" s="2889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79"/>
      <c r="C14" s="1660"/>
      <c r="D14" s="1660"/>
      <c r="E14" s="1784">
        <v>28.26</v>
      </c>
      <c r="F14" s="1650"/>
      <c r="G14" s="1660"/>
      <c r="H14" s="1660"/>
      <c r="I14" s="1784">
        <v>8.32</v>
      </c>
      <c r="J14" s="1650"/>
      <c r="K14" s="1660"/>
      <c r="L14" s="1660"/>
      <c r="M14" s="1784">
        <v>9.18</v>
      </c>
      <c r="N14" s="1650"/>
      <c r="O14" s="1660"/>
      <c r="P14" s="1660"/>
      <c r="Q14" s="1784">
        <v>3.42</v>
      </c>
    </row>
    <row r="15" spans="1:33" s="1342" customFormat="1" ht="15">
      <c r="A15" s="1341">
        <v>1</v>
      </c>
      <c r="B15" s="779"/>
      <c r="C15" s="1660"/>
      <c r="D15" s="1660"/>
      <c r="E15" s="1784">
        <v>25.965</v>
      </c>
      <c r="F15" s="1650"/>
      <c r="G15" s="1660"/>
      <c r="H15" s="1660"/>
      <c r="I15" s="1784">
        <v>6.8000000000000007</v>
      </c>
      <c r="J15" s="1650"/>
      <c r="K15" s="1660"/>
      <c r="L15" s="1660"/>
      <c r="M15" s="1784">
        <v>8.2650000000000006</v>
      </c>
      <c r="N15" s="1650"/>
      <c r="O15" s="1660"/>
      <c r="P15" s="1660"/>
      <c r="Q15" s="1784">
        <v>3.34</v>
      </c>
    </row>
    <row r="16" spans="1:33" s="539" customFormat="1" ht="15">
      <c r="A16" s="542">
        <v>2</v>
      </c>
      <c r="B16" s="779"/>
      <c r="C16" s="1660"/>
      <c r="D16" s="1660"/>
      <c r="E16" s="1784">
        <v>25.83</v>
      </c>
      <c r="F16" s="1650"/>
      <c r="G16" s="1660"/>
      <c r="H16" s="1660"/>
      <c r="I16" s="1784">
        <v>7.58</v>
      </c>
      <c r="J16" s="1650"/>
      <c r="K16" s="1660"/>
      <c r="L16" s="1660"/>
      <c r="M16" s="1784">
        <v>8.85</v>
      </c>
      <c r="N16" s="1650"/>
      <c r="O16" s="1660"/>
      <c r="P16" s="1660"/>
      <c r="Q16" s="1784">
        <v>3.66</v>
      </c>
    </row>
    <row r="17" spans="1:17" s="539" customFormat="1" ht="15">
      <c r="A17" s="542">
        <v>3</v>
      </c>
      <c r="B17" s="779"/>
      <c r="C17" s="1660"/>
      <c r="D17" s="1660"/>
      <c r="E17" s="1784">
        <v>30.405000000000001</v>
      </c>
      <c r="F17" s="1650"/>
      <c r="G17" s="1660"/>
      <c r="H17" s="1660"/>
      <c r="I17" s="1784">
        <v>7.56</v>
      </c>
      <c r="J17" s="1650"/>
      <c r="K17" s="1660"/>
      <c r="L17" s="1660"/>
      <c r="M17" s="1784">
        <v>9.33</v>
      </c>
      <c r="N17" s="1650"/>
      <c r="O17" s="1660"/>
      <c r="P17" s="1660"/>
      <c r="Q17" s="1784">
        <v>3.16</v>
      </c>
    </row>
    <row r="18" spans="1:17" s="539" customFormat="1" ht="15">
      <c r="A18" s="542">
        <v>4</v>
      </c>
      <c r="B18" s="779"/>
      <c r="C18" s="1660"/>
      <c r="D18" s="1660"/>
      <c r="E18" s="1784">
        <v>30.27</v>
      </c>
      <c r="F18" s="1650"/>
      <c r="G18" s="1660"/>
      <c r="H18" s="1660"/>
      <c r="I18" s="1784">
        <v>7.6</v>
      </c>
      <c r="J18" s="1650"/>
      <c r="K18" s="1660"/>
      <c r="L18" s="1660"/>
      <c r="M18" s="1784">
        <v>8.9250000000000007</v>
      </c>
      <c r="N18" s="1650"/>
      <c r="O18" s="1660"/>
      <c r="P18" s="1660"/>
      <c r="Q18" s="1784">
        <v>3.4000000000000004</v>
      </c>
    </row>
    <row r="19" spans="1:17" s="539" customFormat="1" ht="15">
      <c r="A19" s="542">
        <v>5</v>
      </c>
      <c r="B19" s="779"/>
      <c r="C19" s="1660"/>
      <c r="D19" s="1660"/>
      <c r="E19" s="1784">
        <v>30.164999999999999</v>
      </c>
      <c r="F19" s="1650"/>
      <c r="G19" s="1660"/>
      <c r="H19" s="1660"/>
      <c r="I19" s="1784">
        <v>7.34</v>
      </c>
      <c r="J19" s="1650"/>
      <c r="K19" s="1660"/>
      <c r="L19" s="1660"/>
      <c r="M19" s="1784">
        <v>8.34</v>
      </c>
      <c r="N19" s="1650"/>
      <c r="O19" s="1660"/>
      <c r="P19" s="1660"/>
      <c r="Q19" s="1784">
        <v>3.1999999999999997</v>
      </c>
    </row>
    <row r="20" spans="1:17" s="539" customFormat="1" ht="15">
      <c r="A20" s="542">
        <v>6</v>
      </c>
      <c r="B20" s="779"/>
      <c r="C20" s="1660"/>
      <c r="D20" s="1660"/>
      <c r="E20" s="1784">
        <v>36.195</v>
      </c>
      <c r="F20" s="1650"/>
      <c r="G20" s="1660"/>
      <c r="H20" s="1660"/>
      <c r="I20" s="1784">
        <v>8.8999999999999986</v>
      </c>
      <c r="J20" s="1650"/>
      <c r="K20" s="1660"/>
      <c r="L20" s="1660"/>
      <c r="M20" s="1784">
        <v>8.4899999999999984</v>
      </c>
      <c r="N20" s="1650"/>
      <c r="O20" s="1660"/>
      <c r="P20" s="1660"/>
      <c r="Q20" s="1784">
        <v>3.36</v>
      </c>
    </row>
    <row r="21" spans="1:17" s="539" customFormat="1" ht="15">
      <c r="A21" s="542">
        <v>7</v>
      </c>
      <c r="B21" s="779"/>
      <c r="C21" s="1660"/>
      <c r="D21" s="1660"/>
      <c r="E21" s="1784">
        <v>39.405000000000001</v>
      </c>
      <c r="F21" s="1650"/>
      <c r="G21" s="1660"/>
      <c r="H21" s="1660"/>
      <c r="I21" s="1784">
        <v>9.4400000000000013</v>
      </c>
      <c r="J21" s="1650"/>
      <c r="K21" s="1660"/>
      <c r="L21" s="1660"/>
      <c r="M21" s="1784">
        <v>8.25</v>
      </c>
      <c r="N21" s="1650"/>
      <c r="O21" s="1660"/>
      <c r="P21" s="1660"/>
      <c r="Q21" s="1784">
        <v>3.0999999999999996</v>
      </c>
    </row>
    <row r="22" spans="1:17" s="539" customFormat="1" ht="15">
      <c r="A22" s="542">
        <v>8</v>
      </c>
      <c r="B22" s="779"/>
      <c r="C22" s="1660"/>
      <c r="D22" s="1660"/>
      <c r="E22" s="1784">
        <v>37.14</v>
      </c>
      <c r="F22" s="1650"/>
      <c r="G22" s="1660"/>
      <c r="H22" s="1660"/>
      <c r="I22" s="1784">
        <v>9.52</v>
      </c>
      <c r="J22" s="1650"/>
      <c r="K22" s="1660"/>
      <c r="L22" s="1660"/>
      <c r="M22" s="1784">
        <v>8.7749999999999986</v>
      </c>
      <c r="N22" s="1650"/>
      <c r="O22" s="1660"/>
      <c r="P22" s="1660"/>
      <c r="Q22" s="1784">
        <v>3.3400000000000003</v>
      </c>
    </row>
    <row r="23" spans="1:17" s="539" customFormat="1" ht="15">
      <c r="A23" s="542">
        <v>9</v>
      </c>
      <c r="B23" s="779"/>
      <c r="C23" s="1660"/>
      <c r="D23" s="1660"/>
      <c r="E23" s="1784">
        <v>39.105000000000004</v>
      </c>
      <c r="F23" s="1650"/>
      <c r="G23" s="1660"/>
      <c r="H23" s="1660"/>
      <c r="I23" s="1784">
        <v>8.42</v>
      </c>
      <c r="J23" s="1650"/>
      <c r="K23" s="1660"/>
      <c r="L23" s="1660"/>
      <c r="M23" s="1784">
        <v>8.9250000000000007</v>
      </c>
      <c r="N23" s="1650"/>
      <c r="O23" s="1660"/>
      <c r="P23" s="1660"/>
      <c r="Q23" s="1784">
        <v>3.14</v>
      </c>
    </row>
    <row r="24" spans="1:17" s="539" customFormat="1" ht="15">
      <c r="A24" s="542">
        <v>10</v>
      </c>
      <c r="B24" s="779"/>
      <c r="C24" s="1660"/>
      <c r="D24" s="1660"/>
      <c r="E24" s="1784">
        <v>38.355000000000004</v>
      </c>
      <c r="F24" s="1650"/>
      <c r="G24" s="1660"/>
      <c r="H24" s="1660"/>
      <c r="I24" s="1784">
        <v>8.620000000000001</v>
      </c>
      <c r="J24" s="1650"/>
      <c r="K24" s="1660"/>
      <c r="L24" s="1660"/>
      <c r="M24" s="1784">
        <v>9.42</v>
      </c>
      <c r="N24" s="1650"/>
      <c r="O24" s="1660"/>
      <c r="P24" s="1660"/>
      <c r="Q24" s="1784">
        <v>3.36</v>
      </c>
    </row>
    <row r="25" spans="1:17" s="539" customFormat="1" ht="15">
      <c r="A25" s="542">
        <v>11</v>
      </c>
      <c r="B25" s="779"/>
      <c r="C25" s="1660"/>
      <c r="D25" s="1660"/>
      <c r="E25" s="1784">
        <v>39.915000000000006</v>
      </c>
      <c r="F25" s="1650"/>
      <c r="G25" s="1660"/>
      <c r="H25" s="1660"/>
      <c r="I25" s="1784">
        <v>8.2800000000000011</v>
      </c>
      <c r="J25" s="1650"/>
      <c r="K25" s="1660"/>
      <c r="L25" s="1660"/>
      <c r="M25" s="1784">
        <v>9.6300000000000008</v>
      </c>
      <c r="N25" s="1650"/>
      <c r="O25" s="1660"/>
      <c r="P25" s="1660"/>
      <c r="Q25" s="1784">
        <v>3.7399999999999998</v>
      </c>
    </row>
    <row r="26" spans="1:17" s="539" customFormat="1" ht="15">
      <c r="A26" s="542">
        <v>12</v>
      </c>
      <c r="B26" s="779"/>
      <c r="C26" s="1660"/>
      <c r="D26" s="1660"/>
      <c r="E26" s="1784">
        <v>38.85</v>
      </c>
      <c r="F26" s="1650"/>
      <c r="G26" s="1660"/>
      <c r="H26" s="1660"/>
      <c r="I26" s="1784">
        <v>9.4400000000000013</v>
      </c>
      <c r="J26" s="1650"/>
      <c r="K26" s="1660"/>
      <c r="L26" s="1660"/>
      <c r="M26" s="1784">
        <v>9.9750000000000014</v>
      </c>
      <c r="N26" s="1650"/>
      <c r="O26" s="1660"/>
      <c r="P26" s="1660"/>
      <c r="Q26" s="1784">
        <v>3.44</v>
      </c>
    </row>
    <row r="27" spans="1:17" s="539" customFormat="1" ht="15">
      <c r="A27" s="542">
        <v>13</v>
      </c>
      <c r="B27" s="779"/>
      <c r="C27" s="1660"/>
      <c r="D27" s="1660"/>
      <c r="E27" s="1784">
        <v>37.784999999999997</v>
      </c>
      <c r="F27" s="1650"/>
      <c r="G27" s="1660"/>
      <c r="H27" s="1660"/>
      <c r="I27" s="1784">
        <v>8.4600000000000009</v>
      </c>
      <c r="J27" s="1650"/>
      <c r="K27" s="1660"/>
      <c r="L27" s="1660"/>
      <c r="M27" s="1784">
        <v>10.125</v>
      </c>
      <c r="N27" s="1650"/>
      <c r="O27" s="1660"/>
      <c r="P27" s="1660"/>
      <c r="Q27" s="1784">
        <v>3.3200000000000003</v>
      </c>
    </row>
    <row r="28" spans="1:17" s="539" customFormat="1" ht="15">
      <c r="A28" s="542">
        <v>14</v>
      </c>
      <c r="B28" s="779"/>
      <c r="C28" s="1660"/>
      <c r="D28" s="1660"/>
      <c r="E28" s="1784">
        <v>39.465000000000003</v>
      </c>
      <c r="F28" s="1650"/>
      <c r="G28" s="1660"/>
      <c r="H28" s="1660"/>
      <c r="I28" s="1784">
        <v>8.34</v>
      </c>
      <c r="J28" s="1650"/>
      <c r="K28" s="1660"/>
      <c r="L28" s="1660"/>
      <c r="M28" s="1784">
        <v>9.8850000000000016</v>
      </c>
      <c r="N28" s="1650"/>
      <c r="O28" s="1660"/>
      <c r="P28" s="1660"/>
      <c r="Q28" s="1784">
        <v>3.46</v>
      </c>
    </row>
    <row r="29" spans="1:17" s="539" customFormat="1" ht="15">
      <c r="A29" s="542">
        <v>15</v>
      </c>
      <c r="B29" s="779"/>
      <c r="C29" s="1660"/>
      <c r="D29" s="1660"/>
      <c r="E29" s="1784">
        <v>39.299999999999997</v>
      </c>
      <c r="F29" s="1650"/>
      <c r="G29" s="1660"/>
      <c r="H29" s="1660"/>
      <c r="I29" s="1784">
        <v>9.5800000000000018</v>
      </c>
      <c r="J29" s="1650"/>
      <c r="K29" s="1660"/>
      <c r="L29" s="1660"/>
      <c r="M29" s="1784">
        <v>9.7200000000000006</v>
      </c>
      <c r="N29" s="1650"/>
      <c r="O29" s="1660"/>
      <c r="P29" s="1660"/>
      <c r="Q29" s="1784">
        <v>3.14</v>
      </c>
    </row>
    <row r="30" spans="1:17" s="539" customFormat="1" ht="15">
      <c r="A30" s="542">
        <v>16</v>
      </c>
      <c r="B30" s="779"/>
      <c r="C30" s="1660"/>
      <c r="D30" s="1660"/>
      <c r="E30" s="1784">
        <v>39.284999999999997</v>
      </c>
      <c r="F30" s="1650"/>
      <c r="G30" s="1660"/>
      <c r="H30" s="1660"/>
      <c r="I30" s="1784">
        <v>9.120000000000001</v>
      </c>
      <c r="J30" s="1650"/>
      <c r="K30" s="1660"/>
      <c r="L30" s="1660"/>
      <c r="M30" s="1784">
        <v>10.26</v>
      </c>
      <c r="N30" s="1650"/>
      <c r="O30" s="1660"/>
      <c r="P30" s="1660"/>
      <c r="Q30" s="1784">
        <v>3.46</v>
      </c>
    </row>
    <row r="31" spans="1:17" s="543" customFormat="1" ht="15">
      <c r="A31" s="542">
        <v>17</v>
      </c>
      <c r="B31" s="779"/>
      <c r="C31" s="1660"/>
      <c r="D31" s="1660"/>
      <c r="E31" s="1784">
        <v>43.769999999999996</v>
      </c>
      <c r="F31" s="1650"/>
      <c r="G31" s="1660"/>
      <c r="H31" s="1660"/>
      <c r="I31" s="1784">
        <v>9.58</v>
      </c>
      <c r="J31" s="1650"/>
      <c r="K31" s="1660"/>
      <c r="L31" s="1660"/>
      <c r="M31" s="1784">
        <v>11.64</v>
      </c>
      <c r="N31" s="1650"/>
      <c r="O31" s="1660"/>
      <c r="P31" s="1660"/>
      <c r="Q31" s="1784">
        <v>3.32</v>
      </c>
    </row>
    <row r="32" spans="1:17" s="543" customFormat="1" ht="15">
      <c r="A32" s="542">
        <v>18</v>
      </c>
      <c r="B32" s="779"/>
      <c r="C32" s="1660"/>
      <c r="D32" s="1660"/>
      <c r="E32" s="1784">
        <v>47.025000000000006</v>
      </c>
      <c r="F32" s="1650"/>
      <c r="G32" s="1660"/>
      <c r="H32" s="1660"/>
      <c r="I32" s="1784">
        <v>9.58</v>
      </c>
      <c r="J32" s="1650"/>
      <c r="K32" s="1660"/>
      <c r="L32" s="1660"/>
      <c r="M32" s="1784">
        <v>11.4</v>
      </c>
      <c r="N32" s="1650"/>
      <c r="O32" s="1660"/>
      <c r="P32" s="1660"/>
      <c r="Q32" s="1784">
        <v>3.48</v>
      </c>
    </row>
    <row r="33" spans="1:33" s="543" customFormat="1" ht="15">
      <c r="A33" s="542">
        <v>19</v>
      </c>
      <c r="B33" s="779"/>
      <c r="C33" s="1660"/>
      <c r="D33" s="1660"/>
      <c r="E33" s="1784">
        <v>44.129999999999995</v>
      </c>
      <c r="F33" s="1650"/>
      <c r="G33" s="1660"/>
      <c r="H33" s="1660"/>
      <c r="I33" s="1784">
        <v>10.54</v>
      </c>
      <c r="J33" s="1650"/>
      <c r="K33" s="1660"/>
      <c r="L33" s="1660"/>
      <c r="M33" s="1784">
        <v>11.024999999999999</v>
      </c>
      <c r="N33" s="1650"/>
      <c r="O33" s="1660"/>
      <c r="P33" s="1660"/>
      <c r="Q33" s="1784">
        <v>3.6399999999999997</v>
      </c>
    </row>
    <row r="34" spans="1:33" s="543" customFormat="1" ht="15">
      <c r="A34" s="542">
        <v>20</v>
      </c>
      <c r="B34" s="779"/>
      <c r="C34" s="1660"/>
      <c r="D34" s="1660"/>
      <c r="E34" s="1784">
        <v>44.025000000000006</v>
      </c>
      <c r="F34" s="1650"/>
      <c r="G34" s="1660"/>
      <c r="H34" s="1660"/>
      <c r="I34" s="1784">
        <v>10.98</v>
      </c>
      <c r="J34" s="1650"/>
      <c r="K34" s="1660"/>
      <c r="L34" s="1660"/>
      <c r="M34" s="1784">
        <v>11.01</v>
      </c>
      <c r="N34" s="1650"/>
      <c r="O34" s="1660"/>
      <c r="P34" s="1660"/>
      <c r="Q34" s="1784">
        <v>3.98</v>
      </c>
    </row>
    <row r="35" spans="1:33" s="543" customFormat="1" ht="15">
      <c r="A35" s="542">
        <v>21</v>
      </c>
      <c r="B35" s="779"/>
      <c r="C35" s="1660"/>
      <c r="D35" s="1660"/>
      <c r="E35" s="1784">
        <v>37.155000000000001</v>
      </c>
      <c r="F35" s="1650"/>
      <c r="G35" s="1660"/>
      <c r="H35" s="1660"/>
      <c r="I35" s="1784">
        <v>10.88</v>
      </c>
      <c r="J35" s="1650"/>
      <c r="K35" s="1660"/>
      <c r="L35" s="1660"/>
      <c r="M35" s="1784">
        <v>10.62</v>
      </c>
      <c r="N35" s="1650"/>
      <c r="O35" s="1660"/>
      <c r="P35" s="1660"/>
      <c r="Q35" s="1784">
        <v>3.76</v>
      </c>
    </row>
    <row r="36" spans="1:33" s="543" customFormat="1" ht="15">
      <c r="A36" s="542">
        <v>22</v>
      </c>
      <c r="B36" s="779"/>
      <c r="C36" s="1660"/>
      <c r="D36" s="1660"/>
      <c r="E36" s="1784">
        <v>32.43</v>
      </c>
      <c r="F36" s="1650"/>
      <c r="G36" s="1660"/>
      <c r="H36" s="1660"/>
      <c r="I36" s="1784">
        <v>9.7800000000000011</v>
      </c>
      <c r="J36" s="1650"/>
      <c r="K36" s="1660"/>
      <c r="L36" s="1660"/>
      <c r="M36" s="1784">
        <v>9.8849999999999998</v>
      </c>
      <c r="N36" s="1650"/>
      <c r="O36" s="1660"/>
      <c r="P36" s="1660"/>
      <c r="Q36" s="1784">
        <v>3.68</v>
      </c>
    </row>
    <row r="37" spans="1:33" s="543" customFormat="1" ht="15">
      <c r="A37" s="542">
        <v>23</v>
      </c>
      <c r="B37" s="811"/>
      <c r="C37" s="1660"/>
      <c r="D37" s="1660"/>
      <c r="E37" s="1784">
        <v>30.509999999999998</v>
      </c>
      <c r="F37" s="1650"/>
      <c r="G37" s="1660"/>
      <c r="H37" s="1660"/>
      <c r="I37" s="1784">
        <v>9.379999999999999</v>
      </c>
      <c r="J37" s="1650"/>
      <c r="K37" s="1660"/>
      <c r="L37" s="1660"/>
      <c r="M37" s="1784">
        <v>10.11</v>
      </c>
      <c r="N37" s="1650"/>
      <c r="O37" s="1660"/>
      <c r="P37" s="1660"/>
      <c r="Q37" s="1784">
        <v>3.5</v>
      </c>
    </row>
    <row r="38" spans="1:33" s="543" customFormat="1" ht="15">
      <c r="A38" s="542" t="s">
        <v>19</v>
      </c>
      <c r="B38" s="794"/>
      <c r="C38" s="1660"/>
      <c r="D38" s="1660"/>
      <c r="E38" s="1662">
        <f>SUM(E14:E37)</f>
        <v>874.7399999999999</v>
      </c>
      <c r="F38" s="1660"/>
      <c r="G38" s="1660"/>
      <c r="H38" s="1660"/>
      <c r="I38" s="1662">
        <f>SUM(I14:I37)</f>
        <v>214.04000000000002</v>
      </c>
      <c r="J38" s="1660"/>
      <c r="K38" s="1660"/>
      <c r="L38" s="1660"/>
      <c r="M38" s="1662">
        <f>SUM(M14:M37)</f>
        <v>232.03499999999997</v>
      </c>
      <c r="N38" s="1660"/>
      <c r="O38" s="1660"/>
      <c r="P38" s="1660"/>
      <c r="Q38" s="1662">
        <f>SUM(Q14:Q37)</f>
        <v>82.4</v>
      </c>
    </row>
    <row r="39" spans="1:33" s="531" customFormat="1" ht="12.75" customHeight="1">
      <c r="A39" s="531" t="s">
        <v>20</v>
      </c>
      <c r="R39" s="952"/>
      <c r="S39" s="952"/>
      <c r="T39" s="952"/>
      <c r="U39" s="952"/>
      <c r="V39" s="952"/>
      <c r="W39" s="952"/>
      <c r="X39" s="952"/>
      <c r="Y39" s="952"/>
      <c r="Z39" s="952"/>
      <c r="AA39" s="952"/>
      <c r="AB39" s="952"/>
      <c r="AC39" s="952"/>
      <c r="AD39" s="952"/>
      <c r="AE39" s="952"/>
      <c r="AF39" s="952"/>
      <c r="AG39" s="952"/>
    </row>
    <row r="40" spans="1:33" s="531" customFormat="1" ht="12.75" customHeight="1">
      <c r="A40" s="531" t="s">
        <v>21</v>
      </c>
      <c r="R40" s="952"/>
      <c r="S40" s="952"/>
      <c r="T40" s="952"/>
      <c r="U40" s="952"/>
      <c r="V40" s="952"/>
      <c r="W40" s="952"/>
      <c r="X40" s="952"/>
      <c r="Y40" s="952"/>
      <c r="Z40" s="952"/>
      <c r="AA40" s="952"/>
      <c r="AB40" s="952"/>
      <c r="AC40" s="952"/>
      <c r="AD40" s="952"/>
      <c r="AE40" s="952"/>
      <c r="AF40" s="952"/>
      <c r="AG40" s="952"/>
    </row>
    <row r="41" spans="1:33">
      <c r="A41" s="531" t="s">
        <v>565</v>
      </c>
      <c r="K41" s="531"/>
      <c r="L41" s="531"/>
      <c r="M41" s="531"/>
      <c r="N41" s="531"/>
      <c r="O41" s="531"/>
      <c r="P41" s="531"/>
      <c r="Q41" s="531"/>
      <c r="R41" s="953"/>
      <c r="S41" s="953"/>
      <c r="T41" s="953"/>
      <c r="U41" s="953"/>
      <c r="V41" s="953"/>
      <c r="W41" s="953"/>
      <c r="X41" s="953"/>
      <c r="Y41" s="953"/>
      <c r="Z41" s="953"/>
      <c r="AA41" s="953"/>
      <c r="AB41" s="953"/>
      <c r="AC41" s="953"/>
      <c r="AD41" s="953"/>
      <c r="AE41" s="953"/>
      <c r="AF41" s="953"/>
      <c r="AG41" s="953"/>
    </row>
    <row r="42" spans="1:33">
      <c r="A42" s="531" t="s">
        <v>23</v>
      </c>
      <c r="R42" s="953"/>
      <c r="S42" s="953"/>
      <c r="T42" s="953"/>
      <c r="U42" s="953"/>
      <c r="V42" s="953"/>
      <c r="W42" s="953"/>
      <c r="X42" s="953"/>
      <c r="Y42" s="953"/>
      <c r="Z42" s="953"/>
      <c r="AA42" s="953"/>
      <c r="AB42" s="953"/>
      <c r="AC42" s="953"/>
      <c r="AD42" s="953"/>
      <c r="AE42" s="953"/>
      <c r="AF42" s="953"/>
      <c r="AG42" s="953"/>
    </row>
    <row r="43" spans="1:33">
      <c r="R43" s="953"/>
      <c r="S43" s="953"/>
      <c r="T43" s="953"/>
      <c r="U43" s="953"/>
      <c r="V43" s="953"/>
      <c r="W43" s="953"/>
      <c r="X43" s="953"/>
      <c r="Y43" s="953"/>
      <c r="Z43" s="953"/>
      <c r="AA43" s="953"/>
      <c r="AB43" s="953"/>
      <c r="AC43" s="953"/>
      <c r="AD43" s="953"/>
      <c r="AE43" s="953"/>
      <c r="AF43" s="953"/>
      <c r="AG43" s="953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2">
    <tabColor theme="9" tint="-0.249977111117893"/>
  </sheetPr>
  <dimension ref="A1:AG43"/>
  <sheetViews>
    <sheetView zoomScale="85" zoomScaleNormal="85" workbookViewId="0">
      <selection activeCell="M14" sqref="M14:M37"/>
    </sheetView>
  </sheetViews>
  <sheetFormatPr defaultColWidth="9.140625"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877" t="s">
        <v>405</v>
      </c>
      <c r="C1" s="2081"/>
      <c r="D1" s="2081"/>
      <c r="E1" s="2081"/>
      <c r="F1" s="2081"/>
      <c r="J1" s="800" t="s">
        <v>171</v>
      </c>
      <c r="N1" s="532" t="s">
        <v>122</v>
      </c>
      <c r="O1" s="532"/>
      <c r="P1" s="532"/>
      <c r="Q1" s="532"/>
      <c r="R1" s="952"/>
      <c r="S1" s="952"/>
      <c r="T1" s="952"/>
      <c r="U1" s="952"/>
      <c r="V1" s="952"/>
      <c r="W1" s="952"/>
      <c r="X1" s="952"/>
      <c r="Y1" s="952"/>
      <c r="Z1" s="952"/>
      <c r="AA1" s="952"/>
      <c r="AB1" s="952"/>
      <c r="AC1" s="952"/>
      <c r="AD1" s="952"/>
      <c r="AE1" s="952"/>
      <c r="AF1" s="952"/>
      <c r="AG1" s="952"/>
    </row>
    <row r="2" spans="1:33" s="531" customFormat="1" ht="10.5" customHeight="1">
      <c r="B2" s="2878" t="s">
        <v>1</v>
      </c>
      <c r="C2" s="2088"/>
      <c r="D2" s="2088"/>
      <c r="E2" s="2088"/>
      <c r="F2" s="2088"/>
      <c r="N2" s="2878" t="s">
        <v>2</v>
      </c>
      <c r="O2" s="2881"/>
      <c r="P2" s="2881"/>
      <c r="Q2" s="2881"/>
      <c r="R2" s="952"/>
      <c r="S2" s="952"/>
      <c r="T2" s="952"/>
      <c r="U2" s="952"/>
      <c r="V2" s="952"/>
      <c r="W2" s="952"/>
      <c r="X2" s="952"/>
      <c r="Y2" s="952"/>
      <c r="Z2" s="952"/>
      <c r="AA2" s="952"/>
      <c r="AB2" s="952"/>
      <c r="AC2" s="952"/>
      <c r="AD2" s="952"/>
      <c r="AE2" s="952"/>
      <c r="AF2" s="952"/>
      <c r="AG2" s="952"/>
    </row>
    <row r="3" spans="1:33" s="531" customFormat="1" ht="13.5" customHeight="1">
      <c r="B3" s="2883" t="s">
        <v>123</v>
      </c>
      <c r="C3" s="2881"/>
      <c r="N3" s="531" t="s">
        <v>3</v>
      </c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</row>
    <row r="4" spans="1:33" s="531" customFormat="1" ht="15" customHeight="1">
      <c r="B4" s="2882" t="s">
        <v>4</v>
      </c>
      <c r="C4" s="2081"/>
      <c r="D4" s="534"/>
      <c r="E4" s="952"/>
      <c r="F4" s="952"/>
      <c r="G4" s="952"/>
      <c r="H4" s="952"/>
      <c r="I4" s="916" t="s">
        <v>5</v>
      </c>
      <c r="J4" s="533"/>
      <c r="K4" s="533"/>
      <c r="L4" s="533"/>
      <c r="O4" s="535"/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</row>
    <row r="5" spans="1:33" s="531" customFormat="1" ht="9.75" customHeight="1">
      <c r="B5" s="2884" t="s">
        <v>7</v>
      </c>
      <c r="C5" s="2079"/>
      <c r="D5" s="533"/>
      <c r="E5" s="533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</row>
    <row r="6" spans="1:33" s="531" customFormat="1" ht="12" customHeight="1">
      <c r="A6" s="2879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</row>
    <row r="7" spans="1:33" s="531" customFormat="1" ht="15.75">
      <c r="A7" s="2880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</row>
    <row r="8" spans="1:33" s="531" customFormat="1" ht="9" customHeight="1">
      <c r="A8" s="1272" t="s">
        <v>350</v>
      </c>
      <c r="B8" s="1258" t="s">
        <v>351</v>
      </c>
      <c r="R8" s="952"/>
      <c r="S8" s="952"/>
      <c r="T8" s="952"/>
      <c r="U8" s="952"/>
      <c r="V8" s="952"/>
      <c r="W8" s="952"/>
      <c r="X8" s="952"/>
      <c r="Y8" s="952"/>
      <c r="Z8" s="952"/>
      <c r="AA8" s="952"/>
      <c r="AB8" s="952"/>
      <c r="AC8" s="952"/>
      <c r="AD8" s="952"/>
      <c r="AE8" s="952"/>
      <c r="AF8" s="952"/>
      <c r="AG8" s="952"/>
    </row>
    <row r="9" spans="1:33" s="531" customFormat="1">
      <c r="A9" s="2887" t="s">
        <v>9</v>
      </c>
      <c r="B9" s="2890" t="s">
        <v>10</v>
      </c>
      <c r="C9" s="2891"/>
      <c r="D9" s="2891"/>
      <c r="E9" s="2891"/>
      <c r="F9" s="2891"/>
      <c r="G9" s="2891"/>
      <c r="H9" s="2891"/>
      <c r="I9" s="2892"/>
      <c r="J9" s="2890" t="s">
        <v>11</v>
      </c>
      <c r="K9" s="2891"/>
      <c r="L9" s="2891"/>
      <c r="M9" s="2891"/>
      <c r="N9" s="2891"/>
      <c r="O9" s="2891"/>
      <c r="P9" s="2891"/>
      <c r="Q9" s="2892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</row>
    <row r="10" spans="1:33" s="531" customFormat="1">
      <c r="A10" s="2888"/>
      <c r="B10" s="2885" t="s">
        <v>241</v>
      </c>
      <c r="C10" s="2886"/>
      <c r="D10" s="2886"/>
      <c r="E10" s="2893"/>
      <c r="F10" s="2885" t="s">
        <v>242</v>
      </c>
      <c r="G10" s="2095"/>
      <c r="H10" s="2095"/>
      <c r="I10" s="2096"/>
      <c r="J10" s="2885" t="s">
        <v>241</v>
      </c>
      <c r="K10" s="2886"/>
      <c r="L10" s="2886"/>
      <c r="M10" s="2893"/>
      <c r="N10" s="2885" t="s">
        <v>242</v>
      </c>
      <c r="O10" s="2095"/>
      <c r="P10" s="2095"/>
      <c r="Q10" s="2096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</row>
    <row r="11" spans="1:33" s="531" customFormat="1">
      <c r="A11" s="2888"/>
      <c r="B11" s="2885" t="s">
        <v>14</v>
      </c>
      <c r="C11" s="2886"/>
      <c r="E11" s="537">
        <v>60</v>
      </c>
      <c r="F11" s="2885" t="s">
        <v>14</v>
      </c>
      <c r="G11" s="2886"/>
      <c r="H11" s="536"/>
      <c r="I11" s="537">
        <v>40</v>
      </c>
      <c r="J11" s="2885" t="s">
        <v>14</v>
      </c>
      <c r="K11" s="2886"/>
      <c r="L11" s="536"/>
      <c r="M11" s="537">
        <f>E11</f>
        <v>60</v>
      </c>
      <c r="N11" s="2885" t="s">
        <v>14</v>
      </c>
      <c r="O11" s="2886"/>
      <c r="P11" s="536"/>
      <c r="Q11" s="537">
        <v>40</v>
      </c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</row>
    <row r="12" spans="1:33" s="539" customFormat="1" ht="35.25" customHeight="1">
      <c r="A12" s="2889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2" thickBot="1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79"/>
      <c r="C14" s="1660"/>
      <c r="D14" s="1660"/>
      <c r="E14" s="2052">
        <v>8.32</v>
      </c>
      <c r="F14" s="1650"/>
      <c r="G14" s="1660"/>
      <c r="H14" s="1660"/>
      <c r="I14" s="1784">
        <v>167.39999999999998</v>
      </c>
      <c r="J14" s="1650"/>
      <c r="K14" s="1660"/>
      <c r="L14" s="1660"/>
      <c r="M14" s="1661">
        <v>3.42</v>
      </c>
      <c r="N14" s="1650"/>
      <c r="O14" s="1660"/>
      <c r="P14" s="1660"/>
      <c r="Q14" s="1784">
        <v>65.8</v>
      </c>
    </row>
    <row r="15" spans="1:33" s="1342" customFormat="1" ht="15">
      <c r="A15" s="1341">
        <v>1</v>
      </c>
      <c r="B15" s="779"/>
      <c r="C15" s="1660"/>
      <c r="D15" s="1660"/>
      <c r="E15" s="2053">
        <v>6.8000000000000007</v>
      </c>
      <c r="F15" s="1650"/>
      <c r="G15" s="1660"/>
      <c r="H15" s="1660"/>
      <c r="I15" s="1784">
        <v>161</v>
      </c>
      <c r="J15" s="1650"/>
      <c r="K15" s="1660"/>
      <c r="L15" s="1660"/>
      <c r="M15" s="1533">
        <v>3.34</v>
      </c>
      <c r="N15" s="1650"/>
      <c r="O15" s="1660"/>
      <c r="P15" s="1660"/>
      <c r="Q15" s="1784">
        <v>64.400000000000006</v>
      </c>
    </row>
    <row r="16" spans="1:33" s="539" customFormat="1" ht="15">
      <c r="A16" s="542">
        <v>2</v>
      </c>
      <c r="B16" s="779"/>
      <c r="C16" s="1660"/>
      <c r="D16" s="1660"/>
      <c r="E16" s="2053">
        <v>7.58</v>
      </c>
      <c r="F16" s="1650"/>
      <c r="G16" s="1660"/>
      <c r="H16" s="1660"/>
      <c r="I16" s="1784">
        <v>155.60000000000002</v>
      </c>
      <c r="J16" s="1650"/>
      <c r="K16" s="1660"/>
      <c r="L16" s="1660"/>
      <c r="M16" s="1533">
        <v>3.66</v>
      </c>
      <c r="N16" s="1650"/>
      <c r="O16" s="1660"/>
      <c r="P16" s="1660"/>
      <c r="Q16" s="1784">
        <v>61.8</v>
      </c>
    </row>
    <row r="17" spans="1:17" s="539" customFormat="1" ht="15">
      <c r="A17" s="542">
        <v>3</v>
      </c>
      <c r="B17" s="779"/>
      <c r="C17" s="1660"/>
      <c r="D17" s="1660"/>
      <c r="E17" s="2053">
        <v>7.56</v>
      </c>
      <c r="F17" s="1650"/>
      <c r="G17" s="1660"/>
      <c r="H17" s="1660"/>
      <c r="I17" s="1784">
        <v>158.20000000000002</v>
      </c>
      <c r="J17" s="1650"/>
      <c r="K17" s="1660"/>
      <c r="L17" s="1660"/>
      <c r="M17" s="1533">
        <v>3.16</v>
      </c>
      <c r="N17" s="1650"/>
      <c r="O17" s="1660"/>
      <c r="P17" s="1660"/>
      <c r="Q17" s="1784">
        <v>64</v>
      </c>
    </row>
    <row r="18" spans="1:17" s="539" customFormat="1" ht="15">
      <c r="A18" s="542">
        <v>4</v>
      </c>
      <c r="B18" s="779"/>
      <c r="C18" s="1660"/>
      <c r="D18" s="1660"/>
      <c r="E18" s="2053">
        <v>7.6</v>
      </c>
      <c r="F18" s="1650"/>
      <c r="G18" s="1660"/>
      <c r="H18" s="1660"/>
      <c r="I18" s="1784">
        <v>160</v>
      </c>
      <c r="J18" s="1650"/>
      <c r="K18" s="1660"/>
      <c r="L18" s="1660"/>
      <c r="M18" s="1533">
        <v>3.4000000000000004</v>
      </c>
      <c r="N18" s="1650"/>
      <c r="O18" s="1660"/>
      <c r="P18" s="1660"/>
      <c r="Q18" s="1784">
        <v>62.6</v>
      </c>
    </row>
    <row r="19" spans="1:17" s="539" customFormat="1" ht="15">
      <c r="A19" s="542">
        <v>5</v>
      </c>
      <c r="B19" s="779"/>
      <c r="C19" s="1660"/>
      <c r="D19" s="1660"/>
      <c r="E19" s="2053">
        <v>7.34</v>
      </c>
      <c r="F19" s="1650"/>
      <c r="G19" s="1660"/>
      <c r="H19" s="1660"/>
      <c r="I19" s="1784">
        <v>183</v>
      </c>
      <c r="J19" s="1650"/>
      <c r="K19" s="1660"/>
      <c r="L19" s="1660"/>
      <c r="M19" s="1533">
        <v>3.1999999999999997</v>
      </c>
      <c r="N19" s="1650"/>
      <c r="O19" s="1660"/>
      <c r="P19" s="1660"/>
      <c r="Q19" s="1784">
        <v>63.20000000000001</v>
      </c>
    </row>
    <row r="20" spans="1:17" s="539" customFormat="1" ht="15">
      <c r="A20" s="542">
        <v>6</v>
      </c>
      <c r="B20" s="779"/>
      <c r="C20" s="1660"/>
      <c r="D20" s="1660"/>
      <c r="E20" s="2053">
        <v>8.8999999999999986</v>
      </c>
      <c r="F20" s="1650"/>
      <c r="G20" s="1660"/>
      <c r="H20" s="1660"/>
      <c r="I20" s="1784">
        <v>221.2</v>
      </c>
      <c r="J20" s="1650"/>
      <c r="K20" s="1660"/>
      <c r="L20" s="1660"/>
      <c r="M20" s="1533">
        <v>3.36</v>
      </c>
      <c r="N20" s="1650"/>
      <c r="O20" s="1660"/>
      <c r="P20" s="1660"/>
      <c r="Q20" s="1784">
        <v>62.79999999999999</v>
      </c>
    </row>
    <row r="21" spans="1:17" s="539" customFormat="1" ht="15">
      <c r="A21" s="542">
        <v>7</v>
      </c>
      <c r="B21" s="779"/>
      <c r="C21" s="1660"/>
      <c r="D21" s="1660"/>
      <c r="E21" s="2053">
        <v>9.4400000000000013</v>
      </c>
      <c r="F21" s="1650"/>
      <c r="G21" s="1660"/>
      <c r="H21" s="1660"/>
      <c r="I21" s="1784">
        <v>241.20000000000002</v>
      </c>
      <c r="J21" s="1650"/>
      <c r="K21" s="1660"/>
      <c r="L21" s="1660"/>
      <c r="M21" s="1533">
        <v>3.0999999999999996</v>
      </c>
      <c r="N21" s="1650"/>
      <c r="O21" s="1660"/>
      <c r="P21" s="1660"/>
      <c r="Q21" s="1784">
        <v>62.400000000000006</v>
      </c>
    </row>
    <row r="22" spans="1:17" s="539" customFormat="1" ht="15">
      <c r="A22" s="542">
        <v>8</v>
      </c>
      <c r="B22" s="779"/>
      <c r="C22" s="1660"/>
      <c r="D22" s="1660"/>
      <c r="E22" s="2053">
        <v>9.52</v>
      </c>
      <c r="F22" s="1650"/>
      <c r="G22" s="1660"/>
      <c r="H22" s="1660"/>
      <c r="I22" s="1784">
        <v>231.2</v>
      </c>
      <c r="J22" s="1650"/>
      <c r="K22" s="1660"/>
      <c r="L22" s="1660"/>
      <c r="M22" s="1533">
        <v>3.3400000000000003</v>
      </c>
      <c r="N22" s="1650"/>
      <c r="O22" s="1660"/>
      <c r="P22" s="1660"/>
      <c r="Q22" s="1784">
        <v>66</v>
      </c>
    </row>
    <row r="23" spans="1:17" s="539" customFormat="1" ht="15">
      <c r="A23" s="542">
        <v>9</v>
      </c>
      <c r="B23" s="779"/>
      <c r="C23" s="1660"/>
      <c r="D23" s="1660"/>
      <c r="E23" s="2053">
        <v>8.42</v>
      </c>
      <c r="F23" s="1650"/>
      <c r="G23" s="1660"/>
      <c r="H23" s="1660"/>
      <c r="I23" s="1784">
        <v>230.59999999999997</v>
      </c>
      <c r="J23" s="1650"/>
      <c r="K23" s="1660"/>
      <c r="L23" s="1660"/>
      <c r="M23" s="1533">
        <v>3.14</v>
      </c>
      <c r="N23" s="1650"/>
      <c r="O23" s="1660"/>
      <c r="P23" s="1660"/>
      <c r="Q23" s="1784">
        <v>65.400000000000006</v>
      </c>
    </row>
    <row r="24" spans="1:17" s="539" customFormat="1" ht="15">
      <c r="A24" s="542">
        <v>10</v>
      </c>
      <c r="B24" s="779"/>
      <c r="C24" s="1660"/>
      <c r="D24" s="1660"/>
      <c r="E24" s="2053">
        <v>8.620000000000001</v>
      </c>
      <c r="F24" s="1650"/>
      <c r="G24" s="1660"/>
      <c r="H24" s="1660"/>
      <c r="I24" s="1784">
        <v>227.39999999999998</v>
      </c>
      <c r="J24" s="1650"/>
      <c r="K24" s="1660"/>
      <c r="L24" s="1660"/>
      <c r="M24" s="1533">
        <v>3.36</v>
      </c>
      <c r="N24" s="1650"/>
      <c r="O24" s="1660"/>
      <c r="P24" s="1660"/>
      <c r="Q24" s="1784">
        <v>65.8</v>
      </c>
    </row>
    <row r="25" spans="1:17" s="539" customFormat="1" ht="15">
      <c r="A25" s="542">
        <v>11</v>
      </c>
      <c r="B25" s="779"/>
      <c r="C25" s="1660"/>
      <c r="D25" s="1660"/>
      <c r="E25" s="2053">
        <v>8.2800000000000011</v>
      </c>
      <c r="F25" s="1650"/>
      <c r="G25" s="1660"/>
      <c r="H25" s="1660"/>
      <c r="I25" s="1784">
        <v>227.4</v>
      </c>
      <c r="J25" s="1650"/>
      <c r="K25" s="1660"/>
      <c r="L25" s="1660"/>
      <c r="M25" s="1533">
        <v>3.7399999999999998</v>
      </c>
      <c r="N25" s="1650"/>
      <c r="O25" s="1660"/>
      <c r="P25" s="1660"/>
      <c r="Q25" s="1784">
        <v>68</v>
      </c>
    </row>
    <row r="26" spans="1:17" s="539" customFormat="1" ht="15">
      <c r="A26" s="542">
        <v>12</v>
      </c>
      <c r="B26" s="779"/>
      <c r="C26" s="1660"/>
      <c r="D26" s="1660"/>
      <c r="E26" s="2053">
        <v>9.4400000000000013</v>
      </c>
      <c r="F26" s="1650"/>
      <c r="G26" s="1660"/>
      <c r="H26" s="1660"/>
      <c r="I26" s="1784">
        <v>230</v>
      </c>
      <c r="J26" s="1650"/>
      <c r="K26" s="1660"/>
      <c r="L26" s="1660"/>
      <c r="M26" s="1533">
        <v>3.44</v>
      </c>
      <c r="N26" s="1650"/>
      <c r="O26" s="1660"/>
      <c r="P26" s="1660"/>
      <c r="Q26" s="1784">
        <v>66.400000000000006</v>
      </c>
    </row>
    <row r="27" spans="1:17" s="539" customFormat="1" ht="15">
      <c r="A27" s="542">
        <v>13</v>
      </c>
      <c r="B27" s="779"/>
      <c r="C27" s="1660"/>
      <c r="D27" s="1660"/>
      <c r="E27" s="2053">
        <v>8.4600000000000009</v>
      </c>
      <c r="F27" s="1650"/>
      <c r="G27" s="1660"/>
      <c r="H27" s="1660"/>
      <c r="I27" s="1784">
        <v>222.6</v>
      </c>
      <c r="J27" s="1650"/>
      <c r="K27" s="1660"/>
      <c r="L27" s="1660"/>
      <c r="M27" s="1533">
        <v>3.3200000000000003</v>
      </c>
      <c r="N27" s="1650"/>
      <c r="O27" s="1660"/>
      <c r="P27" s="1660"/>
      <c r="Q27" s="1784">
        <v>65.400000000000006</v>
      </c>
    </row>
    <row r="28" spans="1:17" s="539" customFormat="1" ht="15">
      <c r="A28" s="542">
        <v>14</v>
      </c>
      <c r="B28" s="779"/>
      <c r="C28" s="1660"/>
      <c r="D28" s="1660"/>
      <c r="E28" s="2053">
        <v>8.34</v>
      </c>
      <c r="F28" s="1650"/>
      <c r="G28" s="1660"/>
      <c r="H28" s="1660"/>
      <c r="I28" s="1784">
        <v>224.39999999999998</v>
      </c>
      <c r="J28" s="1650"/>
      <c r="K28" s="1660"/>
      <c r="L28" s="1660"/>
      <c r="M28" s="1533">
        <v>3.46</v>
      </c>
      <c r="N28" s="1650"/>
      <c r="O28" s="1660"/>
      <c r="P28" s="1660"/>
      <c r="Q28" s="1784">
        <v>66.8</v>
      </c>
    </row>
    <row r="29" spans="1:17" s="539" customFormat="1" ht="15">
      <c r="A29" s="542">
        <v>15</v>
      </c>
      <c r="B29" s="779"/>
      <c r="C29" s="1660"/>
      <c r="D29" s="1660"/>
      <c r="E29" s="2053">
        <v>9.5800000000000018</v>
      </c>
      <c r="F29" s="1650"/>
      <c r="G29" s="1660"/>
      <c r="H29" s="1660"/>
      <c r="I29" s="1784">
        <v>239.8</v>
      </c>
      <c r="J29" s="1650"/>
      <c r="K29" s="1660"/>
      <c r="L29" s="1660"/>
      <c r="M29" s="1533">
        <v>3.14</v>
      </c>
      <c r="N29" s="1650"/>
      <c r="O29" s="1660"/>
      <c r="P29" s="1660"/>
      <c r="Q29" s="1784">
        <v>69</v>
      </c>
    </row>
    <row r="30" spans="1:17" s="539" customFormat="1" ht="15">
      <c r="A30" s="542">
        <v>16</v>
      </c>
      <c r="B30" s="779"/>
      <c r="C30" s="1660"/>
      <c r="D30" s="1660"/>
      <c r="E30" s="2053">
        <v>9.120000000000001</v>
      </c>
      <c r="F30" s="1650"/>
      <c r="G30" s="1660"/>
      <c r="H30" s="1660"/>
      <c r="I30" s="1784">
        <v>261.60000000000002</v>
      </c>
      <c r="J30" s="1650"/>
      <c r="K30" s="1660"/>
      <c r="L30" s="1660"/>
      <c r="M30" s="1533">
        <v>3.46</v>
      </c>
      <c r="N30" s="1650"/>
      <c r="O30" s="1660"/>
      <c r="P30" s="1660"/>
      <c r="Q30" s="1784">
        <v>69.8</v>
      </c>
    </row>
    <row r="31" spans="1:17" s="543" customFormat="1" ht="15">
      <c r="A31" s="542">
        <v>17</v>
      </c>
      <c r="B31" s="779"/>
      <c r="C31" s="1660"/>
      <c r="D31" s="1660"/>
      <c r="E31" s="2053">
        <v>9.58</v>
      </c>
      <c r="F31" s="1650"/>
      <c r="G31" s="1660"/>
      <c r="H31" s="1660"/>
      <c r="I31" s="1784">
        <v>271.8</v>
      </c>
      <c r="J31" s="1650"/>
      <c r="K31" s="1660"/>
      <c r="L31" s="1660"/>
      <c r="M31" s="1533">
        <v>3.32</v>
      </c>
      <c r="N31" s="1650"/>
      <c r="O31" s="1660"/>
      <c r="P31" s="1660"/>
      <c r="Q31" s="1784">
        <v>74.599999999999994</v>
      </c>
    </row>
    <row r="32" spans="1:17" s="543" customFormat="1" ht="15">
      <c r="A32" s="542">
        <v>18</v>
      </c>
      <c r="B32" s="779"/>
      <c r="C32" s="1660"/>
      <c r="D32" s="1660"/>
      <c r="E32" s="2053">
        <v>9.58</v>
      </c>
      <c r="F32" s="1650"/>
      <c r="G32" s="1660"/>
      <c r="H32" s="1660"/>
      <c r="I32" s="1784">
        <v>275.60000000000002</v>
      </c>
      <c r="J32" s="1650"/>
      <c r="K32" s="1660"/>
      <c r="L32" s="1660"/>
      <c r="M32" s="1533">
        <v>3.48</v>
      </c>
      <c r="N32" s="1650"/>
      <c r="O32" s="1660"/>
      <c r="P32" s="1660"/>
      <c r="Q32" s="1784">
        <v>74.599999999999994</v>
      </c>
    </row>
    <row r="33" spans="1:33" s="543" customFormat="1" ht="15">
      <c r="A33" s="542">
        <v>19</v>
      </c>
      <c r="B33" s="779"/>
      <c r="C33" s="1660"/>
      <c r="D33" s="1660"/>
      <c r="E33" s="2053">
        <v>10.54</v>
      </c>
      <c r="F33" s="1650"/>
      <c r="G33" s="1660"/>
      <c r="H33" s="1660"/>
      <c r="I33" s="1784">
        <v>270.2</v>
      </c>
      <c r="J33" s="1650"/>
      <c r="K33" s="1660"/>
      <c r="L33" s="1660"/>
      <c r="M33" s="1533">
        <v>3.6399999999999997</v>
      </c>
      <c r="N33" s="1650"/>
      <c r="O33" s="1660"/>
      <c r="P33" s="1660"/>
      <c r="Q33" s="1784">
        <v>77.2</v>
      </c>
    </row>
    <row r="34" spans="1:33" s="543" customFormat="1" ht="15">
      <c r="A34" s="542">
        <v>20</v>
      </c>
      <c r="B34" s="779"/>
      <c r="C34" s="1660"/>
      <c r="D34" s="1660"/>
      <c r="E34" s="2053">
        <v>10.98</v>
      </c>
      <c r="F34" s="1650"/>
      <c r="G34" s="1660"/>
      <c r="H34" s="1660"/>
      <c r="I34" s="1784">
        <v>267.39999999999998</v>
      </c>
      <c r="J34" s="1650"/>
      <c r="K34" s="1660"/>
      <c r="L34" s="1660"/>
      <c r="M34" s="1533">
        <v>3.98</v>
      </c>
      <c r="N34" s="1650"/>
      <c r="O34" s="1660"/>
      <c r="P34" s="1660"/>
      <c r="Q34" s="1784">
        <v>78</v>
      </c>
    </row>
    <row r="35" spans="1:33" s="543" customFormat="1" ht="15">
      <c r="A35" s="542">
        <v>21</v>
      </c>
      <c r="B35" s="779"/>
      <c r="C35" s="1660"/>
      <c r="D35" s="1660"/>
      <c r="E35" s="2053">
        <v>10.88</v>
      </c>
      <c r="F35" s="1650"/>
      <c r="G35" s="1660"/>
      <c r="H35" s="1660"/>
      <c r="I35" s="1784">
        <v>256.2</v>
      </c>
      <c r="J35" s="1650"/>
      <c r="K35" s="1660"/>
      <c r="L35" s="1660"/>
      <c r="M35" s="1533">
        <v>3.76</v>
      </c>
      <c r="N35" s="1650"/>
      <c r="O35" s="1660"/>
      <c r="P35" s="1660"/>
      <c r="Q35" s="1784">
        <v>78.400000000000006</v>
      </c>
    </row>
    <row r="36" spans="1:33" s="543" customFormat="1" ht="15">
      <c r="A36" s="542">
        <v>22</v>
      </c>
      <c r="B36" s="779"/>
      <c r="C36" s="1660"/>
      <c r="D36" s="1660"/>
      <c r="E36" s="2053">
        <v>9.7800000000000011</v>
      </c>
      <c r="F36" s="1650"/>
      <c r="G36" s="1660"/>
      <c r="H36" s="1660"/>
      <c r="I36" s="1784">
        <v>229.4</v>
      </c>
      <c r="J36" s="1650"/>
      <c r="K36" s="1660"/>
      <c r="L36" s="1660"/>
      <c r="M36" s="1533">
        <v>3.68</v>
      </c>
      <c r="N36" s="1650"/>
      <c r="O36" s="1660"/>
      <c r="P36" s="1660"/>
      <c r="Q36" s="1784">
        <v>81</v>
      </c>
    </row>
    <row r="37" spans="1:33" s="543" customFormat="1" ht="15.75" thickBot="1">
      <c r="A37" s="542">
        <v>23</v>
      </c>
      <c r="B37" s="811"/>
      <c r="C37" s="1660"/>
      <c r="D37" s="1660"/>
      <c r="E37" s="2054">
        <v>9.379999999999999</v>
      </c>
      <c r="F37" s="1650"/>
      <c r="G37" s="1660"/>
      <c r="H37" s="1660"/>
      <c r="I37" s="1784">
        <v>203</v>
      </c>
      <c r="J37" s="1650"/>
      <c r="K37" s="1660"/>
      <c r="L37" s="1660"/>
      <c r="M37" s="1533">
        <v>3.5</v>
      </c>
      <c r="N37" s="1650"/>
      <c r="O37" s="1660"/>
      <c r="P37" s="1660"/>
      <c r="Q37" s="1784">
        <v>78.599999999999994</v>
      </c>
    </row>
    <row r="38" spans="1:33" s="543" customFormat="1" ht="15">
      <c r="A38" s="542" t="s">
        <v>19</v>
      </c>
      <c r="B38" s="794"/>
      <c r="C38" s="1660"/>
      <c r="D38" s="1660"/>
      <c r="E38" s="1662">
        <f>SUM(E14:E37)</f>
        <v>214.04000000000002</v>
      </c>
      <c r="F38" s="1660"/>
      <c r="G38" s="1660"/>
      <c r="H38" s="1660"/>
      <c r="I38" s="1662">
        <f>SUM(I14:I37)</f>
        <v>5316.2</v>
      </c>
      <c r="J38" s="1660"/>
      <c r="K38" s="1660"/>
      <c r="L38" s="1660"/>
      <c r="M38" s="1662">
        <f>SUM(M14:M37)</f>
        <v>82.4</v>
      </c>
      <c r="N38" s="1660"/>
      <c r="O38" s="1660"/>
      <c r="P38" s="1660"/>
      <c r="Q38" s="1662">
        <f>SUM(Q14:Q37)</f>
        <v>1651.9999999999995</v>
      </c>
    </row>
    <row r="39" spans="1:33" s="531" customFormat="1" ht="12.75" customHeight="1">
      <c r="A39" s="531" t="s">
        <v>20</v>
      </c>
      <c r="R39" s="952"/>
      <c r="S39" s="952"/>
      <c r="T39" s="952"/>
      <c r="U39" s="952"/>
      <c r="V39" s="952"/>
      <c r="W39" s="952"/>
      <c r="X39" s="952"/>
      <c r="Y39" s="952"/>
      <c r="Z39" s="952"/>
      <c r="AA39" s="952"/>
      <c r="AB39" s="952"/>
      <c r="AC39" s="952"/>
      <c r="AD39" s="952"/>
      <c r="AE39" s="952"/>
      <c r="AF39" s="952"/>
      <c r="AG39" s="952"/>
    </row>
    <row r="40" spans="1:33" s="531" customFormat="1" ht="12.75" customHeight="1">
      <c r="A40" s="531" t="s">
        <v>21</v>
      </c>
      <c r="R40" s="952"/>
      <c r="S40" s="952"/>
      <c r="T40" s="952"/>
      <c r="U40" s="952"/>
      <c r="V40" s="952"/>
      <c r="W40" s="952"/>
      <c r="X40" s="952"/>
      <c r="Y40" s="952"/>
      <c r="Z40" s="952"/>
      <c r="AA40" s="952"/>
      <c r="AB40" s="952"/>
      <c r="AC40" s="952"/>
      <c r="AD40" s="952"/>
      <c r="AE40" s="952"/>
      <c r="AF40" s="952"/>
      <c r="AG40" s="952"/>
    </row>
    <row r="41" spans="1:33">
      <c r="A41" s="531" t="s">
        <v>565</v>
      </c>
      <c r="K41" s="531"/>
      <c r="L41" s="531"/>
      <c r="M41" s="531"/>
      <c r="N41" s="531"/>
      <c r="O41" s="531"/>
      <c r="P41" s="531"/>
      <c r="Q41" s="531"/>
      <c r="R41" s="953"/>
      <c r="S41" s="953"/>
      <c r="T41" s="953"/>
      <c r="U41" s="953"/>
      <c r="V41" s="953"/>
      <c r="W41" s="953"/>
      <c r="X41" s="953"/>
      <c r="Y41" s="953"/>
      <c r="Z41" s="953"/>
      <c r="AA41" s="953"/>
      <c r="AB41" s="953"/>
      <c r="AC41" s="953"/>
      <c r="AD41" s="953"/>
      <c r="AE41" s="953"/>
      <c r="AF41" s="953"/>
      <c r="AG41" s="953"/>
    </row>
    <row r="42" spans="1:33">
      <c r="A42" s="531" t="s">
        <v>23</v>
      </c>
      <c r="R42" s="953"/>
      <c r="S42" s="953"/>
      <c r="T42" s="953"/>
      <c r="U42" s="953"/>
      <c r="V42" s="953"/>
      <c r="W42" s="953"/>
      <c r="X42" s="953"/>
      <c r="Y42" s="953"/>
      <c r="Z42" s="953"/>
      <c r="AA42" s="953"/>
      <c r="AB42" s="953"/>
      <c r="AC42" s="953"/>
      <c r="AD42" s="953"/>
      <c r="AE42" s="953"/>
      <c r="AF42" s="953"/>
      <c r="AG42" s="953"/>
    </row>
    <row r="43" spans="1:33">
      <c r="R43" s="953"/>
      <c r="S43" s="953"/>
      <c r="T43" s="953"/>
      <c r="U43" s="953"/>
      <c r="V43" s="953"/>
      <c r="W43" s="953"/>
      <c r="X43" s="953"/>
      <c r="Y43" s="953"/>
      <c r="Z43" s="953"/>
      <c r="AA43" s="953"/>
      <c r="AB43" s="953"/>
      <c r="AC43" s="953"/>
      <c r="AD43" s="953"/>
      <c r="AE43" s="953"/>
      <c r="AF43" s="953"/>
      <c r="AG43" s="953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8">
    <tabColor theme="0"/>
  </sheetPr>
  <dimension ref="A1:AG43"/>
  <sheetViews>
    <sheetView zoomScale="85" zoomScaleNormal="85" workbookViewId="0">
      <selection activeCell="S12" sqref="S12"/>
    </sheetView>
  </sheetViews>
  <sheetFormatPr defaultColWidth="9.140625"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877" t="s">
        <v>405</v>
      </c>
      <c r="C1" s="2081"/>
      <c r="D1" s="2081"/>
      <c r="E1" s="2081"/>
      <c r="F1" s="2081"/>
      <c r="J1" s="800" t="s">
        <v>171</v>
      </c>
      <c r="N1" s="532" t="s">
        <v>122</v>
      </c>
      <c r="O1" s="532"/>
      <c r="P1" s="532"/>
      <c r="Q1" s="532"/>
      <c r="R1" s="952"/>
      <c r="S1" s="952"/>
      <c r="T1" s="952"/>
      <c r="U1" s="952"/>
      <c r="V1" s="952"/>
      <c r="W1" s="952"/>
      <c r="X1" s="952"/>
      <c r="Y1" s="952"/>
      <c r="Z1" s="952"/>
      <c r="AA1" s="952"/>
      <c r="AB1" s="952"/>
      <c r="AC1" s="952"/>
      <c r="AD1" s="952"/>
      <c r="AE1" s="952"/>
      <c r="AF1" s="952"/>
      <c r="AG1" s="952"/>
    </row>
    <row r="2" spans="1:33" s="531" customFormat="1" ht="10.5" customHeight="1">
      <c r="B2" s="2878" t="s">
        <v>1</v>
      </c>
      <c r="C2" s="2088"/>
      <c r="D2" s="2088"/>
      <c r="E2" s="2088"/>
      <c r="F2" s="2088"/>
      <c r="N2" s="2878" t="s">
        <v>2</v>
      </c>
      <c r="O2" s="2881"/>
      <c r="P2" s="2881"/>
      <c r="Q2" s="2881"/>
      <c r="R2" s="952"/>
      <c r="S2" s="952"/>
      <c r="T2" s="952"/>
      <c r="U2" s="952"/>
      <c r="V2" s="952"/>
      <c r="W2" s="952"/>
      <c r="X2" s="952"/>
      <c r="Y2" s="952"/>
      <c r="Z2" s="952"/>
      <c r="AA2" s="952"/>
      <c r="AB2" s="952"/>
      <c r="AC2" s="952"/>
      <c r="AD2" s="952"/>
      <c r="AE2" s="952"/>
      <c r="AF2" s="952"/>
      <c r="AG2" s="952"/>
    </row>
    <row r="3" spans="1:33" s="531" customFormat="1" ht="13.5" customHeight="1">
      <c r="B3" s="2883" t="s">
        <v>123</v>
      </c>
      <c r="C3" s="2881"/>
      <c r="N3" s="531" t="s">
        <v>3</v>
      </c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</row>
    <row r="4" spans="1:33" s="531" customFormat="1" ht="15" customHeight="1">
      <c r="B4" s="2882" t="s">
        <v>4</v>
      </c>
      <c r="C4" s="2081"/>
      <c r="D4" s="534"/>
      <c r="E4" s="952"/>
      <c r="F4" s="952"/>
      <c r="G4" s="952"/>
      <c r="H4" s="952"/>
      <c r="I4" s="916" t="s">
        <v>5</v>
      </c>
      <c r="J4" s="533"/>
      <c r="K4" s="533"/>
      <c r="L4" s="533"/>
      <c r="O4" s="535"/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</row>
    <row r="5" spans="1:33" s="531" customFormat="1" ht="9.75" customHeight="1">
      <c r="B5" s="2884" t="s">
        <v>7</v>
      </c>
      <c r="C5" s="2079"/>
      <c r="D5" s="533"/>
      <c r="E5" s="533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</row>
    <row r="6" spans="1:33" s="531" customFormat="1" ht="12" customHeight="1">
      <c r="A6" s="2879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</row>
    <row r="7" spans="1:33" s="531" customFormat="1" ht="15.75">
      <c r="A7" s="2880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</row>
    <row r="8" spans="1:33" s="531" customFormat="1" ht="9" customHeight="1">
      <c r="A8" s="1272" t="s">
        <v>352</v>
      </c>
      <c r="B8" s="1258" t="s">
        <v>353</v>
      </c>
      <c r="R8" s="952"/>
      <c r="S8" s="952"/>
      <c r="T8" s="952"/>
      <c r="U8" s="952"/>
      <c r="V8" s="952"/>
      <c r="W8" s="952"/>
      <c r="X8" s="952"/>
      <c r="Y8" s="952"/>
      <c r="Z8" s="952"/>
      <c r="AA8" s="952"/>
      <c r="AB8" s="952"/>
      <c r="AC8" s="952"/>
      <c r="AD8" s="952"/>
      <c r="AE8" s="952"/>
      <c r="AF8" s="952"/>
      <c r="AG8" s="952"/>
    </row>
    <row r="9" spans="1:33" s="531" customFormat="1">
      <c r="A9" s="2887" t="s">
        <v>9</v>
      </c>
      <c r="B9" s="2890" t="s">
        <v>10</v>
      </c>
      <c r="C9" s="2891"/>
      <c r="D9" s="2891"/>
      <c r="E9" s="2891"/>
      <c r="F9" s="2891"/>
      <c r="G9" s="2891"/>
      <c r="H9" s="2891"/>
      <c r="I9" s="2892"/>
      <c r="J9" s="2890" t="s">
        <v>11</v>
      </c>
      <c r="K9" s="2891"/>
      <c r="L9" s="2891"/>
      <c r="M9" s="2891"/>
      <c r="N9" s="2891"/>
      <c r="O9" s="2891"/>
      <c r="P9" s="2891"/>
      <c r="Q9" s="2892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</row>
    <row r="10" spans="1:33" s="531" customFormat="1">
      <c r="A10" s="2888"/>
      <c r="B10" s="2885" t="s">
        <v>251</v>
      </c>
      <c r="C10" s="2886"/>
      <c r="D10" s="2886"/>
      <c r="E10" s="2893"/>
      <c r="F10" s="2885" t="s">
        <v>260</v>
      </c>
      <c r="G10" s="2095"/>
      <c r="H10" s="2095"/>
      <c r="I10" s="2096"/>
      <c r="J10" s="2885" t="s">
        <v>251</v>
      </c>
      <c r="K10" s="2886"/>
      <c r="L10" s="2886"/>
      <c r="M10" s="2893"/>
      <c r="N10" s="2885" t="s">
        <v>261</v>
      </c>
      <c r="O10" s="2095"/>
      <c r="P10" s="2095"/>
      <c r="Q10" s="2096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</row>
    <row r="11" spans="1:33" s="531" customFormat="1">
      <c r="A11" s="2888"/>
      <c r="B11" s="2885" t="s">
        <v>14</v>
      </c>
      <c r="C11" s="2886"/>
      <c r="E11" s="537">
        <v>60</v>
      </c>
      <c r="F11" s="2885" t="s">
        <v>14</v>
      </c>
      <c r="G11" s="2886"/>
      <c r="H11" s="536"/>
      <c r="I11" s="537">
        <v>40</v>
      </c>
      <c r="J11" s="2885" t="s">
        <v>14</v>
      </c>
      <c r="K11" s="2886"/>
      <c r="L11" s="536"/>
      <c r="M11" s="537">
        <f>E11</f>
        <v>60</v>
      </c>
      <c r="N11" s="2885" t="s">
        <v>14</v>
      </c>
      <c r="O11" s="2886"/>
      <c r="P11" s="536"/>
      <c r="Q11" s="537">
        <v>40</v>
      </c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</row>
    <row r="12" spans="1:33" s="539" customFormat="1" ht="35.25" customHeight="1">
      <c r="A12" s="2889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2" thickBot="1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79"/>
      <c r="C14" s="1660"/>
      <c r="D14" s="1660"/>
      <c r="E14" s="2052"/>
      <c r="F14" s="1650"/>
      <c r="G14" s="1660"/>
      <c r="H14" s="1660"/>
      <c r="I14" s="1661"/>
      <c r="J14" s="1650"/>
      <c r="K14" s="1660"/>
      <c r="L14" s="1660"/>
      <c r="M14" s="1661"/>
      <c r="N14" s="1650"/>
      <c r="O14" s="1660"/>
      <c r="P14" s="1660"/>
      <c r="Q14" s="1661"/>
    </row>
    <row r="15" spans="1:33" s="1342" customFormat="1" ht="15">
      <c r="A15" s="1341">
        <v>1</v>
      </c>
      <c r="B15" s="779"/>
      <c r="C15" s="1660"/>
      <c r="D15" s="1660"/>
      <c r="E15" s="2053"/>
      <c r="F15" s="1650"/>
      <c r="G15" s="1660"/>
      <c r="H15" s="1660"/>
      <c r="I15" s="1533"/>
      <c r="J15" s="1650"/>
      <c r="K15" s="1660"/>
      <c r="L15" s="1660"/>
      <c r="M15" s="1533"/>
      <c r="N15" s="1650"/>
      <c r="O15" s="1660"/>
      <c r="P15" s="1660"/>
      <c r="Q15" s="1533"/>
    </row>
    <row r="16" spans="1:33" s="539" customFormat="1" ht="15">
      <c r="A16" s="542">
        <v>2</v>
      </c>
      <c r="B16" s="779"/>
      <c r="C16" s="1660"/>
      <c r="D16" s="1660"/>
      <c r="E16" s="2053"/>
      <c r="F16" s="1650"/>
      <c r="G16" s="1660"/>
      <c r="H16" s="1660"/>
      <c r="I16" s="1533"/>
      <c r="J16" s="1650"/>
      <c r="K16" s="1660"/>
      <c r="L16" s="1660"/>
      <c r="M16" s="1533"/>
      <c r="N16" s="1650"/>
      <c r="O16" s="1660"/>
      <c r="P16" s="1660"/>
      <c r="Q16" s="1533"/>
    </row>
    <row r="17" spans="1:17" s="539" customFormat="1" ht="15">
      <c r="A17" s="542">
        <v>3</v>
      </c>
      <c r="B17" s="779"/>
      <c r="C17" s="1660"/>
      <c r="D17" s="1660"/>
      <c r="E17" s="2053"/>
      <c r="F17" s="1650"/>
      <c r="G17" s="1660"/>
      <c r="H17" s="1660"/>
      <c r="I17" s="1533"/>
      <c r="J17" s="1650"/>
      <c r="K17" s="1660"/>
      <c r="L17" s="1660"/>
      <c r="M17" s="1533"/>
      <c r="N17" s="1650"/>
      <c r="O17" s="1660"/>
      <c r="P17" s="1660"/>
      <c r="Q17" s="1533"/>
    </row>
    <row r="18" spans="1:17" s="539" customFormat="1" ht="15">
      <c r="A18" s="542">
        <v>4</v>
      </c>
      <c r="B18" s="779"/>
      <c r="C18" s="1660"/>
      <c r="D18" s="1660"/>
      <c r="E18" s="2053"/>
      <c r="F18" s="1650"/>
      <c r="G18" s="1660"/>
      <c r="H18" s="1660"/>
      <c r="I18" s="1533"/>
      <c r="J18" s="1650"/>
      <c r="K18" s="1660"/>
      <c r="L18" s="1660"/>
      <c r="M18" s="1533"/>
      <c r="N18" s="1650"/>
      <c r="O18" s="1660"/>
      <c r="P18" s="1660"/>
      <c r="Q18" s="1533"/>
    </row>
    <row r="19" spans="1:17" s="539" customFormat="1" ht="15">
      <c r="A19" s="542">
        <v>5</v>
      </c>
      <c r="B19" s="779"/>
      <c r="C19" s="1660"/>
      <c r="D19" s="1660"/>
      <c r="E19" s="2053"/>
      <c r="F19" s="1650"/>
      <c r="G19" s="1660"/>
      <c r="H19" s="1660"/>
      <c r="I19" s="1533"/>
      <c r="J19" s="1650"/>
      <c r="K19" s="1660"/>
      <c r="L19" s="1660"/>
      <c r="M19" s="1533"/>
      <c r="N19" s="1650"/>
      <c r="O19" s="1660"/>
      <c r="P19" s="1660"/>
      <c r="Q19" s="1533"/>
    </row>
    <row r="20" spans="1:17" s="539" customFormat="1" ht="15">
      <c r="A20" s="542">
        <v>6</v>
      </c>
      <c r="B20" s="779"/>
      <c r="C20" s="1660"/>
      <c r="D20" s="1660"/>
      <c r="E20" s="2053"/>
      <c r="F20" s="1650"/>
      <c r="G20" s="1660"/>
      <c r="H20" s="1660"/>
      <c r="I20" s="1533"/>
      <c r="J20" s="1650"/>
      <c r="K20" s="1660"/>
      <c r="L20" s="1660"/>
      <c r="M20" s="1533"/>
      <c r="N20" s="1650"/>
      <c r="O20" s="1660"/>
      <c r="P20" s="1660"/>
      <c r="Q20" s="1533"/>
    </row>
    <row r="21" spans="1:17" s="539" customFormat="1" ht="15">
      <c r="A21" s="542">
        <v>7</v>
      </c>
      <c r="B21" s="779"/>
      <c r="C21" s="1660"/>
      <c r="D21" s="1660"/>
      <c r="E21" s="2053"/>
      <c r="F21" s="1650"/>
      <c r="G21" s="1660"/>
      <c r="H21" s="1660"/>
      <c r="I21" s="1533"/>
      <c r="J21" s="1650"/>
      <c r="K21" s="1660"/>
      <c r="L21" s="1660"/>
      <c r="M21" s="1533"/>
      <c r="N21" s="1650"/>
      <c r="O21" s="1660"/>
      <c r="P21" s="1660"/>
      <c r="Q21" s="1533"/>
    </row>
    <row r="22" spans="1:17" s="539" customFormat="1" ht="15">
      <c r="A22" s="542">
        <v>8</v>
      </c>
      <c r="B22" s="779"/>
      <c r="C22" s="1660"/>
      <c r="D22" s="1660"/>
      <c r="E22" s="2053"/>
      <c r="F22" s="1650"/>
      <c r="G22" s="1660"/>
      <c r="H22" s="1660"/>
      <c r="I22" s="1533"/>
      <c r="J22" s="1650"/>
      <c r="K22" s="1660"/>
      <c r="L22" s="1660"/>
      <c r="M22" s="1533"/>
      <c r="N22" s="1650"/>
      <c r="O22" s="1660"/>
      <c r="P22" s="1660"/>
      <c r="Q22" s="1533"/>
    </row>
    <row r="23" spans="1:17" s="539" customFormat="1" ht="15">
      <c r="A23" s="542">
        <v>9</v>
      </c>
      <c r="B23" s="779"/>
      <c r="C23" s="1660"/>
      <c r="D23" s="1660"/>
      <c r="E23" s="2053"/>
      <c r="F23" s="1650"/>
      <c r="G23" s="1660"/>
      <c r="H23" s="1660"/>
      <c r="I23" s="1533"/>
      <c r="J23" s="1650"/>
      <c r="K23" s="1660"/>
      <c r="L23" s="1660"/>
      <c r="M23" s="1533"/>
      <c r="N23" s="1650"/>
      <c r="O23" s="1660"/>
      <c r="P23" s="1660"/>
      <c r="Q23" s="1533"/>
    </row>
    <row r="24" spans="1:17" s="539" customFormat="1" ht="15">
      <c r="A24" s="542">
        <v>10</v>
      </c>
      <c r="B24" s="779"/>
      <c r="C24" s="1660"/>
      <c r="D24" s="1660"/>
      <c r="E24" s="2053"/>
      <c r="F24" s="1650"/>
      <c r="G24" s="1660"/>
      <c r="H24" s="1660"/>
      <c r="I24" s="1533"/>
      <c r="J24" s="1650"/>
      <c r="K24" s="1660"/>
      <c r="L24" s="1660"/>
      <c r="M24" s="1533"/>
      <c r="N24" s="1650"/>
      <c r="O24" s="1660"/>
      <c r="P24" s="1660"/>
      <c r="Q24" s="1533"/>
    </row>
    <row r="25" spans="1:17" s="539" customFormat="1" ht="15">
      <c r="A25" s="542">
        <v>11</v>
      </c>
      <c r="B25" s="779"/>
      <c r="C25" s="1660"/>
      <c r="D25" s="1660"/>
      <c r="E25" s="2053"/>
      <c r="F25" s="1650"/>
      <c r="G25" s="1660"/>
      <c r="H25" s="1660"/>
      <c r="I25" s="1533"/>
      <c r="J25" s="1650"/>
      <c r="K25" s="1660"/>
      <c r="L25" s="1660"/>
      <c r="M25" s="1533"/>
      <c r="N25" s="1650"/>
      <c r="O25" s="1660"/>
      <c r="P25" s="1660"/>
      <c r="Q25" s="1533"/>
    </row>
    <row r="26" spans="1:17" s="539" customFormat="1" ht="15">
      <c r="A26" s="542">
        <v>12</v>
      </c>
      <c r="B26" s="779"/>
      <c r="C26" s="1660"/>
      <c r="D26" s="1660"/>
      <c r="E26" s="2053"/>
      <c r="F26" s="1650"/>
      <c r="G26" s="1660"/>
      <c r="H26" s="1660"/>
      <c r="I26" s="1533"/>
      <c r="J26" s="1650"/>
      <c r="K26" s="1660"/>
      <c r="L26" s="1660"/>
      <c r="M26" s="1533"/>
      <c r="N26" s="1650"/>
      <c r="O26" s="1660"/>
      <c r="P26" s="1660"/>
      <c r="Q26" s="1533"/>
    </row>
    <row r="27" spans="1:17" s="539" customFormat="1" ht="15">
      <c r="A27" s="542">
        <v>13</v>
      </c>
      <c r="B27" s="779"/>
      <c r="C27" s="1660"/>
      <c r="D27" s="1660"/>
      <c r="E27" s="2053"/>
      <c r="F27" s="1650"/>
      <c r="G27" s="1660"/>
      <c r="H27" s="1660"/>
      <c r="I27" s="1533"/>
      <c r="J27" s="1650"/>
      <c r="K27" s="1660"/>
      <c r="L27" s="1660"/>
      <c r="M27" s="1533"/>
      <c r="N27" s="1650"/>
      <c r="O27" s="1660"/>
      <c r="P27" s="1660"/>
      <c r="Q27" s="1533"/>
    </row>
    <row r="28" spans="1:17" s="539" customFormat="1" ht="15">
      <c r="A28" s="542">
        <v>14</v>
      </c>
      <c r="B28" s="779"/>
      <c r="C28" s="1660"/>
      <c r="D28" s="1660"/>
      <c r="E28" s="2053"/>
      <c r="F28" s="1650"/>
      <c r="G28" s="1660"/>
      <c r="H28" s="1660"/>
      <c r="I28" s="1533"/>
      <c r="J28" s="1650"/>
      <c r="K28" s="1660"/>
      <c r="L28" s="1660"/>
      <c r="M28" s="1533"/>
      <c r="N28" s="1650"/>
      <c r="O28" s="1660"/>
      <c r="P28" s="1660"/>
      <c r="Q28" s="1533"/>
    </row>
    <row r="29" spans="1:17" s="539" customFormat="1" ht="15">
      <c r="A29" s="542">
        <v>15</v>
      </c>
      <c r="B29" s="779"/>
      <c r="C29" s="1660"/>
      <c r="D29" s="1660"/>
      <c r="E29" s="2053"/>
      <c r="F29" s="1650"/>
      <c r="G29" s="1660"/>
      <c r="H29" s="1660"/>
      <c r="I29" s="1533"/>
      <c r="J29" s="1650"/>
      <c r="K29" s="1660"/>
      <c r="L29" s="1660"/>
      <c r="M29" s="1533"/>
      <c r="N29" s="1650"/>
      <c r="O29" s="1660"/>
      <c r="P29" s="1660"/>
      <c r="Q29" s="1533"/>
    </row>
    <row r="30" spans="1:17" s="539" customFormat="1" ht="15">
      <c r="A30" s="542">
        <v>16</v>
      </c>
      <c r="B30" s="779"/>
      <c r="C30" s="1660"/>
      <c r="D30" s="1660"/>
      <c r="E30" s="2053"/>
      <c r="F30" s="1650"/>
      <c r="G30" s="1660"/>
      <c r="H30" s="1660"/>
      <c r="I30" s="1533"/>
      <c r="J30" s="1650"/>
      <c r="K30" s="1660"/>
      <c r="L30" s="1660"/>
      <c r="M30" s="1533"/>
      <c r="N30" s="1650"/>
      <c r="O30" s="1660"/>
      <c r="P30" s="1660"/>
      <c r="Q30" s="1533"/>
    </row>
    <row r="31" spans="1:17" s="543" customFormat="1" ht="15">
      <c r="A31" s="542">
        <v>17</v>
      </c>
      <c r="B31" s="779"/>
      <c r="C31" s="1660"/>
      <c r="D31" s="1660"/>
      <c r="E31" s="2053"/>
      <c r="F31" s="1650"/>
      <c r="G31" s="1660"/>
      <c r="H31" s="1660"/>
      <c r="I31" s="1533"/>
      <c r="J31" s="1650"/>
      <c r="K31" s="1660"/>
      <c r="L31" s="1660"/>
      <c r="M31" s="1533"/>
      <c r="N31" s="1650"/>
      <c r="O31" s="1660"/>
      <c r="P31" s="1660"/>
      <c r="Q31" s="1533"/>
    </row>
    <row r="32" spans="1:17" s="543" customFormat="1" ht="15">
      <c r="A32" s="542">
        <v>18</v>
      </c>
      <c r="B32" s="779"/>
      <c r="C32" s="1660"/>
      <c r="D32" s="1660"/>
      <c r="E32" s="2053"/>
      <c r="F32" s="1650"/>
      <c r="G32" s="1660"/>
      <c r="H32" s="1660"/>
      <c r="I32" s="1533"/>
      <c r="J32" s="1650"/>
      <c r="K32" s="1660"/>
      <c r="L32" s="1660"/>
      <c r="M32" s="1533"/>
      <c r="N32" s="1650"/>
      <c r="O32" s="1660"/>
      <c r="P32" s="1660"/>
      <c r="Q32" s="1533"/>
    </row>
    <row r="33" spans="1:33" s="543" customFormat="1" ht="15">
      <c r="A33" s="542">
        <v>19</v>
      </c>
      <c r="B33" s="779"/>
      <c r="C33" s="1660"/>
      <c r="D33" s="1660"/>
      <c r="E33" s="2053"/>
      <c r="F33" s="1650"/>
      <c r="G33" s="1660"/>
      <c r="H33" s="1660"/>
      <c r="I33" s="1533"/>
      <c r="J33" s="1650"/>
      <c r="K33" s="1660"/>
      <c r="L33" s="1660"/>
      <c r="M33" s="1533"/>
      <c r="N33" s="1650"/>
      <c r="O33" s="1660"/>
      <c r="P33" s="1660"/>
      <c r="Q33" s="1533"/>
    </row>
    <row r="34" spans="1:33" s="543" customFormat="1" ht="15">
      <c r="A34" s="542">
        <v>20</v>
      </c>
      <c r="B34" s="779"/>
      <c r="C34" s="1660"/>
      <c r="D34" s="1660"/>
      <c r="E34" s="2053"/>
      <c r="F34" s="1650"/>
      <c r="G34" s="1660"/>
      <c r="H34" s="1660"/>
      <c r="I34" s="1533"/>
      <c r="J34" s="1650"/>
      <c r="K34" s="1660"/>
      <c r="L34" s="1660"/>
      <c r="M34" s="1533"/>
      <c r="N34" s="1650"/>
      <c r="O34" s="1660"/>
      <c r="P34" s="1660"/>
      <c r="Q34" s="1533"/>
    </row>
    <row r="35" spans="1:33" s="543" customFormat="1" ht="15">
      <c r="A35" s="542">
        <v>21</v>
      </c>
      <c r="B35" s="779"/>
      <c r="C35" s="1660"/>
      <c r="D35" s="1660"/>
      <c r="E35" s="2053"/>
      <c r="F35" s="1650"/>
      <c r="G35" s="1660"/>
      <c r="H35" s="1660"/>
      <c r="I35" s="1533"/>
      <c r="J35" s="1650"/>
      <c r="K35" s="1660"/>
      <c r="L35" s="1660"/>
      <c r="M35" s="1533"/>
      <c r="N35" s="1650"/>
      <c r="O35" s="1660"/>
      <c r="P35" s="1660"/>
      <c r="Q35" s="1533"/>
    </row>
    <row r="36" spans="1:33" s="543" customFormat="1" ht="15">
      <c r="A36" s="542">
        <v>22</v>
      </c>
      <c r="B36" s="779"/>
      <c r="C36" s="1660"/>
      <c r="D36" s="1660"/>
      <c r="E36" s="2053"/>
      <c r="F36" s="1650"/>
      <c r="G36" s="1660"/>
      <c r="H36" s="1660"/>
      <c r="I36" s="1533"/>
      <c r="J36" s="1650"/>
      <c r="K36" s="1660"/>
      <c r="L36" s="1660"/>
      <c r="M36" s="1533"/>
      <c r="N36" s="1650"/>
      <c r="O36" s="1660"/>
      <c r="P36" s="1660"/>
      <c r="Q36" s="1533"/>
    </row>
    <row r="37" spans="1:33" s="543" customFormat="1" ht="15.75" thickBot="1">
      <c r="A37" s="542">
        <v>23</v>
      </c>
      <c r="B37" s="811"/>
      <c r="C37" s="1660"/>
      <c r="D37" s="1660"/>
      <c r="E37" s="2054"/>
      <c r="F37" s="1650"/>
      <c r="G37" s="1660"/>
      <c r="H37" s="1660"/>
      <c r="I37" s="1533"/>
      <c r="J37" s="1650"/>
      <c r="K37" s="1660"/>
      <c r="L37" s="1660"/>
      <c r="M37" s="1533"/>
      <c r="N37" s="1650"/>
      <c r="O37" s="1660"/>
      <c r="P37" s="1660"/>
      <c r="Q37" s="1533"/>
    </row>
    <row r="38" spans="1:33" s="543" customFormat="1" ht="15">
      <c r="A38" s="542" t="s">
        <v>19</v>
      </c>
      <c r="B38" s="794"/>
      <c r="C38" s="1660"/>
      <c r="D38" s="1660"/>
      <c r="E38" s="1662">
        <f>SUM(E14:E37)</f>
        <v>0</v>
      </c>
      <c r="F38" s="1660"/>
      <c r="G38" s="1660"/>
      <c r="H38" s="1660"/>
      <c r="I38" s="1662">
        <f>SUM(I14:I37)</f>
        <v>0</v>
      </c>
      <c r="J38" s="1660"/>
      <c r="K38" s="1660"/>
      <c r="L38" s="1660"/>
      <c r="M38" s="1662">
        <f>SUM(M14:M37)</f>
        <v>0</v>
      </c>
      <c r="N38" s="1660"/>
      <c r="O38" s="1660"/>
      <c r="P38" s="1660"/>
      <c r="Q38" s="1662">
        <f>SUM(Q14:Q37)</f>
        <v>0</v>
      </c>
    </row>
    <row r="39" spans="1:33" s="531" customFormat="1" ht="12.75" customHeight="1">
      <c r="A39" s="531" t="s">
        <v>20</v>
      </c>
      <c r="R39" s="952"/>
      <c r="S39" s="952"/>
      <c r="T39" s="952"/>
      <c r="U39" s="952"/>
      <c r="V39" s="952"/>
      <c r="W39" s="952"/>
      <c r="X39" s="952"/>
      <c r="Y39" s="952"/>
      <c r="Z39" s="952"/>
      <c r="AA39" s="952"/>
      <c r="AB39" s="952"/>
      <c r="AC39" s="952"/>
      <c r="AD39" s="952"/>
      <c r="AE39" s="952"/>
      <c r="AF39" s="952"/>
      <c r="AG39" s="952"/>
    </row>
    <row r="40" spans="1:33" s="531" customFormat="1" ht="12.75" customHeight="1">
      <c r="A40" s="531" t="s">
        <v>21</v>
      </c>
      <c r="R40" s="952"/>
      <c r="S40" s="952"/>
      <c r="T40" s="952"/>
      <c r="U40" s="952"/>
      <c r="V40" s="952"/>
      <c r="W40" s="952"/>
      <c r="X40" s="952"/>
      <c r="Y40" s="952"/>
      <c r="Z40" s="952"/>
      <c r="AA40" s="952"/>
      <c r="AB40" s="952"/>
      <c r="AC40" s="952"/>
      <c r="AD40" s="952"/>
      <c r="AE40" s="952"/>
      <c r="AF40" s="952"/>
      <c r="AG40" s="952"/>
    </row>
    <row r="41" spans="1:33">
      <c r="A41" s="531" t="s">
        <v>565</v>
      </c>
      <c r="K41" s="531"/>
      <c r="L41" s="531"/>
      <c r="M41" s="531"/>
      <c r="N41" s="531"/>
      <c r="O41" s="531"/>
      <c r="P41" s="531"/>
      <c r="Q41" s="531"/>
      <c r="R41" s="953"/>
      <c r="S41" s="953"/>
      <c r="T41" s="953"/>
      <c r="U41" s="953"/>
      <c r="V41" s="953"/>
      <c r="W41" s="953"/>
      <c r="X41" s="953"/>
      <c r="Y41" s="953"/>
      <c r="Z41" s="953"/>
      <c r="AA41" s="953"/>
      <c r="AB41" s="953"/>
      <c r="AC41" s="953"/>
      <c r="AD41" s="953"/>
      <c r="AE41" s="953"/>
      <c r="AF41" s="953"/>
      <c r="AG41" s="953"/>
    </row>
    <row r="42" spans="1:33">
      <c r="A42" s="531" t="s">
        <v>23</v>
      </c>
      <c r="R42" s="953"/>
      <c r="S42" s="953"/>
      <c r="T42" s="953"/>
      <c r="U42" s="953"/>
      <c r="V42" s="953"/>
      <c r="W42" s="953"/>
      <c r="X42" s="953"/>
      <c r="Y42" s="953"/>
      <c r="Z42" s="953"/>
      <c r="AA42" s="953"/>
      <c r="AB42" s="953"/>
      <c r="AC42" s="953"/>
      <c r="AD42" s="953"/>
      <c r="AE42" s="953"/>
      <c r="AF42" s="953"/>
      <c r="AG42" s="953"/>
    </row>
    <row r="43" spans="1:33">
      <c r="R43" s="953"/>
      <c r="S43" s="953"/>
      <c r="T43" s="953"/>
      <c r="U43" s="953"/>
      <c r="V43" s="953"/>
      <c r="W43" s="953"/>
      <c r="X43" s="953"/>
      <c r="Y43" s="953"/>
      <c r="Z43" s="953"/>
      <c r="AA43" s="953"/>
      <c r="AB43" s="953"/>
      <c r="AC43" s="953"/>
      <c r="AD43" s="953"/>
      <c r="AE43" s="953"/>
      <c r="AF43" s="953"/>
      <c r="AG43" s="953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>
    <tabColor theme="9"/>
  </sheetPr>
  <dimension ref="A1:AG43"/>
  <sheetViews>
    <sheetView zoomScale="85" zoomScaleNormal="85" workbookViewId="0">
      <selection activeCell="M14" sqref="M14:M37"/>
    </sheetView>
  </sheetViews>
  <sheetFormatPr defaultColWidth="9.140625" defaultRowHeight="12.75"/>
  <cols>
    <col min="1" max="1" width="5.42578125" style="556" customWidth="1"/>
    <col min="2" max="3" width="11.28515625" style="556" customWidth="1"/>
    <col min="4" max="4" width="11.28515625" style="556" hidden="1" customWidth="1"/>
    <col min="5" max="7" width="11.28515625" style="556" customWidth="1"/>
    <col min="8" max="8" width="11.28515625" style="556" hidden="1" customWidth="1"/>
    <col min="9" max="11" width="11.28515625" style="556" customWidth="1"/>
    <col min="12" max="12" width="11.28515625" style="556" hidden="1" customWidth="1"/>
    <col min="13" max="15" width="11.28515625" style="556" customWidth="1"/>
    <col min="16" max="16" width="11.28515625" style="556" hidden="1" customWidth="1"/>
    <col min="17" max="17" width="11.28515625" style="556" customWidth="1"/>
    <col min="18" max="16384" width="9.140625" style="556"/>
  </cols>
  <sheetData>
    <row r="1" spans="1:33" s="545" customFormat="1" ht="18.75" customHeight="1">
      <c r="B1" s="2903" t="s">
        <v>405</v>
      </c>
      <c r="C1" s="2081"/>
      <c r="D1" s="2081"/>
      <c r="E1" s="2081"/>
      <c r="F1" s="2081"/>
      <c r="J1" s="800" t="s">
        <v>171</v>
      </c>
      <c r="N1" s="2907" t="s">
        <v>125</v>
      </c>
      <c r="O1" s="2907"/>
      <c r="P1" s="2907"/>
      <c r="Q1" s="2907"/>
      <c r="R1" s="950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</row>
    <row r="2" spans="1:33" s="545" customFormat="1" ht="10.5" customHeight="1">
      <c r="B2" s="2904" t="s">
        <v>1</v>
      </c>
      <c r="C2" s="2088"/>
      <c r="D2" s="2088"/>
      <c r="E2" s="2088"/>
      <c r="F2" s="2088"/>
      <c r="N2" s="2904" t="s">
        <v>2</v>
      </c>
      <c r="O2" s="2908"/>
      <c r="P2" s="2908"/>
      <c r="Q2" s="2908"/>
      <c r="R2" s="950"/>
      <c r="S2" s="950"/>
      <c r="T2" s="950"/>
      <c r="U2" s="950"/>
      <c r="V2" s="950"/>
      <c r="W2" s="950"/>
      <c r="X2" s="950"/>
      <c r="Y2" s="950"/>
      <c r="Z2" s="950"/>
      <c r="AA2" s="950"/>
      <c r="AB2" s="950"/>
      <c r="AC2" s="950"/>
      <c r="AD2" s="950"/>
      <c r="AE2" s="950"/>
      <c r="AF2" s="950"/>
      <c r="AG2" s="950"/>
    </row>
    <row r="3" spans="1:33" s="545" customFormat="1" ht="13.5" customHeight="1">
      <c r="B3" s="2909" t="s">
        <v>126</v>
      </c>
      <c r="C3" s="2909"/>
      <c r="N3" s="545" t="s">
        <v>3</v>
      </c>
      <c r="R3" s="950"/>
      <c r="S3" s="950"/>
      <c r="T3" s="950"/>
      <c r="U3" s="950"/>
      <c r="V3" s="950"/>
      <c r="W3" s="950"/>
      <c r="X3" s="950"/>
      <c r="Y3" s="950"/>
      <c r="Z3" s="950"/>
      <c r="AA3" s="950"/>
      <c r="AB3" s="950"/>
      <c r="AC3" s="950"/>
      <c r="AD3" s="950"/>
      <c r="AE3" s="950"/>
      <c r="AF3" s="950"/>
      <c r="AG3" s="950"/>
    </row>
    <row r="4" spans="1:33" s="545" customFormat="1" ht="15" customHeight="1">
      <c r="B4" s="2911" t="s">
        <v>4</v>
      </c>
      <c r="C4" s="2081"/>
      <c r="D4" s="547"/>
      <c r="E4" s="950"/>
      <c r="F4" s="950"/>
      <c r="G4" s="950"/>
      <c r="H4" s="950"/>
      <c r="I4" s="917" t="s">
        <v>5</v>
      </c>
      <c r="J4" s="546"/>
      <c r="K4" s="546"/>
      <c r="L4" s="546"/>
      <c r="R4" s="950"/>
      <c r="S4" s="950"/>
      <c r="T4" s="950"/>
      <c r="U4" s="950"/>
      <c r="V4" s="950"/>
      <c r="W4" s="950"/>
      <c r="X4" s="950"/>
      <c r="Y4" s="950"/>
      <c r="Z4" s="950"/>
      <c r="AA4" s="950"/>
      <c r="AB4" s="950"/>
      <c r="AC4" s="950"/>
      <c r="AD4" s="950"/>
      <c r="AE4" s="950"/>
      <c r="AF4" s="950"/>
      <c r="AG4" s="950"/>
    </row>
    <row r="5" spans="1:33" s="545" customFormat="1" ht="9.75" customHeight="1">
      <c r="B5" s="2910" t="s">
        <v>7</v>
      </c>
      <c r="C5" s="2079"/>
      <c r="D5" s="546"/>
      <c r="E5" s="546"/>
      <c r="R5" s="950"/>
      <c r="S5" s="950"/>
      <c r="T5" s="950"/>
      <c r="U5" s="950"/>
      <c r="V5" s="950"/>
      <c r="W5" s="950"/>
      <c r="X5" s="950"/>
      <c r="Y5" s="950"/>
      <c r="Z5" s="950"/>
      <c r="AA5" s="950"/>
      <c r="AB5" s="950"/>
      <c r="AC5" s="950"/>
      <c r="AD5" s="950"/>
      <c r="AE5" s="950"/>
      <c r="AF5" s="950"/>
      <c r="AG5" s="950"/>
    </row>
    <row r="6" spans="1:33" s="545" customFormat="1" ht="12" customHeight="1">
      <c r="A6" s="290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50"/>
      <c r="S6" s="950"/>
      <c r="T6" s="950"/>
      <c r="U6" s="950"/>
      <c r="V6" s="950"/>
      <c r="W6" s="950"/>
      <c r="X6" s="950"/>
      <c r="Y6" s="950"/>
      <c r="Z6" s="950"/>
      <c r="AA6" s="950"/>
      <c r="AB6" s="950"/>
      <c r="AC6" s="950"/>
      <c r="AD6" s="950"/>
      <c r="AE6" s="950"/>
      <c r="AF6" s="950"/>
      <c r="AG6" s="950"/>
    </row>
    <row r="7" spans="1:33" s="545" customFormat="1" ht="15.75">
      <c r="A7" s="290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50"/>
      <c r="S7" s="950"/>
      <c r="T7" s="950"/>
      <c r="U7" s="950"/>
      <c r="V7" s="950"/>
      <c r="W7" s="950"/>
      <c r="X7" s="950"/>
      <c r="Y7" s="950"/>
      <c r="Z7" s="950"/>
      <c r="AA7" s="950"/>
      <c r="AB7" s="950"/>
      <c r="AC7" s="950"/>
      <c r="AD7" s="950"/>
      <c r="AE7" s="950"/>
      <c r="AF7" s="950"/>
      <c r="AG7" s="950"/>
    </row>
    <row r="8" spans="1:33" s="545" customFormat="1" ht="9" customHeight="1">
      <c r="A8" s="1272">
        <v>1643</v>
      </c>
      <c r="B8" s="1280"/>
      <c r="R8" s="950"/>
      <c r="S8" s="950"/>
      <c r="T8" s="950"/>
      <c r="U8" s="950"/>
      <c r="V8" s="950"/>
      <c r="W8" s="950"/>
      <c r="X8" s="950"/>
      <c r="Y8" s="950"/>
      <c r="Z8" s="950"/>
      <c r="AA8" s="950"/>
      <c r="AB8" s="950"/>
      <c r="AC8" s="950"/>
      <c r="AD8" s="950"/>
      <c r="AE8" s="950"/>
      <c r="AF8" s="950"/>
      <c r="AG8" s="950"/>
    </row>
    <row r="9" spans="1:33" s="545" customFormat="1">
      <c r="A9" s="2894" t="s">
        <v>9</v>
      </c>
      <c r="B9" s="2897" t="s">
        <v>10</v>
      </c>
      <c r="C9" s="2898"/>
      <c r="D9" s="2898"/>
      <c r="E9" s="2898"/>
      <c r="F9" s="2898"/>
      <c r="G9" s="2898"/>
      <c r="H9" s="2898"/>
      <c r="I9" s="2899"/>
      <c r="J9" s="2897" t="s">
        <v>11</v>
      </c>
      <c r="K9" s="2898"/>
      <c r="L9" s="2898"/>
      <c r="M9" s="2898"/>
      <c r="N9" s="2898"/>
      <c r="O9" s="2898"/>
      <c r="P9" s="2898"/>
      <c r="Q9" s="2899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</row>
    <row r="10" spans="1:33" s="545" customFormat="1">
      <c r="A10" s="2895"/>
      <c r="B10" s="2900" t="s">
        <v>127</v>
      </c>
      <c r="C10" s="2901"/>
      <c r="D10" s="2901"/>
      <c r="E10" s="2902"/>
      <c r="F10" s="2900"/>
      <c r="G10" s="2095"/>
      <c r="H10" s="2095"/>
      <c r="I10" s="2096"/>
      <c r="J10" s="2900" t="s">
        <v>127</v>
      </c>
      <c r="K10" s="2901"/>
      <c r="L10" s="2901"/>
      <c r="M10" s="2902"/>
      <c r="N10" s="2900"/>
      <c r="O10" s="2901"/>
      <c r="P10" s="2901"/>
      <c r="Q10" s="2902"/>
      <c r="R10" s="950"/>
      <c r="S10" s="950"/>
      <c r="T10" s="950"/>
      <c r="U10" s="950"/>
      <c r="V10" s="950"/>
      <c r="W10" s="950"/>
      <c r="X10" s="950"/>
      <c r="Y10" s="950"/>
      <c r="Z10" s="950"/>
      <c r="AA10" s="950"/>
      <c r="AB10" s="950"/>
      <c r="AC10" s="950"/>
      <c r="AD10" s="950"/>
      <c r="AE10" s="950"/>
      <c r="AF10" s="950"/>
      <c r="AG10" s="950"/>
    </row>
    <row r="11" spans="1:33" s="545" customFormat="1">
      <c r="A11" s="2895"/>
      <c r="B11" s="2900" t="s">
        <v>14</v>
      </c>
      <c r="C11" s="2901"/>
      <c r="E11" s="549">
        <v>1000</v>
      </c>
      <c r="F11" s="2900" t="s">
        <v>14</v>
      </c>
      <c r="G11" s="2901"/>
      <c r="H11" s="548"/>
      <c r="I11" s="549">
        <v>10</v>
      </c>
      <c r="J11" s="2900" t="s">
        <v>14</v>
      </c>
      <c r="K11" s="2901"/>
      <c r="L11" s="548"/>
      <c r="M11" s="549">
        <f>E11</f>
        <v>1000</v>
      </c>
      <c r="N11" s="2900" t="s">
        <v>14</v>
      </c>
      <c r="O11" s="2901"/>
      <c r="P11" s="548"/>
      <c r="Q11" s="549">
        <v>10</v>
      </c>
      <c r="R11" s="950"/>
      <c r="S11" s="950"/>
      <c r="T11" s="950"/>
      <c r="U11" s="950"/>
      <c r="V11" s="950"/>
      <c r="W11" s="950"/>
      <c r="X11" s="950"/>
      <c r="Y11" s="950"/>
      <c r="Z11" s="950"/>
      <c r="AA11" s="950"/>
      <c r="AB11" s="950"/>
      <c r="AC11" s="950"/>
      <c r="AD11" s="950"/>
      <c r="AE11" s="950"/>
      <c r="AF11" s="950"/>
      <c r="AG11" s="950"/>
    </row>
    <row r="12" spans="1:33" s="551" customFormat="1" ht="35.25" customHeight="1">
      <c r="A12" s="2896"/>
      <c r="B12" s="550" t="s">
        <v>16</v>
      </c>
      <c r="C12" s="550" t="s">
        <v>17</v>
      </c>
      <c r="D12" s="550"/>
      <c r="E12" s="550" t="s">
        <v>18</v>
      </c>
      <c r="F12" s="550" t="s">
        <v>16</v>
      </c>
      <c r="G12" s="550" t="s">
        <v>17</v>
      </c>
      <c r="H12" s="550"/>
      <c r="I12" s="550" t="s">
        <v>18</v>
      </c>
      <c r="J12" s="550" t="s">
        <v>16</v>
      </c>
      <c r="K12" s="550" t="s">
        <v>17</v>
      </c>
      <c r="L12" s="550"/>
      <c r="M12" s="550" t="s">
        <v>18</v>
      </c>
      <c r="N12" s="550" t="s">
        <v>16</v>
      </c>
      <c r="O12" s="550" t="s">
        <v>17</v>
      </c>
      <c r="P12" s="550"/>
      <c r="Q12" s="550" t="s">
        <v>18</v>
      </c>
    </row>
    <row r="13" spans="1:33" s="553" customFormat="1" ht="11.25">
      <c r="A13" s="552">
        <v>1</v>
      </c>
      <c r="B13" s="552">
        <v>2</v>
      </c>
      <c r="C13" s="552">
        <v>3</v>
      </c>
      <c r="D13" s="552"/>
      <c r="E13" s="552">
        <v>4</v>
      </c>
      <c r="F13" s="552">
        <v>5</v>
      </c>
      <c r="G13" s="552">
        <v>6</v>
      </c>
      <c r="H13" s="552"/>
      <c r="I13" s="552">
        <v>7</v>
      </c>
      <c r="J13" s="552">
        <v>8</v>
      </c>
      <c r="K13" s="552">
        <v>9</v>
      </c>
      <c r="L13" s="552"/>
      <c r="M13" s="552">
        <v>10</v>
      </c>
      <c r="N13" s="552">
        <v>11</v>
      </c>
      <c r="O13" s="552">
        <v>12</v>
      </c>
      <c r="P13" s="552"/>
      <c r="Q13" s="552">
        <v>13</v>
      </c>
    </row>
    <row r="14" spans="1:33" s="551" customFormat="1" ht="15">
      <c r="A14" s="554">
        <v>0</v>
      </c>
      <c r="B14" s="779"/>
      <c r="C14" s="1663"/>
      <c r="D14" s="1663"/>
      <c r="E14" s="1784">
        <v>3</v>
      </c>
      <c r="F14" s="1663"/>
      <c r="G14" s="1663"/>
      <c r="H14" s="1663"/>
      <c r="I14" s="1664"/>
      <c r="J14" s="1650"/>
      <c r="K14" s="1663"/>
      <c r="L14" s="1663"/>
      <c r="M14" s="1784">
        <v>3</v>
      </c>
      <c r="N14" s="1663"/>
      <c r="O14" s="780"/>
      <c r="P14" s="780"/>
      <c r="Q14" s="925"/>
    </row>
    <row r="15" spans="1:33" s="1340" customFormat="1" ht="15">
      <c r="A15" s="1337">
        <v>1</v>
      </c>
      <c r="B15" s="779"/>
      <c r="C15" s="1663"/>
      <c r="D15" s="1663"/>
      <c r="E15" s="1784">
        <v>3</v>
      </c>
      <c r="F15" s="1663"/>
      <c r="G15" s="1663"/>
      <c r="H15" s="1663"/>
      <c r="I15" s="1665"/>
      <c r="J15" s="1650"/>
      <c r="K15" s="1663"/>
      <c r="L15" s="1663"/>
      <c r="M15" s="1784">
        <v>3</v>
      </c>
      <c r="N15" s="1663"/>
      <c r="O15" s="1338"/>
      <c r="P15" s="1338"/>
      <c r="Q15" s="1339"/>
    </row>
    <row r="16" spans="1:33" s="551" customFormat="1" ht="15">
      <c r="A16" s="554">
        <v>2</v>
      </c>
      <c r="B16" s="779"/>
      <c r="C16" s="1663"/>
      <c r="D16" s="1663"/>
      <c r="E16" s="1784">
        <v>2</v>
      </c>
      <c r="F16" s="1663"/>
      <c r="G16" s="1663"/>
      <c r="H16" s="1663"/>
      <c r="I16" s="1665"/>
      <c r="J16" s="1650"/>
      <c r="K16" s="1663"/>
      <c r="L16" s="1663"/>
      <c r="M16" s="1784">
        <v>3</v>
      </c>
      <c r="N16" s="1663"/>
      <c r="O16" s="780"/>
      <c r="P16" s="780"/>
      <c r="Q16" s="1143"/>
    </row>
    <row r="17" spans="1:17" s="551" customFormat="1" ht="15">
      <c r="A17" s="554">
        <v>3</v>
      </c>
      <c r="B17" s="779"/>
      <c r="C17" s="1663"/>
      <c r="D17" s="1663"/>
      <c r="E17" s="1784">
        <v>3</v>
      </c>
      <c r="F17" s="1663"/>
      <c r="G17" s="1663"/>
      <c r="H17" s="1663"/>
      <c r="I17" s="1665"/>
      <c r="J17" s="1650"/>
      <c r="K17" s="1663"/>
      <c r="L17" s="1663"/>
      <c r="M17" s="1784">
        <v>3</v>
      </c>
      <c r="N17" s="1663"/>
      <c r="O17" s="780"/>
      <c r="P17" s="780"/>
      <c r="Q17" s="1143"/>
    </row>
    <row r="18" spans="1:17" s="551" customFormat="1" ht="15">
      <c r="A18" s="554">
        <v>4</v>
      </c>
      <c r="B18" s="779"/>
      <c r="C18" s="1663"/>
      <c r="D18" s="1663"/>
      <c r="E18" s="1784">
        <v>2</v>
      </c>
      <c r="F18" s="1663"/>
      <c r="G18" s="1663"/>
      <c r="H18" s="1663"/>
      <c r="I18" s="1665"/>
      <c r="J18" s="1650"/>
      <c r="K18" s="1663"/>
      <c r="L18" s="1663"/>
      <c r="M18" s="1784">
        <v>2</v>
      </c>
      <c r="N18" s="1663"/>
      <c r="O18" s="780"/>
      <c r="P18" s="780"/>
      <c r="Q18" s="1143"/>
    </row>
    <row r="19" spans="1:17" s="551" customFormat="1" ht="15">
      <c r="A19" s="554">
        <v>5</v>
      </c>
      <c r="B19" s="779"/>
      <c r="C19" s="1663"/>
      <c r="D19" s="1663"/>
      <c r="E19" s="1784">
        <v>3</v>
      </c>
      <c r="F19" s="1663"/>
      <c r="G19" s="1663"/>
      <c r="H19" s="1663"/>
      <c r="I19" s="1665"/>
      <c r="J19" s="1650"/>
      <c r="K19" s="1663"/>
      <c r="L19" s="1663"/>
      <c r="M19" s="1784">
        <v>3</v>
      </c>
      <c r="N19" s="1663"/>
      <c r="O19" s="780"/>
      <c r="P19" s="780"/>
      <c r="Q19" s="1143"/>
    </row>
    <row r="20" spans="1:17" s="551" customFormat="1" ht="15">
      <c r="A20" s="554">
        <v>6</v>
      </c>
      <c r="B20" s="779"/>
      <c r="C20" s="1663"/>
      <c r="D20" s="1663"/>
      <c r="E20" s="1784">
        <v>3</v>
      </c>
      <c r="F20" s="1663"/>
      <c r="G20" s="1663"/>
      <c r="H20" s="1663"/>
      <c r="I20" s="1665"/>
      <c r="J20" s="1650"/>
      <c r="K20" s="1663"/>
      <c r="L20" s="1663"/>
      <c r="M20" s="1784">
        <v>3</v>
      </c>
      <c r="N20" s="1663"/>
      <c r="O20" s="780"/>
      <c r="P20" s="780"/>
      <c r="Q20" s="1143"/>
    </row>
    <row r="21" spans="1:17" s="551" customFormat="1" ht="15">
      <c r="A21" s="554">
        <v>7</v>
      </c>
      <c r="B21" s="779"/>
      <c r="C21" s="1663"/>
      <c r="D21" s="1663"/>
      <c r="E21" s="1784">
        <v>2</v>
      </c>
      <c r="F21" s="1663"/>
      <c r="G21" s="1663"/>
      <c r="H21" s="1663"/>
      <c r="I21" s="1665"/>
      <c r="J21" s="1650"/>
      <c r="K21" s="1663"/>
      <c r="L21" s="1663"/>
      <c r="M21" s="1784">
        <v>2</v>
      </c>
      <c r="N21" s="1663"/>
      <c r="O21" s="780"/>
      <c r="P21" s="780"/>
      <c r="Q21" s="1143"/>
    </row>
    <row r="22" spans="1:17" s="551" customFormat="1" ht="15">
      <c r="A22" s="554">
        <v>8</v>
      </c>
      <c r="B22" s="779"/>
      <c r="C22" s="1663"/>
      <c r="D22" s="1663"/>
      <c r="E22" s="1784">
        <v>3</v>
      </c>
      <c r="F22" s="1663"/>
      <c r="G22" s="1663"/>
      <c r="H22" s="1663"/>
      <c r="I22" s="1665"/>
      <c r="J22" s="1650"/>
      <c r="K22" s="1663"/>
      <c r="L22" s="1663"/>
      <c r="M22" s="1784">
        <v>2</v>
      </c>
      <c r="N22" s="1663"/>
      <c r="O22" s="780"/>
      <c r="P22" s="780"/>
      <c r="Q22" s="1143"/>
    </row>
    <row r="23" spans="1:17" s="551" customFormat="1" ht="15">
      <c r="A23" s="554">
        <v>9</v>
      </c>
      <c r="B23" s="779"/>
      <c r="C23" s="1663"/>
      <c r="D23" s="1663"/>
      <c r="E23" s="1784">
        <v>4</v>
      </c>
      <c r="F23" s="1663"/>
      <c r="G23" s="1663"/>
      <c r="H23" s="1663"/>
      <c r="I23" s="1665"/>
      <c r="J23" s="1650"/>
      <c r="K23" s="1663"/>
      <c r="L23" s="1663"/>
      <c r="M23" s="1784">
        <v>3</v>
      </c>
      <c r="N23" s="1663"/>
      <c r="O23" s="780"/>
      <c r="P23" s="780"/>
      <c r="Q23" s="1143"/>
    </row>
    <row r="24" spans="1:17" s="551" customFormat="1" ht="15">
      <c r="A24" s="554">
        <v>10</v>
      </c>
      <c r="B24" s="779"/>
      <c r="C24" s="1663"/>
      <c r="D24" s="1663"/>
      <c r="E24" s="1784">
        <v>3</v>
      </c>
      <c r="F24" s="1663"/>
      <c r="G24" s="1663"/>
      <c r="H24" s="1663"/>
      <c r="I24" s="1665"/>
      <c r="J24" s="1650"/>
      <c r="K24" s="1663"/>
      <c r="L24" s="1663"/>
      <c r="M24" s="1784">
        <v>2</v>
      </c>
      <c r="N24" s="1663"/>
      <c r="O24" s="780"/>
      <c r="P24" s="780"/>
      <c r="Q24" s="1143"/>
    </row>
    <row r="25" spans="1:17" s="551" customFormat="1" ht="15">
      <c r="A25" s="554">
        <v>11</v>
      </c>
      <c r="B25" s="779"/>
      <c r="C25" s="1663"/>
      <c r="D25" s="1663"/>
      <c r="E25" s="1784">
        <v>4</v>
      </c>
      <c r="F25" s="1663"/>
      <c r="G25" s="1663"/>
      <c r="H25" s="1663"/>
      <c r="I25" s="1665"/>
      <c r="J25" s="1650"/>
      <c r="K25" s="1663"/>
      <c r="L25" s="1663"/>
      <c r="M25" s="1784">
        <v>2</v>
      </c>
      <c r="N25" s="1663"/>
      <c r="O25" s="780"/>
      <c r="P25" s="780"/>
      <c r="Q25" s="1143"/>
    </row>
    <row r="26" spans="1:17" s="551" customFormat="1" ht="15">
      <c r="A26" s="554">
        <v>12</v>
      </c>
      <c r="B26" s="779"/>
      <c r="C26" s="1663"/>
      <c r="D26" s="1663"/>
      <c r="E26" s="1784">
        <v>3</v>
      </c>
      <c r="F26" s="1663"/>
      <c r="G26" s="1663"/>
      <c r="H26" s="1663"/>
      <c r="I26" s="1665"/>
      <c r="J26" s="1650"/>
      <c r="K26" s="1663"/>
      <c r="L26" s="1663"/>
      <c r="M26" s="1784">
        <v>3</v>
      </c>
      <c r="N26" s="1663"/>
      <c r="O26" s="780"/>
      <c r="P26" s="780"/>
      <c r="Q26" s="1143"/>
    </row>
    <row r="27" spans="1:17" s="551" customFormat="1" ht="15">
      <c r="A27" s="554">
        <v>13</v>
      </c>
      <c r="B27" s="779"/>
      <c r="C27" s="1663"/>
      <c r="D27" s="1663"/>
      <c r="E27" s="1784">
        <v>3</v>
      </c>
      <c r="F27" s="1663"/>
      <c r="G27" s="1663"/>
      <c r="H27" s="1663"/>
      <c r="I27" s="1665"/>
      <c r="J27" s="1650"/>
      <c r="K27" s="1663"/>
      <c r="L27" s="1663"/>
      <c r="M27" s="1784">
        <v>2</v>
      </c>
      <c r="N27" s="1663"/>
      <c r="O27" s="780"/>
      <c r="P27" s="780"/>
      <c r="Q27" s="1143"/>
    </row>
    <row r="28" spans="1:17" s="551" customFormat="1" ht="15">
      <c r="A28" s="554">
        <v>14</v>
      </c>
      <c r="B28" s="779"/>
      <c r="C28" s="1663"/>
      <c r="D28" s="1663"/>
      <c r="E28" s="1784">
        <v>4</v>
      </c>
      <c r="F28" s="1663"/>
      <c r="G28" s="1663"/>
      <c r="H28" s="1663"/>
      <c r="I28" s="1665"/>
      <c r="J28" s="1650"/>
      <c r="K28" s="1663"/>
      <c r="L28" s="1663"/>
      <c r="M28" s="1784">
        <v>2</v>
      </c>
      <c r="N28" s="1663"/>
      <c r="O28" s="780"/>
      <c r="P28" s="780"/>
      <c r="Q28" s="1143"/>
    </row>
    <row r="29" spans="1:17" s="551" customFormat="1" ht="15">
      <c r="A29" s="554">
        <v>15</v>
      </c>
      <c r="B29" s="779"/>
      <c r="C29" s="1663"/>
      <c r="D29" s="1663"/>
      <c r="E29" s="1784">
        <v>3</v>
      </c>
      <c r="F29" s="1663"/>
      <c r="G29" s="1663"/>
      <c r="H29" s="1663"/>
      <c r="I29" s="1665"/>
      <c r="J29" s="1650"/>
      <c r="K29" s="1663"/>
      <c r="L29" s="1663"/>
      <c r="M29" s="1784">
        <v>2</v>
      </c>
      <c r="N29" s="1663"/>
      <c r="O29" s="780"/>
      <c r="P29" s="780"/>
      <c r="Q29" s="1143"/>
    </row>
    <row r="30" spans="1:17" s="551" customFormat="1" ht="15">
      <c r="A30" s="554">
        <v>16</v>
      </c>
      <c r="B30" s="779"/>
      <c r="C30" s="1663"/>
      <c r="D30" s="1663"/>
      <c r="E30" s="1784">
        <v>2</v>
      </c>
      <c r="F30" s="1663"/>
      <c r="G30" s="1663"/>
      <c r="H30" s="1663"/>
      <c r="I30" s="1665"/>
      <c r="J30" s="1650"/>
      <c r="K30" s="1663"/>
      <c r="L30" s="1663"/>
      <c r="M30" s="1784">
        <v>3</v>
      </c>
      <c r="N30" s="1663"/>
      <c r="O30" s="780"/>
      <c r="P30" s="780"/>
      <c r="Q30" s="1143"/>
    </row>
    <row r="31" spans="1:17" s="555" customFormat="1" ht="15">
      <c r="A31" s="554">
        <v>17</v>
      </c>
      <c r="B31" s="779"/>
      <c r="C31" s="1663"/>
      <c r="D31" s="1663"/>
      <c r="E31" s="1784">
        <v>3</v>
      </c>
      <c r="F31" s="1663"/>
      <c r="G31" s="1663"/>
      <c r="H31" s="1663"/>
      <c r="I31" s="1665"/>
      <c r="J31" s="1650"/>
      <c r="K31" s="1663"/>
      <c r="L31" s="1663"/>
      <c r="M31" s="1784">
        <v>3</v>
      </c>
      <c r="N31" s="1663"/>
      <c r="O31" s="780"/>
      <c r="P31" s="780"/>
      <c r="Q31" s="1143"/>
    </row>
    <row r="32" spans="1:17" s="555" customFormat="1" ht="15">
      <c r="A32" s="554">
        <v>18</v>
      </c>
      <c r="B32" s="779"/>
      <c r="C32" s="1663"/>
      <c r="D32" s="1663"/>
      <c r="E32" s="1784">
        <v>2</v>
      </c>
      <c r="F32" s="1663"/>
      <c r="G32" s="1663"/>
      <c r="H32" s="1663"/>
      <c r="I32" s="1665"/>
      <c r="J32" s="1650"/>
      <c r="K32" s="1663"/>
      <c r="L32" s="1663"/>
      <c r="M32" s="1784">
        <v>3</v>
      </c>
      <c r="N32" s="1663"/>
      <c r="O32" s="780"/>
      <c r="P32" s="780"/>
      <c r="Q32" s="1143"/>
    </row>
    <row r="33" spans="1:33" s="555" customFormat="1" ht="15">
      <c r="A33" s="554">
        <v>19</v>
      </c>
      <c r="B33" s="779"/>
      <c r="C33" s="1663"/>
      <c r="D33" s="1663"/>
      <c r="E33" s="1784">
        <v>2</v>
      </c>
      <c r="F33" s="1663"/>
      <c r="G33" s="1663"/>
      <c r="H33" s="1663"/>
      <c r="I33" s="1665"/>
      <c r="J33" s="1650"/>
      <c r="K33" s="1663"/>
      <c r="L33" s="1663"/>
      <c r="M33" s="1784">
        <v>3</v>
      </c>
      <c r="N33" s="1663"/>
      <c r="O33" s="780"/>
      <c r="P33" s="780"/>
      <c r="Q33" s="1143"/>
    </row>
    <row r="34" spans="1:33" s="555" customFormat="1" ht="15">
      <c r="A34" s="554">
        <v>20</v>
      </c>
      <c r="B34" s="779"/>
      <c r="C34" s="1663"/>
      <c r="D34" s="1663"/>
      <c r="E34" s="1784">
        <v>2</v>
      </c>
      <c r="F34" s="1663"/>
      <c r="G34" s="1663"/>
      <c r="H34" s="1663"/>
      <c r="I34" s="1665"/>
      <c r="J34" s="1650"/>
      <c r="K34" s="1663"/>
      <c r="L34" s="1663"/>
      <c r="M34" s="1784">
        <v>3</v>
      </c>
      <c r="N34" s="1663"/>
      <c r="O34" s="780"/>
      <c r="P34" s="780"/>
      <c r="Q34" s="1143"/>
    </row>
    <row r="35" spans="1:33" s="555" customFormat="1" ht="15">
      <c r="A35" s="554">
        <v>21</v>
      </c>
      <c r="B35" s="779"/>
      <c r="C35" s="1663"/>
      <c r="D35" s="1663"/>
      <c r="E35" s="1784">
        <v>2</v>
      </c>
      <c r="F35" s="1663"/>
      <c r="G35" s="1663"/>
      <c r="H35" s="1663"/>
      <c r="I35" s="1665"/>
      <c r="J35" s="1650"/>
      <c r="K35" s="1663"/>
      <c r="L35" s="1663"/>
      <c r="M35" s="1784">
        <v>3</v>
      </c>
      <c r="N35" s="1663"/>
      <c r="O35" s="780"/>
      <c r="P35" s="780"/>
      <c r="Q35" s="1143"/>
    </row>
    <row r="36" spans="1:33" s="555" customFormat="1" ht="15">
      <c r="A36" s="554">
        <v>22</v>
      </c>
      <c r="B36" s="779"/>
      <c r="C36" s="1663"/>
      <c r="D36" s="1663"/>
      <c r="E36" s="1784">
        <v>2</v>
      </c>
      <c r="F36" s="1663"/>
      <c r="G36" s="1663"/>
      <c r="H36" s="1663"/>
      <c r="I36" s="1665"/>
      <c r="J36" s="1650"/>
      <c r="K36" s="1663"/>
      <c r="L36" s="1663"/>
      <c r="M36" s="1784">
        <v>3</v>
      </c>
      <c r="N36" s="1663"/>
      <c r="O36" s="780"/>
      <c r="P36" s="780"/>
      <c r="Q36" s="1143"/>
    </row>
    <row r="37" spans="1:33" s="555" customFormat="1" ht="15">
      <c r="A37" s="554">
        <v>23</v>
      </c>
      <c r="B37" s="779"/>
      <c r="C37" s="1663"/>
      <c r="D37" s="1663"/>
      <c r="E37" s="1784">
        <v>3</v>
      </c>
      <c r="F37" s="1663"/>
      <c r="G37" s="1663"/>
      <c r="H37" s="1663"/>
      <c r="I37" s="1665"/>
      <c r="J37" s="1650"/>
      <c r="K37" s="1663"/>
      <c r="L37" s="1663"/>
      <c r="M37" s="1784">
        <v>3</v>
      </c>
      <c r="N37" s="1663"/>
      <c r="O37" s="780"/>
      <c r="P37" s="780"/>
      <c r="Q37" s="1143"/>
    </row>
    <row r="38" spans="1:33" s="555" customFormat="1" ht="15">
      <c r="A38" s="554" t="s">
        <v>19</v>
      </c>
      <c r="B38" s="780"/>
      <c r="C38" s="1663"/>
      <c r="D38" s="1663"/>
      <c r="E38" s="1666">
        <f>SUM(E14:E37)</f>
        <v>66</v>
      </c>
      <c r="F38" s="1663"/>
      <c r="G38" s="1663"/>
      <c r="H38" s="1663"/>
      <c r="I38" s="1666">
        <f>SUM(I14:I37)</f>
        <v>0</v>
      </c>
      <c r="J38" s="1663"/>
      <c r="K38" s="1663"/>
      <c r="L38" s="1663"/>
      <c r="M38" s="1666">
        <f>SUM(M14:M37)</f>
        <v>64</v>
      </c>
      <c r="N38" s="1663"/>
      <c r="O38" s="780"/>
      <c r="P38" s="780"/>
      <c r="Q38" s="1142">
        <f>SUM(Q14:Q37)</f>
        <v>0</v>
      </c>
    </row>
    <row r="39" spans="1:33" s="545" customFormat="1" ht="12.75" customHeight="1">
      <c r="A39" s="545" t="s">
        <v>20</v>
      </c>
      <c r="R39" s="950"/>
      <c r="S39" s="950"/>
      <c r="T39" s="950"/>
      <c r="U39" s="950"/>
      <c r="V39" s="950"/>
      <c r="W39" s="950"/>
      <c r="X39" s="950"/>
      <c r="Y39" s="950"/>
      <c r="Z39" s="950"/>
      <c r="AA39" s="950"/>
      <c r="AB39" s="950"/>
      <c r="AC39" s="950"/>
      <c r="AD39" s="950"/>
      <c r="AE39" s="950"/>
      <c r="AF39" s="950"/>
      <c r="AG39" s="950"/>
    </row>
    <row r="40" spans="1:33" s="545" customFormat="1" ht="12.75" customHeight="1">
      <c r="A40" s="545" t="s">
        <v>21</v>
      </c>
      <c r="R40" s="950"/>
      <c r="S40" s="950"/>
      <c r="T40" s="950"/>
      <c r="U40" s="950"/>
      <c r="V40" s="950"/>
      <c r="W40" s="950"/>
      <c r="X40" s="950"/>
      <c r="Y40" s="950"/>
      <c r="Z40" s="950"/>
      <c r="AA40" s="950"/>
      <c r="AB40" s="950"/>
      <c r="AC40" s="950"/>
      <c r="AD40" s="950"/>
      <c r="AE40" s="950"/>
      <c r="AF40" s="950"/>
      <c r="AG40" s="950"/>
    </row>
    <row r="41" spans="1:33">
      <c r="A41" s="545" t="s">
        <v>565</v>
      </c>
      <c r="K41" s="545"/>
      <c r="L41" s="545"/>
      <c r="M41" s="545"/>
      <c r="N41" s="545"/>
      <c r="O41" s="545"/>
      <c r="P41" s="545"/>
      <c r="Q41" s="545"/>
      <c r="R41" s="951"/>
      <c r="S41" s="951"/>
      <c r="T41" s="951"/>
      <c r="U41" s="951"/>
      <c r="V41" s="951"/>
      <c r="W41" s="951"/>
      <c r="X41" s="951"/>
      <c r="Y41" s="951"/>
      <c r="Z41" s="951"/>
      <c r="AA41" s="951"/>
      <c r="AB41" s="951"/>
      <c r="AC41" s="951"/>
      <c r="AD41" s="951"/>
      <c r="AE41" s="951"/>
      <c r="AF41" s="951"/>
      <c r="AG41" s="951"/>
    </row>
    <row r="42" spans="1:33">
      <c r="A42" s="545" t="s">
        <v>23</v>
      </c>
      <c r="R42" s="951"/>
      <c r="S42" s="951"/>
      <c r="T42" s="951"/>
      <c r="U42" s="951"/>
      <c r="V42" s="951"/>
      <c r="W42" s="951"/>
      <c r="X42" s="951"/>
      <c r="Y42" s="951"/>
      <c r="Z42" s="951"/>
      <c r="AA42" s="951"/>
      <c r="AB42" s="951"/>
      <c r="AC42" s="951"/>
      <c r="AD42" s="951"/>
      <c r="AE42" s="951"/>
      <c r="AF42" s="951"/>
      <c r="AG42" s="951"/>
    </row>
    <row r="43" spans="1:33">
      <c r="R43" s="951"/>
      <c r="S43" s="951"/>
      <c r="T43" s="951"/>
      <c r="U43" s="951"/>
      <c r="V43" s="951"/>
      <c r="W43" s="951"/>
      <c r="X43" s="951"/>
      <c r="Y43" s="951"/>
      <c r="Z43" s="951"/>
      <c r="AA43" s="951"/>
      <c r="AB43" s="951"/>
      <c r="AC43" s="951"/>
      <c r="AD43" s="951"/>
      <c r="AE43" s="951"/>
      <c r="AF43" s="951"/>
      <c r="AG43" s="951"/>
    </row>
  </sheetData>
  <mergeCells count="20">
    <mergeCell ref="B1:F1"/>
    <mergeCell ref="B2:F2"/>
    <mergeCell ref="A6:Q6"/>
    <mergeCell ref="A7:Q7"/>
    <mergeCell ref="N1:Q1"/>
    <mergeCell ref="N2:Q2"/>
    <mergeCell ref="B3:C3"/>
    <mergeCell ref="B5:C5"/>
    <mergeCell ref="B4:C4"/>
    <mergeCell ref="A9:A12"/>
    <mergeCell ref="B9:I9"/>
    <mergeCell ref="N10:Q10"/>
    <mergeCell ref="N11:O11"/>
    <mergeCell ref="B11:C11"/>
    <mergeCell ref="F11:G11"/>
    <mergeCell ref="J11:K11"/>
    <mergeCell ref="J9:Q9"/>
    <mergeCell ref="B10:E10"/>
    <mergeCell ref="F10:I10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>
    <tabColor theme="9"/>
  </sheetPr>
  <dimension ref="A1:AG43"/>
  <sheetViews>
    <sheetView topLeftCell="B1" zoomScale="85" zoomScaleNormal="85" zoomScaleSheetLayoutView="100" workbookViewId="0">
      <selection activeCell="Q14" sqref="Q14:Q37"/>
    </sheetView>
  </sheetViews>
  <sheetFormatPr defaultColWidth="9.140625" defaultRowHeight="12.75"/>
  <cols>
    <col min="1" max="1" width="5.42578125" style="568" customWidth="1"/>
    <col min="2" max="3" width="11.28515625" style="568" customWidth="1"/>
    <col min="4" max="4" width="11.28515625" style="568" hidden="1" customWidth="1"/>
    <col min="5" max="7" width="11.28515625" style="568" customWidth="1"/>
    <col min="8" max="8" width="11.28515625" style="568" hidden="1" customWidth="1"/>
    <col min="9" max="11" width="11.28515625" style="568" customWidth="1"/>
    <col min="12" max="12" width="11.28515625" style="568" hidden="1" customWidth="1"/>
    <col min="13" max="15" width="11.28515625" style="568" customWidth="1"/>
    <col min="16" max="16" width="11.28515625" style="568" hidden="1" customWidth="1"/>
    <col min="17" max="17" width="11.28515625" style="568" customWidth="1"/>
    <col min="18" max="16384" width="9.140625" style="568"/>
  </cols>
  <sheetData>
    <row r="1" spans="1:33" s="557" customFormat="1" ht="18.75" customHeight="1">
      <c r="B1" s="2924" t="s">
        <v>405</v>
      </c>
      <c r="C1" s="2081"/>
      <c r="D1" s="2081"/>
      <c r="E1" s="2081"/>
      <c r="F1" s="2081"/>
      <c r="J1" s="800" t="s">
        <v>171</v>
      </c>
      <c r="N1" s="2931" t="s">
        <v>125</v>
      </c>
      <c r="O1" s="2932"/>
      <c r="P1" s="2932"/>
      <c r="Q1" s="2932"/>
      <c r="R1" s="948"/>
      <c r="S1" s="948"/>
      <c r="T1" s="948"/>
      <c r="U1" s="948"/>
      <c r="V1" s="948"/>
      <c r="W1" s="948"/>
      <c r="X1" s="948"/>
      <c r="Y1" s="948"/>
      <c r="Z1" s="948"/>
      <c r="AA1" s="948"/>
      <c r="AB1" s="948"/>
      <c r="AC1" s="948"/>
      <c r="AD1" s="948"/>
      <c r="AE1" s="948"/>
      <c r="AF1" s="948"/>
      <c r="AG1" s="948"/>
    </row>
    <row r="2" spans="1:33" s="557" customFormat="1" ht="10.5" customHeight="1">
      <c r="B2" s="2925" t="s">
        <v>1</v>
      </c>
      <c r="C2" s="2088"/>
      <c r="D2" s="2088"/>
      <c r="E2" s="2088"/>
      <c r="F2" s="2088"/>
      <c r="N2" s="2925" t="s">
        <v>2</v>
      </c>
      <c r="O2" s="2927"/>
      <c r="P2" s="2927"/>
      <c r="Q2" s="2927"/>
      <c r="R2" s="948"/>
      <c r="S2" s="948"/>
      <c r="T2" s="948"/>
      <c r="U2" s="948"/>
      <c r="V2" s="948"/>
      <c r="W2" s="948"/>
      <c r="X2" s="948"/>
      <c r="Y2" s="948"/>
      <c r="Z2" s="948"/>
      <c r="AA2" s="948"/>
      <c r="AB2" s="948"/>
      <c r="AC2" s="948"/>
      <c r="AD2" s="948"/>
      <c r="AE2" s="948"/>
      <c r="AF2" s="948"/>
      <c r="AG2" s="948"/>
    </row>
    <row r="3" spans="1:33" s="557" customFormat="1" ht="13.5" customHeight="1">
      <c r="B3" s="2928" t="s">
        <v>126</v>
      </c>
      <c r="C3" s="2928"/>
      <c r="N3" s="557" t="s">
        <v>3</v>
      </c>
      <c r="R3" s="948"/>
      <c r="S3" s="948"/>
      <c r="T3" s="948"/>
      <c r="U3" s="948"/>
      <c r="V3" s="948"/>
      <c r="W3" s="948"/>
      <c r="X3" s="948"/>
      <c r="Y3" s="948"/>
      <c r="Z3" s="948"/>
      <c r="AA3" s="948"/>
      <c r="AB3" s="948"/>
      <c r="AC3" s="948"/>
      <c r="AD3" s="948"/>
      <c r="AE3" s="948"/>
      <c r="AF3" s="948"/>
      <c r="AG3" s="948"/>
    </row>
    <row r="4" spans="1:33" s="557" customFormat="1" ht="15" customHeight="1">
      <c r="B4" s="2930" t="s">
        <v>4</v>
      </c>
      <c r="C4" s="2081"/>
      <c r="D4" s="559"/>
      <c r="E4" s="948"/>
      <c r="F4" s="948"/>
      <c r="G4" s="948"/>
      <c r="H4" s="948"/>
      <c r="I4" s="918" t="s">
        <v>5</v>
      </c>
      <c r="J4" s="558"/>
      <c r="K4" s="558"/>
      <c r="L4" s="558"/>
      <c r="R4" s="948"/>
      <c r="S4" s="948"/>
      <c r="T4" s="948"/>
      <c r="U4" s="948"/>
      <c r="V4" s="948"/>
      <c r="W4" s="948"/>
      <c r="X4" s="948"/>
      <c r="Y4" s="948"/>
      <c r="Z4" s="948"/>
      <c r="AA4" s="948"/>
      <c r="AB4" s="948"/>
      <c r="AC4" s="948"/>
      <c r="AD4" s="948"/>
      <c r="AE4" s="948"/>
      <c r="AF4" s="948"/>
      <c r="AG4" s="948"/>
    </row>
    <row r="5" spans="1:33" s="557" customFormat="1" ht="9.75" customHeight="1">
      <c r="B5" s="2929" t="s">
        <v>7</v>
      </c>
      <c r="C5" s="2079"/>
      <c r="D5" s="558"/>
      <c r="E5" s="558"/>
      <c r="R5" s="948"/>
      <c r="S5" s="948"/>
      <c r="T5" s="948"/>
      <c r="U5" s="948"/>
      <c r="V5" s="948"/>
      <c r="W5" s="948"/>
      <c r="X5" s="948"/>
      <c r="Y5" s="948"/>
      <c r="Z5" s="948"/>
      <c r="AA5" s="948"/>
      <c r="AB5" s="948"/>
      <c r="AC5" s="948"/>
      <c r="AD5" s="948"/>
      <c r="AE5" s="948"/>
      <c r="AF5" s="948"/>
      <c r="AG5" s="948"/>
    </row>
    <row r="6" spans="1:33" s="557" customFormat="1" ht="12" customHeight="1">
      <c r="A6" s="2926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48"/>
      <c r="S6" s="948"/>
      <c r="T6" s="948"/>
      <c r="U6" s="948"/>
      <c r="V6" s="948"/>
      <c r="W6" s="948"/>
      <c r="X6" s="948"/>
      <c r="Y6" s="948"/>
      <c r="Z6" s="948"/>
      <c r="AA6" s="948"/>
      <c r="AB6" s="948"/>
      <c r="AC6" s="948"/>
      <c r="AD6" s="948"/>
      <c r="AE6" s="948"/>
      <c r="AF6" s="948"/>
      <c r="AG6" s="948"/>
    </row>
    <row r="7" spans="1:33" s="557" customFormat="1" ht="15.75">
      <c r="A7" s="2923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48"/>
      <c r="S7" s="948"/>
      <c r="T7" s="948"/>
      <c r="U7" s="948"/>
      <c r="V7" s="948"/>
      <c r="W7" s="948"/>
      <c r="X7" s="948"/>
      <c r="Y7" s="948"/>
      <c r="Z7" s="948"/>
      <c r="AA7" s="948"/>
      <c r="AB7" s="948"/>
      <c r="AC7" s="948"/>
      <c r="AD7" s="948"/>
      <c r="AE7" s="948"/>
      <c r="AF7" s="948"/>
      <c r="AG7" s="948"/>
    </row>
    <row r="8" spans="1:33" s="557" customFormat="1" ht="9" customHeight="1">
      <c r="A8" s="1272">
        <v>1641</v>
      </c>
      <c r="B8" s="1258">
        <v>1642</v>
      </c>
      <c r="R8" s="948"/>
      <c r="S8" s="948"/>
      <c r="T8" s="948"/>
      <c r="U8" s="948"/>
      <c r="V8" s="948"/>
      <c r="W8" s="948"/>
      <c r="X8" s="948"/>
      <c r="Y8" s="948"/>
      <c r="Z8" s="948"/>
      <c r="AA8" s="948"/>
      <c r="AB8" s="948"/>
      <c r="AC8" s="948"/>
      <c r="AD8" s="948"/>
      <c r="AE8" s="948"/>
      <c r="AF8" s="948"/>
      <c r="AG8" s="948"/>
    </row>
    <row r="9" spans="1:33" s="557" customFormat="1">
      <c r="A9" s="2912" t="s">
        <v>9</v>
      </c>
      <c r="B9" s="2915" t="s">
        <v>10</v>
      </c>
      <c r="C9" s="2916"/>
      <c r="D9" s="2916"/>
      <c r="E9" s="2916"/>
      <c r="F9" s="2916"/>
      <c r="G9" s="2916"/>
      <c r="H9" s="2916"/>
      <c r="I9" s="2917"/>
      <c r="J9" s="2915" t="s">
        <v>11</v>
      </c>
      <c r="K9" s="2916"/>
      <c r="L9" s="2916"/>
      <c r="M9" s="2916"/>
      <c r="N9" s="2916"/>
      <c r="O9" s="2916"/>
      <c r="P9" s="2916"/>
      <c r="Q9" s="2917"/>
      <c r="R9" s="948"/>
      <c r="S9" s="948"/>
      <c r="T9" s="948"/>
      <c r="U9" s="948"/>
      <c r="V9" s="948"/>
      <c r="W9" s="948"/>
      <c r="X9" s="948"/>
      <c r="Y9" s="948"/>
      <c r="Z9" s="948"/>
      <c r="AA9" s="948"/>
      <c r="AB9" s="948"/>
      <c r="AC9" s="948"/>
      <c r="AD9" s="948"/>
      <c r="AE9" s="948"/>
      <c r="AF9" s="948"/>
      <c r="AG9" s="948"/>
    </row>
    <row r="10" spans="1:33" s="557" customFormat="1">
      <c r="A10" s="2913"/>
      <c r="B10" s="2918" t="s">
        <v>249</v>
      </c>
      <c r="C10" s="2919"/>
      <c r="D10" s="2919"/>
      <c r="E10" s="2920"/>
      <c r="F10" s="2918" t="s">
        <v>128</v>
      </c>
      <c r="G10" s="2095"/>
      <c r="H10" s="2095"/>
      <c r="I10" s="2096"/>
      <c r="J10" s="2918" t="s">
        <v>249</v>
      </c>
      <c r="K10" s="2919"/>
      <c r="L10" s="2919"/>
      <c r="M10" s="2920"/>
      <c r="N10" s="2918" t="str">
        <f>F10</f>
        <v>яч. 14 - ф. "Школа"</v>
      </c>
      <c r="O10" s="2921"/>
      <c r="P10" s="2921"/>
      <c r="Q10" s="2922"/>
      <c r="R10" s="948"/>
      <c r="S10" s="948"/>
      <c r="T10" s="948"/>
      <c r="U10" s="948"/>
      <c r="V10" s="948"/>
      <c r="W10" s="948"/>
      <c r="X10" s="948"/>
      <c r="Y10" s="948"/>
      <c r="Z10" s="948"/>
      <c r="AA10" s="948"/>
      <c r="AB10" s="948"/>
      <c r="AC10" s="948"/>
      <c r="AD10" s="948"/>
      <c r="AE10" s="948"/>
      <c r="AF10" s="948"/>
      <c r="AG10" s="948"/>
    </row>
    <row r="11" spans="1:33" s="557" customFormat="1">
      <c r="A11" s="2913"/>
      <c r="B11" s="2918" t="s">
        <v>14</v>
      </c>
      <c r="C11" s="2919"/>
      <c r="E11" s="561">
        <v>1500</v>
      </c>
      <c r="F11" s="2918" t="s">
        <v>14</v>
      </c>
      <c r="G11" s="2919"/>
      <c r="H11" s="560"/>
      <c r="I11" s="561">
        <v>2000</v>
      </c>
      <c r="J11" s="2918" t="s">
        <v>14</v>
      </c>
      <c r="K11" s="2919"/>
      <c r="L11" s="560"/>
      <c r="M11" s="561">
        <f>E11</f>
        <v>1500</v>
      </c>
      <c r="N11" s="2918" t="s">
        <v>14</v>
      </c>
      <c r="O11" s="2919"/>
      <c r="P11" s="560"/>
      <c r="Q11" s="561">
        <v>2000</v>
      </c>
      <c r="R11" s="948"/>
      <c r="S11" s="948"/>
      <c r="T11" s="948"/>
      <c r="U11" s="948"/>
      <c r="V11" s="948"/>
      <c r="W11" s="948"/>
      <c r="X11" s="948"/>
      <c r="Y11" s="948"/>
      <c r="Z11" s="948"/>
      <c r="AA11" s="948"/>
      <c r="AB11" s="948"/>
      <c r="AC11" s="948"/>
      <c r="AD11" s="948"/>
      <c r="AE11" s="948"/>
      <c r="AF11" s="948"/>
      <c r="AG11" s="948"/>
    </row>
    <row r="12" spans="1:33" s="563" customFormat="1" ht="35.25" customHeight="1">
      <c r="A12" s="2914"/>
      <c r="B12" s="562" t="s">
        <v>16</v>
      </c>
      <c r="C12" s="562" t="s">
        <v>17</v>
      </c>
      <c r="D12" s="562"/>
      <c r="E12" s="562" t="s">
        <v>18</v>
      </c>
      <c r="F12" s="562" t="s">
        <v>16</v>
      </c>
      <c r="G12" s="562" t="s">
        <v>17</v>
      </c>
      <c r="H12" s="562"/>
      <c r="I12" s="562" t="s">
        <v>18</v>
      </c>
      <c r="J12" s="562" t="s">
        <v>16</v>
      </c>
      <c r="K12" s="562" t="s">
        <v>17</v>
      </c>
      <c r="L12" s="562"/>
      <c r="M12" s="562" t="s">
        <v>18</v>
      </c>
      <c r="N12" s="562" t="s">
        <v>16</v>
      </c>
      <c r="O12" s="562" t="s">
        <v>17</v>
      </c>
      <c r="P12" s="562"/>
      <c r="Q12" s="562" t="s">
        <v>18</v>
      </c>
    </row>
    <row r="13" spans="1:33" s="565" customFormat="1" ht="11.25">
      <c r="A13" s="564">
        <v>1</v>
      </c>
      <c r="B13" s="564">
        <v>2</v>
      </c>
      <c r="C13" s="564">
        <v>3</v>
      </c>
      <c r="D13" s="564"/>
      <c r="E13" s="564">
        <v>4</v>
      </c>
      <c r="F13" s="564">
        <v>5</v>
      </c>
      <c r="G13" s="564">
        <v>6</v>
      </c>
      <c r="H13" s="564"/>
      <c r="I13" s="564">
        <v>7</v>
      </c>
      <c r="J13" s="564">
        <v>8</v>
      </c>
      <c r="K13" s="564">
        <v>9</v>
      </c>
      <c r="L13" s="564"/>
      <c r="M13" s="564">
        <v>10</v>
      </c>
      <c r="N13" s="564">
        <v>11</v>
      </c>
      <c r="O13" s="564">
        <v>12</v>
      </c>
      <c r="P13" s="564"/>
      <c r="Q13" s="564">
        <v>13</v>
      </c>
    </row>
    <row r="14" spans="1:33" s="563" customFormat="1" ht="15">
      <c r="A14" s="566">
        <v>0</v>
      </c>
      <c r="B14" s="779"/>
      <c r="C14" s="1667"/>
      <c r="D14" s="1667"/>
      <c r="E14" s="1784">
        <v>196</v>
      </c>
      <c r="F14" s="1667"/>
      <c r="G14" s="1667"/>
      <c r="H14" s="1667"/>
      <c r="I14" s="1784">
        <v>287</v>
      </c>
      <c r="J14" s="1650"/>
      <c r="K14" s="1667"/>
      <c r="L14" s="1667"/>
      <c r="M14" s="1784">
        <v>72</v>
      </c>
      <c r="N14" s="1667"/>
      <c r="O14" s="1667"/>
      <c r="P14" s="1667"/>
      <c r="Q14" s="1784">
        <v>102</v>
      </c>
    </row>
    <row r="15" spans="1:33" s="1336" customFormat="1" ht="15">
      <c r="A15" s="1335">
        <v>1</v>
      </c>
      <c r="B15" s="779"/>
      <c r="C15" s="1667"/>
      <c r="D15" s="1667"/>
      <c r="E15" s="1784">
        <v>186</v>
      </c>
      <c r="F15" s="1667"/>
      <c r="G15" s="1667"/>
      <c r="H15" s="1667"/>
      <c r="I15" s="1784">
        <v>257</v>
      </c>
      <c r="J15" s="1650"/>
      <c r="K15" s="1667"/>
      <c r="L15" s="1667"/>
      <c r="M15" s="1784">
        <v>73</v>
      </c>
      <c r="N15" s="1667"/>
      <c r="O15" s="1667"/>
      <c r="P15" s="1667"/>
      <c r="Q15" s="1784">
        <v>98</v>
      </c>
    </row>
    <row r="16" spans="1:33" s="563" customFormat="1" ht="15">
      <c r="A16" s="566">
        <v>2</v>
      </c>
      <c r="B16" s="779"/>
      <c r="C16" s="1667"/>
      <c r="D16" s="1667"/>
      <c r="E16" s="1784">
        <v>180</v>
      </c>
      <c r="F16" s="1667"/>
      <c r="G16" s="1667"/>
      <c r="H16" s="1667"/>
      <c r="I16" s="1784">
        <v>264</v>
      </c>
      <c r="J16" s="1650"/>
      <c r="K16" s="1667"/>
      <c r="L16" s="1667"/>
      <c r="M16" s="1784">
        <v>73</v>
      </c>
      <c r="N16" s="1667"/>
      <c r="O16" s="1667"/>
      <c r="P16" s="1667"/>
      <c r="Q16" s="1784">
        <v>102</v>
      </c>
    </row>
    <row r="17" spans="1:17" s="563" customFormat="1" ht="15">
      <c r="A17" s="566">
        <v>3</v>
      </c>
      <c r="B17" s="779"/>
      <c r="C17" s="1667"/>
      <c r="D17" s="1667"/>
      <c r="E17" s="1784">
        <v>188</v>
      </c>
      <c r="F17" s="1667"/>
      <c r="G17" s="1667"/>
      <c r="H17" s="1667"/>
      <c r="I17" s="1784">
        <v>287</v>
      </c>
      <c r="J17" s="1650"/>
      <c r="K17" s="1667"/>
      <c r="L17" s="1667"/>
      <c r="M17" s="1784">
        <v>72</v>
      </c>
      <c r="N17" s="1667"/>
      <c r="O17" s="1667"/>
      <c r="P17" s="1667"/>
      <c r="Q17" s="1784">
        <v>103</v>
      </c>
    </row>
    <row r="18" spans="1:17" s="563" customFormat="1" ht="15">
      <c r="A18" s="566">
        <v>4</v>
      </c>
      <c r="B18" s="779"/>
      <c r="C18" s="1667"/>
      <c r="D18" s="1667"/>
      <c r="E18" s="1784">
        <v>192</v>
      </c>
      <c r="F18" s="1667"/>
      <c r="G18" s="1667"/>
      <c r="H18" s="1667"/>
      <c r="I18" s="1784">
        <v>313</v>
      </c>
      <c r="J18" s="1650"/>
      <c r="K18" s="1667"/>
      <c r="L18" s="1667"/>
      <c r="M18" s="1784">
        <v>71</v>
      </c>
      <c r="N18" s="1667"/>
      <c r="O18" s="1667"/>
      <c r="P18" s="1667"/>
      <c r="Q18" s="1784">
        <v>100</v>
      </c>
    </row>
    <row r="19" spans="1:17" s="563" customFormat="1" ht="15">
      <c r="A19" s="566">
        <v>5</v>
      </c>
      <c r="B19" s="779"/>
      <c r="C19" s="1667"/>
      <c r="D19" s="1667"/>
      <c r="E19" s="1784">
        <v>204</v>
      </c>
      <c r="F19" s="1667"/>
      <c r="G19" s="1667"/>
      <c r="H19" s="1667"/>
      <c r="I19" s="1784">
        <v>345</v>
      </c>
      <c r="J19" s="1650"/>
      <c r="K19" s="1667"/>
      <c r="L19" s="1667"/>
      <c r="M19" s="1784">
        <v>69</v>
      </c>
      <c r="N19" s="1667"/>
      <c r="O19" s="1667"/>
      <c r="P19" s="1667"/>
      <c r="Q19" s="1784">
        <v>97</v>
      </c>
    </row>
    <row r="20" spans="1:17" s="563" customFormat="1" ht="15">
      <c r="A20" s="566">
        <v>6</v>
      </c>
      <c r="B20" s="779"/>
      <c r="C20" s="1667"/>
      <c r="D20" s="1667"/>
      <c r="E20" s="1784">
        <v>233</v>
      </c>
      <c r="F20" s="1667"/>
      <c r="G20" s="1667"/>
      <c r="H20" s="1667"/>
      <c r="I20" s="1784">
        <v>388</v>
      </c>
      <c r="J20" s="1650"/>
      <c r="K20" s="1667"/>
      <c r="L20" s="1667"/>
      <c r="M20" s="1784">
        <v>65</v>
      </c>
      <c r="N20" s="1667"/>
      <c r="O20" s="1667"/>
      <c r="P20" s="1667"/>
      <c r="Q20" s="1784">
        <v>96</v>
      </c>
    </row>
    <row r="21" spans="1:17" s="563" customFormat="1" ht="15">
      <c r="A21" s="566">
        <v>7</v>
      </c>
      <c r="B21" s="779"/>
      <c r="C21" s="1667"/>
      <c r="D21" s="1667"/>
      <c r="E21" s="1784">
        <v>289</v>
      </c>
      <c r="F21" s="1667"/>
      <c r="G21" s="1667"/>
      <c r="H21" s="1667"/>
      <c r="I21" s="1784">
        <v>466</v>
      </c>
      <c r="J21" s="1650"/>
      <c r="K21" s="1667"/>
      <c r="L21" s="1667"/>
      <c r="M21" s="1784">
        <v>66</v>
      </c>
      <c r="N21" s="1667"/>
      <c r="O21" s="1667"/>
      <c r="P21" s="1667"/>
      <c r="Q21" s="1784">
        <v>91</v>
      </c>
    </row>
    <row r="22" spans="1:17" s="563" customFormat="1" ht="15">
      <c r="A22" s="566">
        <v>8</v>
      </c>
      <c r="B22" s="779"/>
      <c r="C22" s="1667"/>
      <c r="D22" s="1667"/>
      <c r="E22" s="1784">
        <v>260</v>
      </c>
      <c r="F22" s="1667"/>
      <c r="G22" s="1667"/>
      <c r="H22" s="1667"/>
      <c r="I22" s="1784">
        <v>502</v>
      </c>
      <c r="J22" s="1650"/>
      <c r="K22" s="1667"/>
      <c r="L22" s="1667"/>
      <c r="M22" s="1784">
        <v>63</v>
      </c>
      <c r="N22" s="1667"/>
      <c r="O22" s="1667"/>
      <c r="P22" s="1667"/>
      <c r="Q22" s="1784">
        <v>92</v>
      </c>
    </row>
    <row r="23" spans="1:17" s="563" customFormat="1" ht="15">
      <c r="A23" s="566">
        <v>9</v>
      </c>
      <c r="B23" s="779"/>
      <c r="C23" s="1667"/>
      <c r="D23" s="1667"/>
      <c r="E23" s="1784">
        <v>261</v>
      </c>
      <c r="F23" s="1667"/>
      <c r="G23" s="1667"/>
      <c r="H23" s="1667"/>
      <c r="I23" s="1784">
        <v>486</v>
      </c>
      <c r="J23" s="1650"/>
      <c r="K23" s="1667"/>
      <c r="L23" s="1667"/>
      <c r="M23" s="1784">
        <v>75</v>
      </c>
      <c r="N23" s="1667"/>
      <c r="O23" s="1667"/>
      <c r="P23" s="1667"/>
      <c r="Q23" s="1784">
        <v>91</v>
      </c>
    </row>
    <row r="24" spans="1:17" s="563" customFormat="1" ht="15">
      <c r="A24" s="566">
        <v>10</v>
      </c>
      <c r="B24" s="779"/>
      <c r="C24" s="1667"/>
      <c r="D24" s="1667"/>
      <c r="E24" s="1784">
        <v>274</v>
      </c>
      <c r="F24" s="1667"/>
      <c r="G24" s="1667"/>
      <c r="H24" s="1667"/>
      <c r="I24" s="1784">
        <v>468</v>
      </c>
      <c r="J24" s="1650"/>
      <c r="K24" s="1667"/>
      <c r="L24" s="1667"/>
      <c r="M24" s="1784">
        <v>79</v>
      </c>
      <c r="N24" s="1667"/>
      <c r="O24" s="1667"/>
      <c r="P24" s="1667"/>
      <c r="Q24" s="1784">
        <v>92</v>
      </c>
    </row>
    <row r="25" spans="1:17" s="563" customFormat="1" ht="15">
      <c r="A25" s="566">
        <v>11</v>
      </c>
      <c r="B25" s="779"/>
      <c r="C25" s="1667"/>
      <c r="D25" s="1667"/>
      <c r="E25" s="1784">
        <v>281</v>
      </c>
      <c r="F25" s="1667"/>
      <c r="G25" s="1667"/>
      <c r="H25" s="1667"/>
      <c r="I25" s="1784">
        <v>454</v>
      </c>
      <c r="J25" s="1650"/>
      <c r="K25" s="1667"/>
      <c r="L25" s="1667"/>
      <c r="M25" s="1784">
        <v>77</v>
      </c>
      <c r="N25" s="1667"/>
      <c r="O25" s="1667"/>
      <c r="P25" s="1667"/>
      <c r="Q25" s="1784">
        <v>93</v>
      </c>
    </row>
    <row r="26" spans="1:17" s="563" customFormat="1" ht="15">
      <c r="A26" s="566">
        <v>12</v>
      </c>
      <c r="B26" s="779"/>
      <c r="C26" s="1667"/>
      <c r="D26" s="1667"/>
      <c r="E26" s="1784">
        <v>275</v>
      </c>
      <c r="F26" s="1667"/>
      <c r="G26" s="1667"/>
      <c r="H26" s="1667"/>
      <c r="I26" s="1784">
        <v>464</v>
      </c>
      <c r="J26" s="1650"/>
      <c r="K26" s="1667"/>
      <c r="L26" s="1667"/>
      <c r="M26" s="1784">
        <v>77</v>
      </c>
      <c r="N26" s="1667"/>
      <c r="O26" s="1667"/>
      <c r="P26" s="1667"/>
      <c r="Q26" s="1784">
        <v>100</v>
      </c>
    </row>
    <row r="27" spans="1:17" s="563" customFormat="1" ht="15">
      <c r="A27" s="566">
        <v>13</v>
      </c>
      <c r="B27" s="779"/>
      <c r="C27" s="1667"/>
      <c r="D27" s="1667"/>
      <c r="E27" s="1784">
        <v>263</v>
      </c>
      <c r="F27" s="1667"/>
      <c r="G27" s="1667"/>
      <c r="H27" s="1667"/>
      <c r="I27" s="1784">
        <v>447</v>
      </c>
      <c r="J27" s="1650"/>
      <c r="K27" s="1667"/>
      <c r="L27" s="1667"/>
      <c r="M27" s="1784">
        <v>74</v>
      </c>
      <c r="N27" s="1667"/>
      <c r="O27" s="1667"/>
      <c r="P27" s="1667"/>
      <c r="Q27" s="1784">
        <v>90</v>
      </c>
    </row>
    <row r="28" spans="1:17" s="563" customFormat="1" ht="15">
      <c r="A28" s="566">
        <v>14</v>
      </c>
      <c r="B28" s="779"/>
      <c r="C28" s="1667"/>
      <c r="D28" s="1667"/>
      <c r="E28" s="1784">
        <v>270</v>
      </c>
      <c r="F28" s="1667"/>
      <c r="G28" s="1667"/>
      <c r="H28" s="1667"/>
      <c r="I28" s="1784">
        <v>429</v>
      </c>
      <c r="J28" s="1650"/>
      <c r="K28" s="1667"/>
      <c r="L28" s="1667"/>
      <c r="M28" s="1784">
        <v>73</v>
      </c>
      <c r="N28" s="1667"/>
      <c r="O28" s="1667"/>
      <c r="P28" s="1667"/>
      <c r="Q28" s="1784">
        <v>87</v>
      </c>
    </row>
    <row r="29" spans="1:17" s="563" customFormat="1" ht="15">
      <c r="A29" s="566">
        <v>15</v>
      </c>
      <c r="B29" s="779"/>
      <c r="C29" s="1667"/>
      <c r="D29" s="1667"/>
      <c r="E29" s="1784">
        <v>286</v>
      </c>
      <c r="F29" s="1667"/>
      <c r="G29" s="1667"/>
      <c r="H29" s="1667"/>
      <c r="I29" s="1784">
        <v>465</v>
      </c>
      <c r="J29" s="1650"/>
      <c r="K29" s="1667"/>
      <c r="L29" s="1667"/>
      <c r="M29" s="1784">
        <v>73</v>
      </c>
      <c r="N29" s="1667"/>
      <c r="O29" s="1667"/>
      <c r="P29" s="1667"/>
      <c r="Q29" s="1784">
        <v>95</v>
      </c>
    </row>
    <row r="30" spans="1:17" s="563" customFormat="1" ht="15">
      <c r="A30" s="566">
        <v>16</v>
      </c>
      <c r="B30" s="779"/>
      <c r="C30" s="1667"/>
      <c r="D30" s="1667"/>
      <c r="E30" s="1784">
        <v>289</v>
      </c>
      <c r="F30" s="1667"/>
      <c r="G30" s="1667"/>
      <c r="H30" s="1667"/>
      <c r="I30" s="1784">
        <v>473</v>
      </c>
      <c r="J30" s="1650"/>
      <c r="K30" s="1667"/>
      <c r="L30" s="1667"/>
      <c r="M30" s="1784">
        <v>72</v>
      </c>
      <c r="N30" s="1667"/>
      <c r="O30" s="1667"/>
      <c r="P30" s="1667"/>
      <c r="Q30" s="1784">
        <v>97</v>
      </c>
    </row>
    <row r="31" spans="1:17" s="567" customFormat="1" ht="15">
      <c r="A31" s="566">
        <v>17</v>
      </c>
      <c r="B31" s="779"/>
      <c r="C31" s="1667"/>
      <c r="D31" s="1667"/>
      <c r="E31" s="1784">
        <v>304</v>
      </c>
      <c r="F31" s="1667"/>
      <c r="G31" s="1667"/>
      <c r="H31" s="1667"/>
      <c r="I31" s="1784">
        <v>483</v>
      </c>
      <c r="J31" s="1650"/>
      <c r="K31" s="1667"/>
      <c r="L31" s="1667"/>
      <c r="M31" s="1784">
        <v>76</v>
      </c>
      <c r="N31" s="1667"/>
      <c r="O31" s="1667"/>
      <c r="P31" s="1667"/>
      <c r="Q31" s="1784">
        <v>103</v>
      </c>
    </row>
    <row r="32" spans="1:17" s="567" customFormat="1" ht="15">
      <c r="A32" s="566">
        <v>18</v>
      </c>
      <c r="B32" s="779"/>
      <c r="C32" s="1667"/>
      <c r="D32" s="1667"/>
      <c r="E32" s="1784">
        <v>307</v>
      </c>
      <c r="F32" s="1667"/>
      <c r="G32" s="1667"/>
      <c r="H32" s="1667"/>
      <c r="I32" s="1784">
        <v>474</v>
      </c>
      <c r="J32" s="1650"/>
      <c r="K32" s="1667"/>
      <c r="L32" s="1667"/>
      <c r="M32" s="1784">
        <v>75</v>
      </c>
      <c r="N32" s="1667"/>
      <c r="O32" s="1667"/>
      <c r="P32" s="1667"/>
      <c r="Q32" s="1784">
        <v>104</v>
      </c>
    </row>
    <row r="33" spans="1:33" s="567" customFormat="1" ht="15">
      <c r="A33" s="566">
        <v>19</v>
      </c>
      <c r="B33" s="779"/>
      <c r="C33" s="1667"/>
      <c r="D33" s="1667"/>
      <c r="E33" s="1784">
        <v>297</v>
      </c>
      <c r="F33" s="1667"/>
      <c r="G33" s="1667"/>
      <c r="H33" s="1667"/>
      <c r="I33" s="1784">
        <v>478</v>
      </c>
      <c r="J33" s="1650"/>
      <c r="K33" s="1667"/>
      <c r="L33" s="1667"/>
      <c r="M33" s="1784">
        <v>79</v>
      </c>
      <c r="N33" s="1667"/>
      <c r="O33" s="1667"/>
      <c r="P33" s="1667"/>
      <c r="Q33" s="1784">
        <v>109</v>
      </c>
    </row>
    <row r="34" spans="1:33" s="567" customFormat="1" ht="15">
      <c r="A34" s="566">
        <v>20</v>
      </c>
      <c r="B34" s="779"/>
      <c r="C34" s="1667"/>
      <c r="D34" s="1667"/>
      <c r="E34" s="1784">
        <v>293</v>
      </c>
      <c r="F34" s="1667"/>
      <c r="G34" s="1667"/>
      <c r="H34" s="1667"/>
      <c r="I34" s="1784">
        <v>442</v>
      </c>
      <c r="J34" s="1650"/>
      <c r="K34" s="1667"/>
      <c r="L34" s="1667"/>
      <c r="M34" s="1784">
        <v>82</v>
      </c>
      <c r="N34" s="1667"/>
      <c r="O34" s="1667"/>
      <c r="P34" s="1667"/>
      <c r="Q34" s="1784">
        <v>111</v>
      </c>
    </row>
    <row r="35" spans="1:33" s="567" customFormat="1" ht="15">
      <c r="A35" s="566">
        <v>21</v>
      </c>
      <c r="B35" s="779"/>
      <c r="C35" s="1667"/>
      <c r="D35" s="1667"/>
      <c r="E35" s="1784">
        <v>276</v>
      </c>
      <c r="F35" s="1667"/>
      <c r="G35" s="1667"/>
      <c r="H35" s="1667"/>
      <c r="I35" s="1784">
        <v>432</v>
      </c>
      <c r="J35" s="1650"/>
      <c r="K35" s="1667"/>
      <c r="L35" s="1667"/>
      <c r="M35" s="1784">
        <v>81</v>
      </c>
      <c r="N35" s="1667"/>
      <c r="O35" s="1667"/>
      <c r="P35" s="1667"/>
      <c r="Q35" s="1784">
        <v>114</v>
      </c>
    </row>
    <row r="36" spans="1:33" s="567" customFormat="1" ht="15">
      <c r="A36" s="566">
        <v>22</v>
      </c>
      <c r="B36" s="779"/>
      <c r="C36" s="1667"/>
      <c r="D36" s="1667"/>
      <c r="E36" s="1784">
        <v>257</v>
      </c>
      <c r="F36" s="1667"/>
      <c r="G36" s="1667"/>
      <c r="H36" s="1667"/>
      <c r="I36" s="1784">
        <v>377</v>
      </c>
      <c r="J36" s="1650"/>
      <c r="K36" s="1667"/>
      <c r="L36" s="1667"/>
      <c r="M36" s="1784">
        <v>88</v>
      </c>
      <c r="N36" s="1667"/>
      <c r="O36" s="1667"/>
      <c r="P36" s="1667"/>
      <c r="Q36" s="1784">
        <v>120</v>
      </c>
    </row>
    <row r="37" spans="1:33" s="567" customFormat="1" ht="15">
      <c r="A37" s="566">
        <v>23</v>
      </c>
      <c r="B37" s="779"/>
      <c r="C37" s="1667"/>
      <c r="D37" s="1667"/>
      <c r="E37" s="1784">
        <v>225</v>
      </c>
      <c r="F37" s="1667"/>
      <c r="G37" s="1667"/>
      <c r="H37" s="1667"/>
      <c r="I37" s="1784">
        <v>330</v>
      </c>
      <c r="J37" s="1650"/>
      <c r="K37" s="1667"/>
      <c r="L37" s="1667"/>
      <c r="M37" s="1784">
        <v>84</v>
      </c>
      <c r="N37" s="1667"/>
      <c r="O37" s="1667"/>
      <c r="P37" s="1667"/>
      <c r="Q37" s="1784">
        <v>119</v>
      </c>
    </row>
    <row r="38" spans="1:33" s="567" customFormat="1" ht="15">
      <c r="A38" s="566" t="s">
        <v>19</v>
      </c>
      <c r="B38" s="781"/>
      <c r="C38" s="1667"/>
      <c r="D38" s="1667"/>
      <c r="E38" s="1668">
        <f>SUM(E14:E37)</f>
        <v>6086</v>
      </c>
      <c r="F38" s="1667"/>
      <c r="G38" s="1667"/>
      <c r="H38" s="1667"/>
      <c r="I38" s="1668">
        <f>SUM(I14:I37)</f>
        <v>9811</v>
      </c>
      <c r="J38" s="1667"/>
      <c r="K38" s="1667"/>
      <c r="L38" s="1667"/>
      <c r="M38" s="1668">
        <f>SUM(M14:M37)</f>
        <v>1789</v>
      </c>
      <c r="N38" s="1667"/>
      <c r="O38" s="1667"/>
      <c r="P38" s="1667"/>
      <c r="Q38" s="1668">
        <f>SUM(Q14:Q37)</f>
        <v>2406</v>
      </c>
    </row>
    <row r="39" spans="1:33" s="557" customFormat="1" ht="12.75" customHeight="1">
      <c r="A39" s="557" t="s">
        <v>20</v>
      </c>
      <c r="R39" s="948"/>
      <c r="S39" s="948"/>
      <c r="T39" s="948"/>
      <c r="U39" s="948"/>
      <c r="V39" s="948"/>
      <c r="W39" s="948"/>
      <c r="X39" s="948"/>
      <c r="Y39" s="948"/>
      <c r="Z39" s="948"/>
      <c r="AA39" s="948"/>
      <c r="AB39" s="948"/>
      <c r="AC39" s="948"/>
      <c r="AD39" s="948"/>
      <c r="AE39" s="948"/>
      <c r="AF39" s="948"/>
      <c r="AG39" s="948"/>
    </row>
    <row r="40" spans="1:33" s="557" customFormat="1" ht="12.75" customHeight="1">
      <c r="A40" s="557" t="s">
        <v>21</v>
      </c>
      <c r="R40" s="948"/>
      <c r="S40" s="948"/>
      <c r="T40" s="948"/>
      <c r="U40" s="948"/>
      <c r="V40" s="948"/>
      <c r="W40" s="948"/>
      <c r="X40" s="948"/>
      <c r="Y40" s="948"/>
      <c r="Z40" s="948"/>
      <c r="AA40" s="948"/>
      <c r="AB40" s="948"/>
      <c r="AC40" s="948"/>
      <c r="AD40" s="948"/>
      <c r="AE40" s="948"/>
      <c r="AF40" s="948"/>
      <c r="AG40" s="948"/>
    </row>
    <row r="41" spans="1:33">
      <c r="A41" s="557" t="s">
        <v>565</v>
      </c>
      <c r="K41" s="557"/>
      <c r="L41" s="557"/>
      <c r="M41" s="557"/>
      <c r="N41" s="557"/>
      <c r="O41" s="557"/>
      <c r="P41" s="557"/>
      <c r="Q41" s="557"/>
      <c r="R41" s="949"/>
      <c r="S41" s="949"/>
      <c r="T41" s="949"/>
      <c r="U41" s="949"/>
      <c r="V41" s="949"/>
      <c r="W41" s="949"/>
      <c r="X41" s="949"/>
      <c r="Y41" s="949"/>
      <c r="Z41" s="949"/>
      <c r="AA41" s="949"/>
      <c r="AB41" s="949"/>
      <c r="AC41" s="949"/>
      <c r="AD41" s="949"/>
      <c r="AE41" s="949"/>
      <c r="AF41" s="949"/>
      <c r="AG41" s="949"/>
    </row>
    <row r="42" spans="1:33">
      <c r="A42" s="557" t="s">
        <v>23</v>
      </c>
      <c r="R42" s="949"/>
      <c r="S42" s="949"/>
      <c r="T42" s="949"/>
      <c r="U42" s="949"/>
      <c r="V42" s="949"/>
      <c r="W42" s="949"/>
      <c r="X42" s="949"/>
      <c r="Y42" s="949"/>
      <c r="Z42" s="949"/>
      <c r="AA42" s="949"/>
      <c r="AB42" s="949"/>
      <c r="AC42" s="949"/>
      <c r="AD42" s="949"/>
      <c r="AE42" s="949"/>
      <c r="AF42" s="949"/>
      <c r="AG42" s="949"/>
    </row>
    <row r="43" spans="1:33">
      <c r="R43" s="949"/>
      <c r="S43" s="949"/>
      <c r="T43" s="949"/>
      <c r="U43" s="949"/>
      <c r="V43" s="949"/>
      <c r="W43" s="949"/>
      <c r="X43" s="949"/>
      <c r="Y43" s="949"/>
      <c r="Z43" s="949"/>
      <c r="AA43" s="949"/>
      <c r="AB43" s="949"/>
      <c r="AC43" s="949"/>
      <c r="AD43" s="949"/>
      <c r="AE43" s="949"/>
      <c r="AF43" s="949"/>
      <c r="AG43" s="949"/>
    </row>
  </sheetData>
  <mergeCells count="20">
    <mergeCell ref="A7:Q7"/>
    <mergeCell ref="B1:F1"/>
    <mergeCell ref="B2:F2"/>
    <mergeCell ref="A6:Q6"/>
    <mergeCell ref="N2:Q2"/>
    <mergeCell ref="B3:C3"/>
    <mergeCell ref="B5:C5"/>
    <mergeCell ref="B4:C4"/>
    <mergeCell ref="N1:Q1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N1" sqref="N1:Q1"/>
    </sheetView>
  </sheetViews>
  <sheetFormatPr defaultColWidth="9.140625" defaultRowHeight="12.75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>
      <c r="B1" s="2940" t="s">
        <v>405</v>
      </c>
      <c r="C1" s="2081"/>
      <c r="D1" s="2081"/>
      <c r="E1" s="2081"/>
      <c r="F1" s="2081"/>
      <c r="J1" s="800" t="s">
        <v>171</v>
      </c>
      <c r="L1" s="1842"/>
      <c r="M1" s="1842"/>
      <c r="N1" s="2941" t="s">
        <v>597</v>
      </c>
      <c r="O1" s="2088"/>
      <c r="P1" s="2088"/>
      <c r="Q1" s="2088"/>
      <c r="R1" s="1844"/>
      <c r="S1" s="946"/>
      <c r="T1" s="946"/>
      <c r="U1" s="946"/>
      <c r="V1" s="946"/>
      <c r="W1" s="946"/>
      <c r="X1" s="946"/>
      <c r="Y1" s="946"/>
      <c r="Z1" s="946"/>
      <c r="AA1" s="946"/>
      <c r="AB1" s="946"/>
      <c r="AC1" s="946"/>
      <c r="AD1" s="946"/>
      <c r="AE1" s="946"/>
      <c r="AF1" s="946"/>
      <c r="AG1" s="946"/>
    </row>
    <row r="2" spans="1:33" s="570" customFormat="1" ht="10.5" customHeight="1">
      <c r="B2" s="2942" t="s">
        <v>1</v>
      </c>
      <c r="C2" s="2088"/>
      <c r="D2" s="2088"/>
      <c r="E2" s="2088"/>
      <c r="F2" s="2088"/>
      <c r="N2" s="2942" t="s">
        <v>2</v>
      </c>
      <c r="O2" s="2932"/>
      <c r="P2" s="2932"/>
      <c r="Q2" s="2932"/>
      <c r="R2" s="946"/>
      <c r="S2" s="946"/>
      <c r="T2" s="946"/>
      <c r="U2" s="946"/>
      <c r="V2" s="946"/>
      <c r="W2" s="946"/>
      <c r="X2" s="946"/>
      <c r="Y2" s="946"/>
      <c r="Z2" s="946"/>
      <c r="AA2" s="946"/>
      <c r="AB2" s="946"/>
      <c r="AC2" s="946"/>
      <c r="AD2" s="946"/>
      <c r="AE2" s="946"/>
      <c r="AF2" s="946"/>
      <c r="AG2" s="946"/>
    </row>
    <row r="3" spans="1:33" s="570" customFormat="1" ht="13.5" customHeight="1">
      <c r="B3" s="572" t="s">
        <v>130</v>
      </c>
      <c r="N3" s="569" t="s">
        <v>3</v>
      </c>
      <c r="O3" s="571"/>
      <c r="P3" s="571"/>
      <c r="Q3" s="571"/>
      <c r="R3" s="946"/>
      <c r="S3" s="946"/>
      <c r="T3" s="946"/>
      <c r="U3" s="946"/>
      <c r="V3" s="946"/>
      <c r="W3" s="946"/>
      <c r="X3" s="946"/>
      <c r="Y3" s="946"/>
      <c r="Z3" s="946"/>
      <c r="AA3" s="946"/>
      <c r="AB3" s="946"/>
      <c r="AC3" s="946"/>
      <c r="AD3" s="946"/>
      <c r="AE3" s="946"/>
      <c r="AF3" s="946"/>
      <c r="AG3" s="946"/>
    </row>
    <row r="4" spans="1:33" s="570" customFormat="1" ht="15" customHeight="1">
      <c r="B4" s="2943" t="s">
        <v>4</v>
      </c>
      <c r="C4" s="2081"/>
      <c r="D4" s="573"/>
      <c r="E4" s="946"/>
      <c r="F4" s="946"/>
      <c r="G4" s="946"/>
      <c r="H4" s="946"/>
      <c r="I4" s="869" t="s">
        <v>5</v>
      </c>
      <c r="J4" s="1843"/>
      <c r="K4" s="1843"/>
      <c r="L4" s="571"/>
      <c r="N4" s="572"/>
      <c r="O4" s="572"/>
      <c r="R4" s="946"/>
      <c r="S4" s="946"/>
      <c r="T4" s="946"/>
      <c r="U4" s="946"/>
      <c r="V4" s="946"/>
      <c r="W4" s="946"/>
      <c r="X4" s="946"/>
      <c r="Y4" s="946"/>
      <c r="Z4" s="946"/>
      <c r="AA4" s="946"/>
      <c r="AB4" s="946"/>
      <c r="AC4" s="946"/>
      <c r="AD4" s="946"/>
      <c r="AE4" s="946"/>
      <c r="AF4" s="946"/>
      <c r="AG4" s="946"/>
    </row>
    <row r="5" spans="1:33" s="570" customFormat="1" ht="9.75" customHeight="1">
      <c r="B5" s="2939" t="s">
        <v>7</v>
      </c>
      <c r="C5" s="2079"/>
      <c r="D5" s="571"/>
      <c r="E5" s="571"/>
      <c r="R5" s="946"/>
      <c r="S5" s="946"/>
      <c r="T5" s="946"/>
      <c r="U5" s="946"/>
      <c r="V5" s="946"/>
      <c r="W5" s="946"/>
      <c r="X5" s="946"/>
      <c r="Y5" s="946"/>
      <c r="Z5" s="946"/>
      <c r="AA5" s="946"/>
      <c r="AB5" s="946"/>
      <c r="AC5" s="946"/>
      <c r="AD5" s="946"/>
      <c r="AE5" s="946"/>
      <c r="AF5" s="946"/>
      <c r="AG5" s="946"/>
    </row>
    <row r="6" spans="1:33" s="570" customFormat="1" ht="12" customHeight="1">
      <c r="A6" s="293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46"/>
      <c r="S6" s="946"/>
      <c r="T6" s="946"/>
      <c r="U6" s="946"/>
      <c r="V6" s="946"/>
      <c r="W6" s="946"/>
      <c r="X6" s="946"/>
      <c r="Y6" s="946"/>
      <c r="Z6" s="946"/>
      <c r="AA6" s="946"/>
      <c r="AB6" s="946"/>
      <c r="AC6" s="946"/>
      <c r="AD6" s="946"/>
      <c r="AE6" s="946"/>
      <c r="AF6" s="946"/>
      <c r="AG6" s="946"/>
    </row>
    <row r="7" spans="1:33" s="570" customFormat="1" ht="15.75">
      <c r="A7" s="293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46"/>
      <c r="S7" s="946"/>
      <c r="T7" s="946"/>
      <c r="U7" s="946"/>
      <c r="V7" s="946"/>
      <c r="W7" s="946"/>
      <c r="X7" s="946"/>
      <c r="Y7" s="946"/>
      <c r="Z7" s="946"/>
      <c r="AA7" s="946"/>
      <c r="AB7" s="946"/>
      <c r="AC7" s="946"/>
      <c r="AD7" s="946"/>
      <c r="AE7" s="946"/>
      <c r="AF7" s="946"/>
      <c r="AG7" s="946"/>
    </row>
    <row r="8" spans="1:33" s="570" customFormat="1" ht="9" customHeight="1">
      <c r="A8" s="1272" t="s">
        <v>356</v>
      </c>
      <c r="B8" s="1279"/>
      <c r="R8" s="946"/>
      <c r="S8" s="946"/>
      <c r="T8" s="946"/>
      <c r="U8" s="946"/>
      <c r="V8" s="946"/>
      <c r="W8" s="946"/>
      <c r="X8" s="946"/>
      <c r="Y8" s="946"/>
      <c r="Z8" s="946"/>
      <c r="AA8" s="946"/>
      <c r="AB8" s="946"/>
      <c r="AC8" s="946"/>
      <c r="AD8" s="946"/>
      <c r="AE8" s="946"/>
      <c r="AF8" s="946"/>
      <c r="AG8" s="946"/>
    </row>
    <row r="9" spans="1:33" s="570" customFormat="1">
      <c r="A9" s="2937" t="s">
        <v>9</v>
      </c>
      <c r="B9" s="2938" t="s">
        <v>10</v>
      </c>
      <c r="C9" s="2424"/>
      <c r="D9" s="2424"/>
      <c r="E9" s="2424"/>
      <c r="F9" s="2424"/>
      <c r="G9" s="2424"/>
      <c r="H9" s="2424"/>
      <c r="I9" s="2425"/>
      <c r="J9" s="2938" t="s">
        <v>11</v>
      </c>
      <c r="K9" s="2424"/>
      <c r="L9" s="2424"/>
      <c r="M9" s="2424"/>
      <c r="N9" s="2424"/>
      <c r="O9" s="2424"/>
      <c r="P9" s="2424"/>
      <c r="Q9" s="2425"/>
      <c r="R9" s="946"/>
      <c r="S9" s="946"/>
      <c r="T9" s="946"/>
      <c r="U9" s="946"/>
      <c r="V9" s="946"/>
      <c r="W9" s="946"/>
      <c r="X9" s="946"/>
      <c r="Y9" s="946"/>
      <c r="Z9" s="946"/>
      <c r="AA9" s="946"/>
      <c r="AB9" s="946"/>
      <c r="AC9" s="946"/>
      <c r="AD9" s="946"/>
      <c r="AE9" s="946"/>
      <c r="AF9" s="946"/>
      <c r="AG9" s="946"/>
    </row>
    <row r="10" spans="1:33" s="570" customFormat="1">
      <c r="A10" s="2421"/>
      <c r="B10" s="2933" t="s">
        <v>598</v>
      </c>
      <c r="C10" s="2095"/>
      <c r="D10" s="2095"/>
      <c r="E10" s="2096"/>
      <c r="F10" s="2933" t="s">
        <v>599</v>
      </c>
      <c r="G10" s="2095"/>
      <c r="H10" s="2095"/>
      <c r="I10" s="2096"/>
      <c r="J10" s="2933" t="s">
        <v>598</v>
      </c>
      <c r="K10" s="2095"/>
      <c r="L10" s="2095"/>
      <c r="M10" s="2096"/>
      <c r="N10" s="2933" t="s">
        <v>599</v>
      </c>
      <c r="O10" s="2095"/>
      <c r="P10" s="2095"/>
      <c r="Q10" s="2096"/>
      <c r="R10" s="946"/>
      <c r="S10" s="946"/>
      <c r="T10" s="946"/>
      <c r="U10" s="946"/>
      <c r="V10" s="946"/>
      <c r="W10" s="946"/>
      <c r="X10" s="946"/>
      <c r="Y10" s="946"/>
      <c r="Z10" s="946"/>
      <c r="AA10" s="946"/>
      <c r="AB10" s="946"/>
      <c r="AC10" s="946"/>
      <c r="AD10" s="946"/>
      <c r="AE10" s="946"/>
      <c r="AF10" s="946"/>
      <c r="AG10" s="946"/>
    </row>
    <row r="11" spans="1:33" s="570" customFormat="1">
      <c r="A11" s="2421"/>
      <c r="B11" s="2933" t="s">
        <v>14</v>
      </c>
      <c r="C11" s="2095"/>
      <c r="E11" s="575">
        <v>66000</v>
      </c>
      <c r="F11" s="2933" t="s">
        <v>14</v>
      </c>
      <c r="G11" s="2095"/>
      <c r="H11" s="574"/>
      <c r="I11" s="575">
        <v>66000</v>
      </c>
      <c r="J11" s="2933" t="s">
        <v>14</v>
      </c>
      <c r="K11" s="2934"/>
      <c r="L11" s="574"/>
      <c r="M11" s="575">
        <v>66000</v>
      </c>
      <c r="N11" s="2933" t="s">
        <v>14</v>
      </c>
      <c r="O11" s="2095"/>
      <c r="P11" s="574"/>
      <c r="Q11" s="575">
        <v>66000</v>
      </c>
      <c r="R11" s="946"/>
      <c r="S11" s="946"/>
      <c r="T11" s="946"/>
      <c r="U11" s="946"/>
      <c r="V11" s="946"/>
      <c r="W11" s="946"/>
      <c r="X11" s="946"/>
      <c r="Y11" s="946"/>
      <c r="Z11" s="946"/>
      <c r="AA11" s="946"/>
      <c r="AB11" s="946"/>
      <c r="AC11" s="946"/>
      <c r="AD11" s="946"/>
      <c r="AE11" s="946"/>
      <c r="AF11" s="946"/>
      <c r="AG11" s="946"/>
    </row>
    <row r="12" spans="1:33" s="577" customFormat="1" ht="35.25" customHeight="1">
      <c r="A12" s="2422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>
      <c r="A14" s="580">
        <v>0</v>
      </c>
      <c r="B14" s="779"/>
      <c r="C14" s="2044"/>
      <c r="D14" s="2044"/>
      <c r="E14" s="2043" t="s">
        <v>774</v>
      </c>
      <c r="F14" s="2045"/>
      <c r="G14" s="2044"/>
      <c r="H14" s="2044"/>
      <c r="I14" s="2043" t="s">
        <v>822</v>
      </c>
      <c r="J14" s="2045"/>
      <c r="K14" s="2044"/>
      <c r="L14" s="2044"/>
      <c r="M14" s="2043" t="s">
        <v>798</v>
      </c>
      <c r="N14" s="2046"/>
      <c r="O14" s="2047"/>
      <c r="P14" s="2047"/>
      <c r="Q14" s="2050" t="s">
        <v>846</v>
      </c>
    </row>
    <row r="15" spans="1:33" s="1334" customFormat="1" ht="15">
      <c r="A15" s="1332">
        <v>1</v>
      </c>
      <c r="B15" s="779"/>
      <c r="C15" s="2044"/>
      <c r="D15" s="2044"/>
      <c r="E15" s="2043" t="s">
        <v>775</v>
      </c>
      <c r="F15" s="2045"/>
      <c r="G15" s="2044"/>
      <c r="H15" s="2044"/>
      <c r="I15" s="2043" t="s">
        <v>823</v>
      </c>
      <c r="J15" s="2045"/>
      <c r="K15" s="2044"/>
      <c r="L15" s="2044"/>
      <c r="M15" s="2043" t="s">
        <v>799</v>
      </c>
      <c r="N15" s="2048"/>
      <c r="O15" s="2049"/>
      <c r="P15" s="2049"/>
      <c r="Q15" s="2050" t="s">
        <v>847</v>
      </c>
    </row>
    <row r="16" spans="1:33" s="577" customFormat="1" ht="15">
      <c r="A16" s="580">
        <v>2</v>
      </c>
      <c r="B16" s="779"/>
      <c r="C16" s="2044"/>
      <c r="D16" s="2044"/>
      <c r="E16" s="2043" t="s">
        <v>776</v>
      </c>
      <c r="F16" s="2045"/>
      <c r="G16" s="2044"/>
      <c r="H16" s="2044"/>
      <c r="I16" s="2043" t="s">
        <v>824</v>
      </c>
      <c r="J16" s="2045"/>
      <c r="K16" s="2044"/>
      <c r="L16" s="2044"/>
      <c r="M16" s="2043" t="s">
        <v>800</v>
      </c>
      <c r="N16" s="2046"/>
      <c r="O16" s="2047"/>
      <c r="P16" s="2047"/>
      <c r="Q16" s="2050" t="s">
        <v>848</v>
      </c>
    </row>
    <row r="17" spans="1:17" s="577" customFormat="1" ht="15">
      <c r="A17" s="580">
        <v>3</v>
      </c>
      <c r="B17" s="779"/>
      <c r="C17" s="2044"/>
      <c r="D17" s="2044"/>
      <c r="E17" s="2043" t="s">
        <v>777</v>
      </c>
      <c r="F17" s="2045"/>
      <c r="G17" s="2044"/>
      <c r="H17" s="2044"/>
      <c r="I17" s="2043" t="s">
        <v>825</v>
      </c>
      <c r="J17" s="2045"/>
      <c r="K17" s="2044"/>
      <c r="L17" s="2044"/>
      <c r="M17" s="2043" t="s">
        <v>801</v>
      </c>
      <c r="N17" s="2046"/>
      <c r="O17" s="2047"/>
      <c r="P17" s="2047"/>
      <c r="Q17" s="2050" t="s">
        <v>849</v>
      </c>
    </row>
    <row r="18" spans="1:17" s="577" customFormat="1" ht="15">
      <c r="A18" s="580">
        <v>4</v>
      </c>
      <c r="B18" s="779"/>
      <c r="C18" s="2044"/>
      <c r="D18" s="2044"/>
      <c r="E18" s="2043" t="s">
        <v>778</v>
      </c>
      <c r="F18" s="2045"/>
      <c r="G18" s="2044"/>
      <c r="H18" s="2044"/>
      <c r="I18" s="2043" t="s">
        <v>826</v>
      </c>
      <c r="J18" s="2045"/>
      <c r="K18" s="2044"/>
      <c r="L18" s="2044"/>
      <c r="M18" s="2043" t="s">
        <v>802</v>
      </c>
      <c r="N18" s="2046"/>
      <c r="O18" s="2047"/>
      <c r="P18" s="2047"/>
      <c r="Q18" s="2050" t="s">
        <v>850</v>
      </c>
    </row>
    <row r="19" spans="1:17" s="577" customFormat="1" ht="15">
      <c r="A19" s="580">
        <v>5</v>
      </c>
      <c r="B19" s="779"/>
      <c r="C19" s="2044"/>
      <c r="D19" s="2044"/>
      <c r="E19" s="2043" t="s">
        <v>779</v>
      </c>
      <c r="F19" s="2045"/>
      <c r="G19" s="2044"/>
      <c r="H19" s="2044"/>
      <c r="I19" s="2043" t="s">
        <v>827</v>
      </c>
      <c r="J19" s="2045"/>
      <c r="K19" s="2044"/>
      <c r="L19" s="2044"/>
      <c r="M19" s="2043" t="s">
        <v>803</v>
      </c>
      <c r="N19" s="2046"/>
      <c r="O19" s="2047"/>
      <c r="P19" s="2047"/>
      <c r="Q19" s="2050" t="s">
        <v>851</v>
      </c>
    </row>
    <row r="20" spans="1:17" s="577" customFormat="1" ht="15">
      <c r="A20" s="580">
        <v>6</v>
      </c>
      <c r="B20" s="779"/>
      <c r="C20" s="2044"/>
      <c r="D20" s="2044"/>
      <c r="E20" s="2043" t="s">
        <v>780</v>
      </c>
      <c r="F20" s="2045"/>
      <c r="G20" s="2044"/>
      <c r="H20" s="2044"/>
      <c r="I20" s="2043" t="s">
        <v>828</v>
      </c>
      <c r="J20" s="2045"/>
      <c r="K20" s="2044"/>
      <c r="L20" s="2044"/>
      <c r="M20" s="2043" t="s">
        <v>804</v>
      </c>
      <c r="N20" s="2046"/>
      <c r="O20" s="2047"/>
      <c r="P20" s="2047"/>
      <c r="Q20" s="2050" t="s">
        <v>852</v>
      </c>
    </row>
    <row r="21" spans="1:17" s="577" customFormat="1" ht="15">
      <c r="A21" s="580">
        <v>7</v>
      </c>
      <c r="B21" s="779"/>
      <c r="C21" s="2044"/>
      <c r="D21" s="2044"/>
      <c r="E21" s="2043" t="s">
        <v>781</v>
      </c>
      <c r="F21" s="2045"/>
      <c r="G21" s="2044"/>
      <c r="H21" s="2044"/>
      <c r="I21" s="2043" t="s">
        <v>829</v>
      </c>
      <c r="J21" s="2045"/>
      <c r="K21" s="2044"/>
      <c r="L21" s="2044"/>
      <c r="M21" s="2043" t="s">
        <v>805</v>
      </c>
      <c r="N21" s="2046"/>
      <c r="O21" s="2047"/>
      <c r="P21" s="2047"/>
      <c r="Q21" s="2050" t="s">
        <v>853</v>
      </c>
    </row>
    <row r="22" spans="1:17" s="577" customFormat="1" ht="15">
      <c r="A22" s="580">
        <v>8</v>
      </c>
      <c r="B22" s="779"/>
      <c r="C22" s="2044"/>
      <c r="D22" s="2044"/>
      <c r="E22" s="2043" t="s">
        <v>782</v>
      </c>
      <c r="F22" s="2045"/>
      <c r="G22" s="2044"/>
      <c r="H22" s="2044"/>
      <c r="I22" s="2043" t="s">
        <v>830</v>
      </c>
      <c r="J22" s="2045"/>
      <c r="K22" s="2044"/>
      <c r="L22" s="2044"/>
      <c r="M22" s="2043" t="s">
        <v>806</v>
      </c>
      <c r="N22" s="2046"/>
      <c r="O22" s="2047"/>
      <c r="P22" s="2047"/>
      <c r="Q22" s="2050" t="s">
        <v>854</v>
      </c>
    </row>
    <row r="23" spans="1:17" s="577" customFormat="1" ht="15">
      <c r="A23" s="580">
        <v>9</v>
      </c>
      <c r="B23" s="779"/>
      <c r="C23" s="2044"/>
      <c r="D23" s="2044"/>
      <c r="E23" s="2043" t="s">
        <v>783</v>
      </c>
      <c r="F23" s="2045"/>
      <c r="G23" s="2044"/>
      <c r="H23" s="2044"/>
      <c r="I23" s="2043" t="s">
        <v>831</v>
      </c>
      <c r="J23" s="2045"/>
      <c r="K23" s="2044"/>
      <c r="L23" s="2044"/>
      <c r="M23" s="2043" t="s">
        <v>807</v>
      </c>
      <c r="N23" s="2046"/>
      <c r="O23" s="2047"/>
      <c r="P23" s="2047"/>
      <c r="Q23" s="2050" t="s">
        <v>855</v>
      </c>
    </row>
    <row r="24" spans="1:17" s="577" customFormat="1" ht="15">
      <c r="A24" s="580">
        <v>10</v>
      </c>
      <c r="B24" s="779"/>
      <c r="C24" s="2044"/>
      <c r="D24" s="2044"/>
      <c r="E24" s="2043" t="s">
        <v>784</v>
      </c>
      <c r="F24" s="2045"/>
      <c r="G24" s="2044"/>
      <c r="H24" s="2044"/>
      <c r="I24" s="2043" t="s">
        <v>832</v>
      </c>
      <c r="J24" s="2045"/>
      <c r="K24" s="2044"/>
      <c r="L24" s="2044"/>
      <c r="M24" s="2043" t="s">
        <v>808</v>
      </c>
      <c r="N24" s="2046"/>
      <c r="O24" s="2047"/>
      <c r="P24" s="2047"/>
      <c r="Q24" s="2050" t="s">
        <v>856</v>
      </c>
    </row>
    <row r="25" spans="1:17" s="577" customFormat="1" ht="15">
      <c r="A25" s="580">
        <v>11</v>
      </c>
      <c r="B25" s="779"/>
      <c r="C25" s="2044"/>
      <c r="D25" s="2044"/>
      <c r="E25" s="2043" t="s">
        <v>785</v>
      </c>
      <c r="F25" s="2045"/>
      <c r="G25" s="2044"/>
      <c r="H25" s="2044"/>
      <c r="I25" s="2043" t="s">
        <v>833</v>
      </c>
      <c r="J25" s="2045"/>
      <c r="K25" s="2044"/>
      <c r="L25" s="2044"/>
      <c r="M25" s="2043" t="s">
        <v>809</v>
      </c>
      <c r="N25" s="2046"/>
      <c r="O25" s="2047"/>
      <c r="P25" s="2047"/>
      <c r="Q25" s="2050" t="s">
        <v>857</v>
      </c>
    </row>
    <row r="26" spans="1:17" s="577" customFormat="1" ht="15">
      <c r="A26" s="580">
        <v>12</v>
      </c>
      <c r="B26" s="779"/>
      <c r="C26" s="2044"/>
      <c r="D26" s="2044"/>
      <c r="E26" s="2043" t="s">
        <v>786</v>
      </c>
      <c r="F26" s="2045"/>
      <c r="G26" s="2044"/>
      <c r="H26" s="2044"/>
      <c r="I26" s="2043" t="s">
        <v>834</v>
      </c>
      <c r="J26" s="2045"/>
      <c r="K26" s="2044"/>
      <c r="L26" s="2044"/>
      <c r="M26" s="2043" t="s">
        <v>810</v>
      </c>
      <c r="N26" s="2046"/>
      <c r="O26" s="2047"/>
      <c r="P26" s="2047"/>
      <c r="Q26" s="2050" t="s">
        <v>858</v>
      </c>
    </row>
    <row r="27" spans="1:17" s="577" customFormat="1" ht="15">
      <c r="A27" s="580">
        <v>13</v>
      </c>
      <c r="B27" s="779"/>
      <c r="C27" s="2044"/>
      <c r="D27" s="2044"/>
      <c r="E27" s="2043" t="s">
        <v>787</v>
      </c>
      <c r="F27" s="2045"/>
      <c r="G27" s="2044"/>
      <c r="H27" s="2044"/>
      <c r="I27" s="2043" t="s">
        <v>835</v>
      </c>
      <c r="J27" s="2045"/>
      <c r="K27" s="2044"/>
      <c r="L27" s="2044"/>
      <c r="M27" s="2043" t="s">
        <v>811</v>
      </c>
      <c r="N27" s="2046"/>
      <c r="O27" s="2047"/>
      <c r="P27" s="2047"/>
      <c r="Q27" s="2050" t="s">
        <v>859</v>
      </c>
    </row>
    <row r="28" spans="1:17" s="577" customFormat="1" ht="15">
      <c r="A28" s="580">
        <v>14</v>
      </c>
      <c r="B28" s="779"/>
      <c r="C28" s="2044"/>
      <c r="D28" s="2044"/>
      <c r="E28" s="2043" t="s">
        <v>788</v>
      </c>
      <c r="F28" s="2045"/>
      <c r="G28" s="2044"/>
      <c r="H28" s="2044"/>
      <c r="I28" s="2043" t="s">
        <v>836</v>
      </c>
      <c r="J28" s="2045"/>
      <c r="K28" s="2044"/>
      <c r="L28" s="2044"/>
      <c r="M28" s="2043" t="s">
        <v>812</v>
      </c>
      <c r="N28" s="2046"/>
      <c r="O28" s="2047"/>
      <c r="P28" s="2047"/>
      <c r="Q28" s="2050" t="s">
        <v>860</v>
      </c>
    </row>
    <row r="29" spans="1:17" s="577" customFormat="1" ht="15">
      <c r="A29" s="580">
        <v>15</v>
      </c>
      <c r="B29" s="779"/>
      <c r="C29" s="2044"/>
      <c r="D29" s="2044"/>
      <c r="E29" s="2043" t="s">
        <v>789</v>
      </c>
      <c r="F29" s="2045"/>
      <c r="G29" s="2044"/>
      <c r="H29" s="2044"/>
      <c r="I29" s="2043" t="s">
        <v>837</v>
      </c>
      <c r="J29" s="2045"/>
      <c r="K29" s="2044"/>
      <c r="L29" s="2044"/>
      <c r="M29" s="2043" t="s">
        <v>813</v>
      </c>
      <c r="N29" s="2046"/>
      <c r="O29" s="2047"/>
      <c r="P29" s="2047"/>
      <c r="Q29" s="2050" t="s">
        <v>861</v>
      </c>
    </row>
    <row r="30" spans="1:17" s="577" customFormat="1" ht="15">
      <c r="A30" s="580">
        <v>16</v>
      </c>
      <c r="B30" s="779"/>
      <c r="C30" s="2044"/>
      <c r="D30" s="2044"/>
      <c r="E30" s="2043" t="s">
        <v>790</v>
      </c>
      <c r="F30" s="2045"/>
      <c r="G30" s="2044"/>
      <c r="H30" s="2044"/>
      <c r="I30" s="2043" t="s">
        <v>838</v>
      </c>
      <c r="J30" s="2045"/>
      <c r="K30" s="2044"/>
      <c r="L30" s="2044"/>
      <c r="M30" s="2043" t="s">
        <v>814</v>
      </c>
      <c r="N30" s="2046"/>
      <c r="O30" s="2047"/>
      <c r="P30" s="2047"/>
      <c r="Q30" s="2050" t="s">
        <v>862</v>
      </c>
    </row>
    <row r="31" spans="1:17" s="581" customFormat="1" ht="15">
      <c r="A31" s="580">
        <v>17</v>
      </c>
      <c r="B31" s="779"/>
      <c r="C31" s="2044"/>
      <c r="D31" s="2044"/>
      <c r="E31" s="2043" t="s">
        <v>791</v>
      </c>
      <c r="F31" s="2045"/>
      <c r="G31" s="2044"/>
      <c r="H31" s="2044"/>
      <c r="I31" s="2043" t="s">
        <v>839</v>
      </c>
      <c r="J31" s="2045"/>
      <c r="K31" s="2044"/>
      <c r="L31" s="2044"/>
      <c r="M31" s="2043" t="s">
        <v>815</v>
      </c>
      <c r="N31" s="2046"/>
      <c r="O31" s="2047"/>
      <c r="P31" s="2047"/>
      <c r="Q31" s="2050" t="s">
        <v>863</v>
      </c>
    </row>
    <row r="32" spans="1:17" s="581" customFormat="1" ht="15">
      <c r="A32" s="580">
        <v>18</v>
      </c>
      <c r="B32" s="779"/>
      <c r="C32" s="2044"/>
      <c r="D32" s="2044"/>
      <c r="E32" s="2043" t="s">
        <v>792</v>
      </c>
      <c r="F32" s="2045"/>
      <c r="G32" s="2044"/>
      <c r="H32" s="2044"/>
      <c r="I32" s="2043" t="s">
        <v>840</v>
      </c>
      <c r="J32" s="2045"/>
      <c r="K32" s="2044"/>
      <c r="L32" s="2044"/>
      <c r="M32" s="2043" t="s">
        <v>816</v>
      </c>
      <c r="N32" s="2046"/>
      <c r="O32" s="2047"/>
      <c r="P32" s="2047"/>
      <c r="Q32" s="2050" t="s">
        <v>864</v>
      </c>
    </row>
    <row r="33" spans="1:33" s="581" customFormat="1" ht="15">
      <c r="A33" s="580">
        <v>19</v>
      </c>
      <c r="B33" s="779"/>
      <c r="C33" s="2044"/>
      <c r="D33" s="2044"/>
      <c r="E33" s="2043" t="s">
        <v>793</v>
      </c>
      <c r="F33" s="2045"/>
      <c r="G33" s="2044"/>
      <c r="H33" s="2044"/>
      <c r="I33" s="2043" t="s">
        <v>841</v>
      </c>
      <c r="J33" s="2045"/>
      <c r="K33" s="2044"/>
      <c r="L33" s="2044"/>
      <c r="M33" s="2043" t="s">
        <v>817</v>
      </c>
      <c r="N33" s="2046"/>
      <c r="O33" s="2047"/>
      <c r="P33" s="2047"/>
      <c r="Q33" s="2050" t="s">
        <v>865</v>
      </c>
    </row>
    <row r="34" spans="1:33" s="581" customFormat="1" ht="15">
      <c r="A34" s="580">
        <v>20</v>
      </c>
      <c r="B34" s="779"/>
      <c r="C34" s="2044"/>
      <c r="D34" s="2044"/>
      <c r="E34" s="2043" t="s">
        <v>794</v>
      </c>
      <c r="F34" s="2045"/>
      <c r="G34" s="2044"/>
      <c r="H34" s="2044"/>
      <c r="I34" s="2043" t="s">
        <v>842</v>
      </c>
      <c r="J34" s="2045"/>
      <c r="K34" s="2044"/>
      <c r="L34" s="2044"/>
      <c r="M34" s="2043" t="s">
        <v>818</v>
      </c>
      <c r="N34" s="2046"/>
      <c r="O34" s="2047"/>
      <c r="P34" s="2047"/>
      <c r="Q34" s="2050" t="s">
        <v>866</v>
      </c>
    </row>
    <row r="35" spans="1:33" s="581" customFormat="1" ht="15">
      <c r="A35" s="580">
        <v>21</v>
      </c>
      <c r="B35" s="779"/>
      <c r="C35" s="2044"/>
      <c r="D35" s="2044"/>
      <c r="E35" s="2043" t="s">
        <v>795</v>
      </c>
      <c r="F35" s="2045"/>
      <c r="G35" s="2044"/>
      <c r="H35" s="2044"/>
      <c r="I35" s="2043" t="s">
        <v>843</v>
      </c>
      <c r="J35" s="2045"/>
      <c r="K35" s="2044"/>
      <c r="L35" s="2044"/>
      <c r="M35" s="2043" t="s">
        <v>819</v>
      </c>
      <c r="N35" s="2046"/>
      <c r="O35" s="2047"/>
      <c r="P35" s="2047"/>
      <c r="Q35" s="2050" t="s">
        <v>867</v>
      </c>
    </row>
    <row r="36" spans="1:33" s="581" customFormat="1" ht="15">
      <c r="A36" s="580">
        <v>22</v>
      </c>
      <c r="B36" s="779"/>
      <c r="C36" s="2044"/>
      <c r="D36" s="2044"/>
      <c r="E36" s="2043" t="s">
        <v>796</v>
      </c>
      <c r="F36" s="2045"/>
      <c r="G36" s="2044"/>
      <c r="H36" s="2044"/>
      <c r="I36" s="2043" t="s">
        <v>844</v>
      </c>
      <c r="J36" s="2045"/>
      <c r="K36" s="2044"/>
      <c r="L36" s="2044"/>
      <c r="M36" s="2043" t="s">
        <v>820</v>
      </c>
      <c r="N36" s="2046"/>
      <c r="O36" s="2047"/>
      <c r="P36" s="2047"/>
      <c r="Q36" s="2050" t="s">
        <v>868</v>
      </c>
    </row>
    <row r="37" spans="1:33" s="581" customFormat="1" ht="15">
      <c r="A37" s="580">
        <v>23</v>
      </c>
      <c r="B37" s="779"/>
      <c r="C37" s="2044"/>
      <c r="D37" s="2044"/>
      <c r="E37" s="2043" t="s">
        <v>797</v>
      </c>
      <c r="F37" s="2045"/>
      <c r="G37" s="2044"/>
      <c r="H37" s="2044"/>
      <c r="I37" s="2043" t="s">
        <v>845</v>
      </c>
      <c r="J37" s="2045"/>
      <c r="K37" s="2044"/>
      <c r="L37" s="2044"/>
      <c r="M37" s="2043" t="s">
        <v>821</v>
      </c>
      <c r="N37" s="2046"/>
      <c r="O37" s="2047"/>
      <c r="P37" s="2047"/>
      <c r="Q37" s="2050" t="s">
        <v>869</v>
      </c>
    </row>
    <row r="38" spans="1:33" s="581" customFormat="1" ht="15">
      <c r="A38" s="580" t="s">
        <v>19</v>
      </c>
      <c r="B38" s="792"/>
      <c r="C38" s="1669"/>
      <c r="D38" s="1669"/>
      <c r="E38" s="1671">
        <f>SUM(E14:E37)</f>
        <v>0</v>
      </c>
      <c r="F38" s="1669"/>
      <c r="G38" s="1669"/>
      <c r="H38" s="1669"/>
      <c r="I38" s="1671">
        <f>SUM(I14:I37)</f>
        <v>0</v>
      </c>
      <c r="J38" s="1669"/>
      <c r="K38" s="1669"/>
      <c r="L38" s="1669"/>
      <c r="M38" s="1671">
        <f>SUM(M14:M37)</f>
        <v>0</v>
      </c>
      <c r="N38" s="1672"/>
      <c r="O38" s="792"/>
      <c r="P38" s="792"/>
      <c r="Q38" s="1141">
        <f>SUM(Q14:Q37)</f>
        <v>0</v>
      </c>
    </row>
    <row r="39" spans="1:33" s="570" customFormat="1" ht="12.75" customHeight="1">
      <c r="A39" s="570" t="s">
        <v>20</v>
      </c>
      <c r="R39" s="946"/>
      <c r="S39" s="946"/>
      <c r="T39" s="946"/>
      <c r="U39" s="946"/>
      <c r="V39" s="946"/>
      <c r="W39" s="946"/>
      <c r="X39" s="946"/>
      <c r="Y39" s="946"/>
      <c r="Z39" s="946"/>
      <c r="AA39" s="946"/>
      <c r="AB39" s="946"/>
      <c r="AC39" s="946"/>
      <c r="AD39" s="946"/>
      <c r="AE39" s="946"/>
      <c r="AF39" s="946"/>
      <c r="AG39" s="946"/>
    </row>
    <row r="40" spans="1:33" s="570" customFormat="1" ht="12.75" customHeight="1">
      <c r="A40" s="570" t="s">
        <v>21</v>
      </c>
      <c r="R40" s="946"/>
      <c r="S40" s="946"/>
      <c r="T40" s="946"/>
      <c r="U40" s="946"/>
      <c r="V40" s="946"/>
      <c r="W40" s="946"/>
      <c r="X40" s="946"/>
      <c r="Y40" s="946"/>
      <c r="Z40" s="946"/>
      <c r="AA40" s="946"/>
      <c r="AB40" s="946"/>
      <c r="AC40" s="946"/>
      <c r="AD40" s="946"/>
      <c r="AE40" s="946"/>
      <c r="AF40" s="946"/>
      <c r="AG40" s="946"/>
    </row>
    <row r="41" spans="1:33">
      <c r="A41" s="570" t="s">
        <v>565</v>
      </c>
      <c r="K41" s="570"/>
      <c r="L41" s="570"/>
      <c r="M41" s="570"/>
      <c r="N41" s="570"/>
      <c r="O41" s="570"/>
      <c r="P41" s="570"/>
      <c r="Q41" s="570"/>
      <c r="R41" s="947"/>
      <c r="S41" s="947"/>
      <c r="T41" s="947"/>
      <c r="U41" s="947"/>
      <c r="V41" s="947"/>
      <c r="W41" s="947"/>
      <c r="X41" s="947"/>
      <c r="Y41" s="947"/>
      <c r="Z41" s="947"/>
      <c r="AA41" s="947"/>
      <c r="AB41" s="947"/>
      <c r="AC41" s="947"/>
      <c r="AD41" s="947"/>
      <c r="AE41" s="947"/>
      <c r="AF41" s="947"/>
      <c r="AG41" s="947"/>
    </row>
    <row r="42" spans="1:33">
      <c r="A42" s="570" t="s">
        <v>23</v>
      </c>
      <c r="R42" s="947"/>
      <c r="S42" s="947"/>
      <c r="T42" s="947"/>
      <c r="U42" s="947"/>
      <c r="V42" s="947"/>
      <c r="W42" s="947"/>
      <c r="X42" s="947"/>
      <c r="Y42" s="947"/>
      <c r="Z42" s="947"/>
      <c r="AA42" s="947"/>
      <c r="AB42" s="947"/>
      <c r="AC42" s="947"/>
      <c r="AD42" s="947"/>
      <c r="AE42" s="947"/>
      <c r="AF42" s="947"/>
      <c r="AG42" s="947"/>
    </row>
    <row r="43" spans="1:33">
      <c r="R43" s="947"/>
      <c r="S43" s="947"/>
      <c r="T43" s="947"/>
      <c r="U43" s="947"/>
      <c r="V43" s="947"/>
      <c r="W43" s="947"/>
      <c r="X43" s="947"/>
      <c r="Y43" s="947"/>
      <c r="Z43" s="947"/>
      <c r="AA43" s="947"/>
      <c r="AB43" s="947"/>
      <c r="AC43" s="947"/>
      <c r="AD43" s="947"/>
      <c r="AE43" s="947"/>
      <c r="AF43" s="947"/>
      <c r="AG43" s="947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>
    <tabColor theme="9"/>
  </sheetPr>
  <dimension ref="A1:AG43"/>
  <sheetViews>
    <sheetView zoomScale="85" zoomScaleNormal="85" workbookViewId="0">
      <selection activeCell="V32" sqref="V32"/>
    </sheetView>
  </sheetViews>
  <sheetFormatPr defaultColWidth="9.140625" defaultRowHeight="12.75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>
      <c r="B1" s="2940" t="s">
        <v>405</v>
      </c>
      <c r="C1" s="2081"/>
      <c r="D1" s="2081"/>
      <c r="E1" s="2081"/>
      <c r="F1" s="2081"/>
      <c r="J1" s="800" t="s">
        <v>171</v>
      </c>
      <c r="L1" s="872"/>
      <c r="M1" s="872"/>
      <c r="N1" s="2941" t="s">
        <v>129</v>
      </c>
      <c r="O1" s="2088"/>
      <c r="P1" s="2088"/>
      <c r="Q1" s="2088"/>
      <c r="R1" s="868"/>
      <c r="S1" s="946"/>
      <c r="T1" s="946"/>
      <c r="U1" s="946"/>
      <c r="V1" s="946"/>
      <c r="W1" s="946"/>
      <c r="X1" s="946"/>
      <c r="Y1" s="946"/>
      <c r="Z1" s="946"/>
      <c r="AA1" s="946"/>
      <c r="AB1" s="946"/>
      <c r="AC1" s="946"/>
      <c r="AD1" s="946"/>
      <c r="AE1" s="946"/>
      <c r="AF1" s="946"/>
      <c r="AG1" s="946"/>
    </row>
    <row r="2" spans="1:33" s="570" customFormat="1" ht="10.5" customHeight="1">
      <c r="B2" s="2942" t="s">
        <v>1</v>
      </c>
      <c r="C2" s="2088"/>
      <c r="D2" s="2088"/>
      <c r="E2" s="2088"/>
      <c r="F2" s="2088"/>
      <c r="N2" s="2942" t="s">
        <v>2</v>
      </c>
      <c r="O2" s="2932"/>
      <c r="P2" s="2932"/>
      <c r="Q2" s="2932"/>
      <c r="R2" s="946"/>
      <c r="S2" s="946"/>
      <c r="T2" s="946"/>
      <c r="U2" s="946"/>
      <c r="V2" s="946"/>
      <c r="W2" s="946"/>
      <c r="X2" s="946"/>
      <c r="Y2" s="946"/>
      <c r="Z2" s="946"/>
      <c r="AA2" s="946"/>
      <c r="AB2" s="946"/>
      <c r="AC2" s="946"/>
      <c r="AD2" s="946"/>
      <c r="AE2" s="946"/>
      <c r="AF2" s="946"/>
      <c r="AG2" s="946"/>
    </row>
    <row r="3" spans="1:33" s="570" customFormat="1" ht="13.5" customHeight="1">
      <c r="B3" s="572" t="s">
        <v>130</v>
      </c>
      <c r="N3" s="569" t="s">
        <v>3</v>
      </c>
      <c r="O3" s="571"/>
      <c r="P3" s="571"/>
      <c r="Q3" s="571"/>
      <c r="R3" s="946"/>
      <c r="S3" s="946"/>
      <c r="T3" s="946"/>
      <c r="U3" s="946"/>
      <c r="V3" s="946"/>
      <c r="W3" s="946"/>
      <c r="X3" s="946"/>
      <c r="Y3" s="946"/>
      <c r="Z3" s="946"/>
      <c r="AA3" s="946"/>
      <c r="AB3" s="946"/>
      <c r="AC3" s="946"/>
      <c r="AD3" s="946"/>
      <c r="AE3" s="946"/>
      <c r="AF3" s="946"/>
      <c r="AG3" s="946"/>
    </row>
    <row r="4" spans="1:33" s="570" customFormat="1" ht="15" customHeight="1">
      <c r="B4" s="2943" t="s">
        <v>4</v>
      </c>
      <c r="C4" s="2081"/>
      <c r="D4" s="573"/>
      <c r="E4" s="946"/>
      <c r="F4" s="946"/>
      <c r="G4" s="946"/>
      <c r="H4" s="946"/>
      <c r="I4" s="869" t="s">
        <v>5</v>
      </c>
      <c r="J4" s="921"/>
      <c r="K4" s="921"/>
      <c r="L4" s="571"/>
      <c r="N4" s="572"/>
      <c r="O4" s="572" t="s">
        <v>170</v>
      </c>
      <c r="R4" s="946"/>
      <c r="S4" s="946"/>
      <c r="T4" s="946"/>
      <c r="U4" s="946"/>
      <c r="V4" s="946"/>
      <c r="W4" s="946"/>
      <c r="X4" s="946"/>
      <c r="Y4" s="946"/>
      <c r="Z4" s="946"/>
      <c r="AA4" s="946"/>
      <c r="AB4" s="946"/>
      <c r="AC4" s="946"/>
      <c r="AD4" s="946"/>
      <c r="AE4" s="946"/>
      <c r="AF4" s="946"/>
      <c r="AG4" s="946"/>
    </row>
    <row r="5" spans="1:33" s="570" customFormat="1" ht="9.75" customHeight="1">
      <c r="B5" s="2939" t="s">
        <v>7</v>
      </c>
      <c r="C5" s="2079"/>
      <c r="D5" s="571"/>
      <c r="E5" s="571"/>
      <c r="R5" s="946"/>
      <c r="S5" s="946"/>
      <c r="T5" s="946"/>
      <c r="U5" s="946"/>
      <c r="V5" s="946"/>
      <c r="W5" s="946"/>
      <c r="X5" s="946"/>
      <c r="Y5" s="946"/>
      <c r="Z5" s="946"/>
      <c r="AA5" s="946"/>
      <c r="AB5" s="946"/>
      <c r="AC5" s="946"/>
      <c r="AD5" s="946"/>
      <c r="AE5" s="946"/>
      <c r="AF5" s="946"/>
      <c r="AG5" s="946"/>
    </row>
    <row r="6" spans="1:33" s="570" customFormat="1" ht="12" customHeight="1">
      <c r="A6" s="293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46"/>
      <c r="S6" s="946"/>
      <c r="T6" s="946"/>
      <c r="U6" s="946"/>
      <c r="V6" s="946"/>
      <c r="W6" s="946"/>
      <c r="X6" s="946"/>
      <c r="Y6" s="946"/>
      <c r="Z6" s="946"/>
      <c r="AA6" s="946"/>
      <c r="AB6" s="946"/>
      <c r="AC6" s="946"/>
      <c r="AD6" s="946"/>
      <c r="AE6" s="946"/>
      <c r="AF6" s="946"/>
      <c r="AG6" s="946"/>
    </row>
    <row r="7" spans="1:33" s="570" customFormat="1" ht="15.75">
      <c r="A7" s="293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46"/>
      <c r="S7" s="946"/>
      <c r="T7" s="946"/>
      <c r="U7" s="946"/>
      <c r="V7" s="946"/>
      <c r="W7" s="946"/>
      <c r="X7" s="946"/>
      <c r="Y7" s="946"/>
      <c r="Z7" s="946"/>
      <c r="AA7" s="946"/>
      <c r="AB7" s="946"/>
      <c r="AC7" s="946"/>
      <c r="AD7" s="946"/>
      <c r="AE7" s="946"/>
      <c r="AF7" s="946"/>
      <c r="AG7" s="946"/>
    </row>
    <row r="8" spans="1:33" s="570" customFormat="1" ht="9" customHeight="1">
      <c r="A8" s="1272" t="s">
        <v>354</v>
      </c>
      <c r="B8" s="1258" t="s">
        <v>355</v>
      </c>
      <c r="R8" s="946"/>
      <c r="S8" s="946"/>
      <c r="T8" s="946"/>
      <c r="U8" s="946"/>
      <c r="V8" s="946"/>
      <c r="W8" s="946"/>
      <c r="X8" s="946"/>
      <c r="Y8" s="946"/>
      <c r="Z8" s="946"/>
      <c r="AA8" s="946"/>
      <c r="AB8" s="946"/>
      <c r="AC8" s="946"/>
      <c r="AD8" s="946"/>
      <c r="AE8" s="946"/>
      <c r="AF8" s="946"/>
      <c r="AG8" s="946"/>
    </row>
    <row r="9" spans="1:33" s="570" customFormat="1">
      <c r="A9" s="2937" t="s">
        <v>9</v>
      </c>
      <c r="B9" s="2938" t="s">
        <v>10</v>
      </c>
      <c r="C9" s="2424"/>
      <c r="D9" s="2424"/>
      <c r="E9" s="2424"/>
      <c r="F9" s="2424"/>
      <c r="G9" s="2424"/>
      <c r="H9" s="2424"/>
      <c r="I9" s="2425"/>
      <c r="J9" s="2938" t="s">
        <v>11</v>
      </c>
      <c r="K9" s="2424"/>
      <c r="L9" s="2424"/>
      <c r="M9" s="2424"/>
      <c r="N9" s="2424"/>
      <c r="O9" s="2424"/>
      <c r="P9" s="2424"/>
      <c r="Q9" s="2425"/>
      <c r="R9" s="946"/>
      <c r="S9" s="946"/>
      <c r="T9" s="946"/>
      <c r="U9" s="946"/>
      <c r="V9" s="946"/>
      <c r="W9" s="946"/>
      <c r="X9" s="946"/>
      <c r="Y9" s="946"/>
      <c r="Z9" s="946"/>
      <c r="AA9" s="946"/>
      <c r="AB9" s="946"/>
      <c r="AC9" s="946"/>
      <c r="AD9" s="946"/>
      <c r="AE9" s="946"/>
      <c r="AF9" s="946"/>
      <c r="AG9" s="946"/>
    </row>
    <row r="10" spans="1:33" s="570" customFormat="1">
      <c r="A10" s="2421"/>
      <c r="B10" s="2933" t="s">
        <v>169</v>
      </c>
      <c r="C10" s="2095"/>
      <c r="D10" s="2095"/>
      <c r="E10" s="2096"/>
      <c r="F10" s="2933" t="s">
        <v>549</v>
      </c>
      <c r="G10" s="2095"/>
      <c r="H10" s="2095"/>
      <c r="I10" s="2096"/>
      <c r="J10" s="2933" t="s">
        <v>169</v>
      </c>
      <c r="K10" s="2095"/>
      <c r="L10" s="2095"/>
      <c r="M10" s="2096"/>
      <c r="N10" s="2933" t="s">
        <v>549</v>
      </c>
      <c r="O10" s="2095"/>
      <c r="P10" s="2095"/>
      <c r="Q10" s="2096"/>
      <c r="R10" s="946"/>
      <c r="S10" s="946"/>
      <c r="T10" s="946"/>
      <c r="U10" s="946"/>
      <c r="V10" s="946"/>
      <c r="W10" s="946"/>
      <c r="X10" s="946"/>
      <c r="Y10" s="946"/>
      <c r="Z10" s="946"/>
      <c r="AA10" s="946"/>
      <c r="AB10" s="946"/>
      <c r="AC10" s="946"/>
      <c r="AD10" s="946"/>
      <c r="AE10" s="946"/>
      <c r="AF10" s="946"/>
      <c r="AG10" s="946"/>
    </row>
    <row r="11" spans="1:33" s="570" customFormat="1">
      <c r="A11" s="2421"/>
      <c r="B11" s="2933" t="s">
        <v>14</v>
      </c>
      <c r="C11" s="2095"/>
      <c r="E11" s="575">
        <v>4800</v>
      </c>
      <c r="F11" s="2933" t="s">
        <v>14</v>
      </c>
      <c r="G11" s="2095"/>
      <c r="H11" s="574"/>
      <c r="I11" s="575">
        <v>4800</v>
      </c>
      <c r="J11" s="2933" t="s">
        <v>14</v>
      </c>
      <c r="K11" s="2095"/>
      <c r="L11" s="574"/>
      <c r="M11" s="575">
        <v>4800</v>
      </c>
      <c r="N11" s="2933" t="s">
        <v>14</v>
      </c>
      <c r="O11" s="2095"/>
      <c r="P11" s="574"/>
      <c r="Q11" s="575">
        <f>I11</f>
        <v>4800</v>
      </c>
      <c r="R11" s="946"/>
      <c r="S11" s="946"/>
      <c r="T11" s="946"/>
      <c r="U11" s="946"/>
      <c r="V11" s="946"/>
      <c r="W11" s="946"/>
      <c r="X11" s="946"/>
      <c r="Y11" s="946"/>
      <c r="Z11" s="946"/>
      <c r="AA11" s="946"/>
      <c r="AB11" s="946"/>
      <c r="AC11" s="946"/>
      <c r="AD11" s="946"/>
      <c r="AE11" s="946"/>
      <c r="AF11" s="946"/>
      <c r="AG11" s="946"/>
    </row>
    <row r="12" spans="1:33" s="577" customFormat="1" ht="35.25" customHeight="1">
      <c r="A12" s="2422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>
      <c r="A14" s="580">
        <v>0</v>
      </c>
      <c r="B14" s="779"/>
      <c r="C14" s="1669"/>
      <c r="D14" s="1669"/>
      <c r="E14" s="1784">
        <v>564.96</v>
      </c>
      <c r="F14" s="1650"/>
      <c r="G14" s="1669"/>
      <c r="H14" s="1669"/>
      <c r="I14" s="1784">
        <v>518.4</v>
      </c>
      <c r="J14" s="1650"/>
      <c r="K14" s="1669"/>
      <c r="L14" s="1669"/>
      <c r="M14" s="1784">
        <v>236.16</v>
      </c>
      <c r="N14" s="1650"/>
      <c r="O14" s="1669"/>
      <c r="P14" s="1669"/>
      <c r="Q14" s="1784">
        <v>116.63999999999999</v>
      </c>
    </row>
    <row r="15" spans="1:33" s="1334" customFormat="1" ht="15">
      <c r="A15" s="1332">
        <v>1</v>
      </c>
      <c r="B15" s="779"/>
      <c r="C15" s="1669"/>
      <c r="D15" s="1669"/>
      <c r="E15" s="1784">
        <v>551.04</v>
      </c>
      <c r="F15" s="1650"/>
      <c r="G15" s="1669"/>
      <c r="H15" s="1669"/>
      <c r="I15" s="1784">
        <v>493.44</v>
      </c>
      <c r="J15" s="1650"/>
      <c r="K15" s="1669"/>
      <c r="L15" s="1669"/>
      <c r="M15" s="1784">
        <v>229.92000000000002</v>
      </c>
      <c r="N15" s="1650"/>
      <c r="O15" s="1669"/>
      <c r="P15" s="1669"/>
      <c r="Q15" s="1784">
        <v>114.24</v>
      </c>
    </row>
    <row r="16" spans="1:33" s="577" customFormat="1" ht="15">
      <c r="A16" s="580">
        <v>2</v>
      </c>
      <c r="B16" s="779"/>
      <c r="C16" s="1669"/>
      <c r="D16" s="1669"/>
      <c r="E16" s="1784">
        <v>563.04</v>
      </c>
      <c r="F16" s="1650"/>
      <c r="G16" s="1669"/>
      <c r="H16" s="1669"/>
      <c r="I16" s="1784">
        <v>479.52</v>
      </c>
      <c r="J16" s="1650"/>
      <c r="K16" s="1669"/>
      <c r="L16" s="1669"/>
      <c r="M16" s="1784">
        <v>231.35999999999999</v>
      </c>
      <c r="N16" s="1650"/>
      <c r="O16" s="1669"/>
      <c r="P16" s="1669"/>
      <c r="Q16" s="1784">
        <v>111.84</v>
      </c>
    </row>
    <row r="17" spans="1:17" s="577" customFormat="1" ht="15">
      <c r="A17" s="580">
        <v>3</v>
      </c>
      <c r="B17" s="779"/>
      <c r="C17" s="1669"/>
      <c r="D17" s="1669"/>
      <c r="E17" s="1784">
        <v>578.40000000000009</v>
      </c>
      <c r="F17" s="1650"/>
      <c r="G17" s="1669"/>
      <c r="H17" s="1669"/>
      <c r="I17" s="1784">
        <v>478.56</v>
      </c>
      <c r="J17" s="1650"/>
      <c r="K17" s="1669"/>
      <c r="L17" s="1669"/>
      <c r="M17" s="1784">
        <v>225.12</v>
      </c>
      <c r="N17" s="1650"/>
      <c r="O17" s="1669"/>
      <c r="P17" s="1669"/>
      <c r="Q17" s="1784">
        <v>112.32</v>
      </c>
    </row>
    <row r="18" spans="1:17" s="577" customFormat="1" ht="15">
      <c r="A18" s="580">
        <v>4</v>
      </c>
      <c r="B18" s="779"/>
      <c r="C18" s="1669"/>
      <c r="D18" s="1669"/>
      <c r="E18" s="1784">
        <v>609.59999999999991</v>
      </c>
      <c r="F18" s="1650"/>
      <c r="G18" s="1669"/>
      <c r="H18" s="1669"/>
      <c r="I18" s="1784">
        <v>481.44</v>
      </c>
      <c r="J18" s="1650"/>
      <c r="K18" s="1669"/>
      <c r="L18" s="1669"/>
      <c r="M18" s="1784">
        <v>227.52</v>
      </c>
      <c r="N18" s="1650"/>
      <c r="O18" s="1669"/>
      <c r="P18" s="1669"/>
      <c r="Q18" s="1784">
        <v>108.96</v>
      </c>
    </row>
    <row r="19" spans="1:17" s="577" customFormat="1" ht="15">
      <c r="A19" s="580">
        <v>5</v>
      </c>
      <c r="B19" s="779"/>
      <c r="C19" s="1669"/>
      <c r="D19" s="1669"/>
      <c r="E19" s="1784">
        <v>630.24</v>
      </c>
      <c r="F19" s="1650"/>
      <c r="G19" s="1669"/>
      <c r="H19" s="1669"/>
      <c r="I19" s="1784">
        <v>504.48</v>
      </c>
      <c r="J19" s="1650"/>
      <c r="K19" s="1669"/>
      <c r="L19" s="1669"/>
      <c r="M19" s="1784">
        <v>228</v>
      </c>
      <c r="N19" s="1650"/>
      <c r="O19" s="1669"/>
      <c r="P19" s="1669"/>
      <c r="Q19" s="1784">
        <v>107.03999999999999</v>
      </c>
    </row>
    <row r="20" spans="1:17" s="577" customFormat="1" ht="15">
      <c r="A20" s="580">
        <v>6</v>
      </c>
      <c r="B20" s="779"/>
      <c r="C20" s="1669"/>
      <c r="D20" s="1669"/>
      <c r="E20" s="1784">
        <v>730.56</v>
      </c>
      <c r="F20" s="1650"/>
      <c r="G20" s="1669"/>
      <c r="H20" s="1669"/>
      <c r="I20" s="1784">
        <v>567.84</v>
      </c>
      <c r="J20" s="1650"/>
      <c r="K20" s="1669"/>
      <c r="L20" s="1669"/>
      <c r="M20" s="1784">
        <v>247.2</v>
      </c>
      <c r="N20" s="1650"/>
      <c r="O20" s="1669"/>
      <c r="P20" s="1669"/>
      <c r="Q20" s="1784">
        <v>105.12</v>
      </c>
    </row>
    <row r="21" spans="1:17" s="577" customFormat="1" ht="15">
      <c r="A21" s="580">
        <v>7</v>
      </c>
      <c r="B21" s="779"/>
      <c r="C21" s="1669"/>
      <c r="D21" s="1669"/>
      <c r="E21" s="1784">
        <v>758.88000000000011</v>
      </c>
      <c r="F21" s="1650"/>
      <c r="G21" s="1669"/>
      <c r="H21" s="1669"/>
      <c r="I21" s="1784">
        <v>627.83999999999992</v>
      </c>
      <c r="J21" s="1650"/>
      <c r="K21" s="1669"/>
      <c r="L21" s="1669"/>
      <c r="M21" s="1784">
        <v>251.52</v>
      </c>
      <c r="N21" s="1650"/>
      <c r="O21" s="1669"/>
      <c r="P21" s="1669"/>
      <c r="Q21" s="1784">
        <v>117.12</v>
      </c>
    </row>
    <row r="22" spans="1:17" s="577" customFormat="1" ht="15">
      <c r="A22" s="580">
        <v>8</v>
      </c>
      <c r="B22" s="779"/>
      <c r="C22" s="1669"/>
      <c r="D22" s="1669"/>
      <c r="E22" s="1784">
        <v>1001.28</v>
      </c>
      <c r="F22" s="1650"/>
      <c r="G22" s="1669"/>
      <c r="H22" s="1669"/>
      <c r="I22" s="1784">
        <v>700.8</v>
      </c>
      <c r="J22" s="1650"/>
      <c r="K22" s="1669"/>
      <c r="L22" s="1669"/>
      <c r="M22" s="1784">
        <v>394.55999999999995</v>
      </c>
      <c r="N22" s="1650"/>
      <c r="O22" s="1669"/>
      <c r="P22" s="1669"/>
      <c r="Q22" s="1784">
        <v>180</v>
      </c>
    </row>
    <row r="23" spans="1:17" s="577" customFormat="1" ht="15">
      <c r="A23" s="580">
        <v>9</v>
      </c>
      <c r="B23" s="779"/>
      <c r="C23" s="1669"/>
      <c r="D23" s="1669"/>
      <c r="E23" s="1784">
        <v>973.92000000000007</v>
      </c>
      <c r="F23" s="1650"/>
      <c r="G23" s="1669"/>
      <c r="H23" s="1669"/>
      <c r="I23" s="1784">
        <v>739.19999999999993</v>
      </c>
      <c r="J23" s="1650"/>
      <c r="K23" s="1669"/>
      <c r="L23" s="1669"/>
      <c r="M23" s="1784">
        <v>460.8</v>
      </c>
      <c r="N23" s="1650"/>
      <c r="O23" s="1669"/>
      <c r="P23" s="1669"/>
      <c r="Q23" s="1784">
        <v>192.48</v>
      </c>
    </row>
    <row r="24" spans="1:17" s="577" customFormat="1" ht="15">
      <c r="A24" s="580">
        <v>10</v>
      </c>
      <c r="B24" s="779"/>
      <c r="C24" s="1669"/>
      <c r="D24" s="1669"/>
      <c r="E24" s="1784">
        <v>925.92</v>
      </c>
      <c r="F24" s="1650"/>
      <c r="G24" s="1669"/>
      <c r="H24" s="1669"/>
      <c r="I24" s="1784">
        <v>761.76</v>
      </c>
      <c r="J24" s="1650"/>
      <c r="K24" s="1669"/>
      <c r="L24" s="1669"/>
      <c r="M24" s="1784">
        <v>443.52</v>
      </c>
      <c r="N24" s="1650"/>
      <c r="O24" s="1669"/>
      <c r="P24" s="1669"/>
      <c r="Q24" s="1784">
        <v>192</v>
      </c>
    </row>
    <row r="25" spans="1:17" s="577" customFormat="1" ht="15">
      <c r="A25" s="580">
        <v>11</v>
      </c>
      <c r="B25" s="779"/>
      <c r="C25" s="1669"/>
      <c r="D25" s="1669"/>
      <c r="E25" s="1784">
        <v>929.28</v>
      </c>
      <c r="F25" s="1650"/>
      <c r="G25" s="1669"/>
      <c r="H25" s="1669"/>
      <c r="I25" s="1784">
        <v>765.11999999999989</v>
      </c>
      <c r="J25" s="1650"/>
      <c r="K25" s="1669"/>
      <c r="L25" s="1669"/>
      <c r="M25" s="1784">
        <v>440.64</v>
      </c>
      <c r="N25" s="1650"/>
      <c r="O25" s="1669"/>
      <c r="P25" s="1669"/>
      <c r="Q25" s="1784">
        <v>192.47999999999996</v>
      </c>
    </row>
    <row r="26" spans="1:17" s="577" customFormat="1" ht="15">
      <c r="A26" s="580">
        <v>12</v>
      </c>
      <c r="B26" s="779"/>
      <c r="C26" s="1669"/>
      <c r="D26" s="1669"/>
      <c r="E26" s="1784">
        <v>882.72</v>
      </c>
      <c r="F26" s="1650"/>
      <c r="G26" s="1669"/>
      <c r="H26" s="1669"/>
      <c r="I26" s="1784">
        <v>704.16</v>
      </c>
      <c r="J26" s="1650"/>
      <c r="K26" s="1669"/>
      <c r="L26" s="1669"/>
      <c r="M26" s="1784">
        <v>380.16</v>
      </c>
      <c r="N26" s="1650"/>
      <c r="O26" s="1669"/>
      <c r="P26" s="1669"/>
      <c r="Q26" s="1784">
        <v>132.96</v>
      </c>
    </row>
    <row r="27" spans="1:17" s="577" customFormat="1" ht="15">
      <c r="A27" s="580">
        <v>13</v>
      </c>
      <c r="B27" s="779"/>
      <c r="C27" s="1669"/>
      <c r="D27" s="1669"/>
      <c r="E27" s="1784">
        <v>884.16000000000008</v>
      </c>
      <c r="F27" s="1650"/>
      <c r="G27" s="1669"/>
      <c r="H27" s="1669"/>
      <c r="I27" s="1784">
        <v>764.16000000000008</v>
      </c>
      <c r="J27" s="1650"/>
      <c r="K27" s="1669"/>
      <c r="L27" s="1669"/>
      <c r="M27" s="1784">
        <v>395.04</v>
      </c>
      <c r="N27" s="1650"/>
      <c r="O27" s="1669"/>
      <c r="P27" s="1669"/>
      <c r="Q27" s="1784">
        <v>192.95999999999998</v>
      </c>
    </row>
    <row r="28" spans="1:17" s="577" customFormat="1" ht="15">
      <c r="A28" s="580">
        <v>14</v>
      </c>
      <c r="B28" s="779"/>
      <c r="C28" s="1669"/>
      <c r="D28" s="1669"/>
      <c r="E28" s="1784">
        <v>917.76</v>
      </c>
      <c r="F28" s="1650"/>
      <c r="G28" s="1669"/>
      <c r="H28" s="1669"/>
      <c r="I28" s="1784">
        <v>797.76</v>
      </c>
      <c r="J28" s="1650"/>
      <c r="K28" s="1669"/>
      <c r="L28" s="1669"/>
      <c r="M28" s="1784">
        <v>403.67999999999995</v>
      </c>
      <c r="N28" s="1650"/>
      <c r="O28" s="1669"/>
      <c r="P28" s="1669"/>
      <c r="Q28" s="1784">
        <v>203.04000000000002</v>
      </c>
    </row>
    <row r="29" spans="1:17" s="577" customFormat="1" ht="15">
      <c r="A29" s="580">
        <v>15</v>
      </c>
      <c r="B29" s="779"/>
      <c r="C29" s="1669"/>
      <c r="D29" s="1669"/>
      <c r="E29" s="1784">
        <v>1061.2800000000002</v>
      </c>
      <c r="F29" s="1650"/>
      <c r="G29" s="1669"/>
      <c r="H29" s="1669"/>
      <c r="I29" s="1784">
        <v>815.52</v>
      </c>
      <c r="J29" s="1650"/>
      <c r="K29" s="1669"/>
      <c r="L29" s="1669"/>
      <c r="M29" s="1784">
        <v>468</v>
      </c>
      <c r="N29" s="1650"/>
      <c r="O29" s="1669"/>
      <c r="P29" s="1669"/>
      <c r="Q29" s="1784">
        <v>184.79999999999998</v>
      </c>
    </row>
    <row r="30" spans="1:17" s="577" customFormat="1" ht="15">
      <c r="A30" s="580">
        <v>16</v>
      </c>
      <c r="B30" s="779"/>
      <c r="C30" s="1669"/>
      <c r="D30" s="1669"/>
      <c r="E30" s="1784">
        <v>996</v>
      </c>
      <c r="F30" s="1650"/>
      <c r="G30" s="1669"/>
      <c r="H30" s="1669"/>
      <c r="I30" s="1784">
        <v>876.96</v>
      </c>
      <c r="J30" s="1650"/>
      <c r="K30" s="1669"/>
      <c r="L30" s="1669"/>
      <c r="M30" s="1784">
        <v>369.12</v>
      </c>
      <c r="N30" s="1650"/>
      <c r="O30" s="1669"/>
      <c r="P30" s="1669"/>
      <c r="Q30" s="1784">
        <v>183.84</v>
      </c>
    </row>
    <row r="31" spans="1:17" s="581" customFormat="1" ht="15">
      <c r="A31" s="580">
        <v>17</v>
      </c>
      <c r="B31" s="779"/>
      <c r="C31" s="1669"/>
      <c r="D31" s="1669"/>
      <c r="E31" s="1784">
        <v>971.52</v>
      </c>
      <c r="F31" s="1650"/>
      <c r="G31" s="1669"/>
      <c r="H31" s="1669"/>
      <c r="I31" s="1784">
        <v>828.96</v>
      </c>
      <c r="J31" s="1650"/>
      <c r="K31" s="1669"/>
      <c r="L31" s="1669"/>
      <c r="M31" s="1784">
        <v>317.27999999999997</v>
      </c>
      <c r="N31" s="1650"/>
      <c r="O31" s="1669"/>
      <c r="P31" s="1669"/>
      <c r="Q31" s="1784">
        <v>135.84000000000003</v>
      </c>
    </row>
    <row r="32" spans="1:17" s="581" customFormat="1" ht="15">
      <c r="A32" s="580">
        <v>18</v>
      </c>
      <c r="B32" s="779"/>
      <c r="C32" s="1669"/>
      <c r="D32" s="1669"/>
      <c r="E32" s="1784">
        <v>912.48</v>
      </c>
      <c r="F32" s="1650"/>
      <c r="G32" s="1669"/>
      <c r="H32" s="1669"/>
      <c r="I32" s="1784">
        <v>816</v>
      </c>
      <c r="J32" s="1650"/>
      <c r="K32" s="1669"/>
      <c r="L32" s="1669"/>
      <c r="M32" s="1784">
        <v>276</v>
      </c>
      <c r="N32" s="1650"/>
      <c r="O32" s="1669"/>
      <c r="P32" s="1669"/>
      <c r="Q32" s="1784">
        <v>137.76</v>
      </c>
    </row>
    <row r="33" spans="1:33" s="581" customFormat="1" ht="15">
      <c r="A33" s="580">
        <v>19</v>
      </c>
      <c r="B33" s="779"/>
      <c r="C33" s="1669"/>
      <c r="D33" s="1669"/>
      <c r="E33" s="1784">
        <v>843.36000000000013</v>
      </c>
      <c r="F33" s="1650"/>
      <c r="G33" s="1669"/>
      <c r="H33" s="1669"/>
      <c r="I33" s="1784">
        <v>808.8</v>
      </c>
      <c r="J33" s="1650"/>
      <c r="K33" s="1669"/>
      <c r="L33" s="1669"/>
      <c r="M33" s="1784">
        <v>276.48</v>
      </c>
      <c r="N33" s="1650"/>
      <c r="O33" s="1669"/>
      <c r="P33" s="1669"/>
      <c r="Q33" s="1784">
        <v>137.76000000000002</v>
      </c>
    </row>
    <row r="34" spans="1:33" s="581" customFormat="1" ht="15">
      <c r="A34" s="580">
        <v>20</v>
      </c>
      <c r="B34" s="779"/>
      <c r="C34" s="1669"/>
      <c r="D34" s="1669"/>
      <c r="E34" s="1784">
        <v>747.83999999999992</v>
      </c>
      <c r="F34" s="1650"/>
      <c r="G34" s="1669"/>
      <c r="H34" s="1669"/>
      <c r="I34" s="1784">
        <v>792</v>
      </c>
      <c r="J34" s="1650"/>
      <c r="K34" s="1669"/>
      <c r="L34" s="1669"/>
      <c r="M34" s="1784">
        <v>267.84000000000003</v>
      </c>
      <c r="N34" s="1650"/>
      <c r="O34" s="1669"/>
      <c r="P34" s="1669"/>
      <c r="Q34" s="1784">
        <v>138.72</v>
      </c>
    </row>
    <row r="35" spans="1:33" s="581" customFormat="1" ht="15">
      <c r="A35" s="580">
        <v>21</v>
      </c>
      <c r="B35" s="779"/>
      <c r="C35" s="1669"/>
      <c r="D35" s="1669"/>
      <c r="E35" s="1784">
        <v>696</v>
      </c>
      <c r="F35" s="1650"/>
      <c r="G35" s="1669"/>
      <c r="H35" s="1669"/>
      <c r="I35" s="1784">
        <v>736.8</v>
      </c>
      <c r="J35" s="1650"/>
      <c r="K35" s="1669"/>
      <c r="L35" s="1669"/>
      <c r="M35" s="1784">
        <v>270.24</v>
      </c>
      <c r="N35" s="1650"/>
      <c r="O35" s="1669"/>
      <c r="P35" s="1669"/>
      <c r="Q35" s="1784">
        <v>139.68</v>
      </c>
    </row>
    <row r="36" spans="1:33" s="581" customFormat="1" ht="15">
      <c r="A36" s="580">
        <v>22</v>
      </c>
      <c r="B36" s="779"/>
      <c r="C36" s="1669"/>
      <c r="D36" s="1669"/>
      <c r="E36" s="1784">
        <v>656.16000000000008</v>
      </c>
      <c r="F36" s="1650"/>
      <c r="G36" s="1669"/>
      <c r="H36" s="1669"/>
      <c r="I36" s="1784">
        <v>640.79999999999995</v>
      </c>
      <c r="J36" s="1650"/>
      <c r="K36" s="1669"/>
      <c r="L36" s="1669"/>
      <c r="M36" s="1784">
        <v>277.91999999999996</v>
      </c>
      <c r="N36" s="1650"/>
      <c r="O36" s="1669"/>
      <c r="P36" s="1669"/>
      <c r="Q36" s="1784">
        <v>140.16000000000003</v>
      </c>
    </row>
    <row r="37" spans="1:33" s="581" customFormat="1" ht="15">
      <c r="A37" s="580">
        <v>23</v>
      </c>
      <c r="B37" s="779"/>
      <c r="C37" s="1669"/>
      <c r="D37" s="1669"/>
      <c r="E37" s="1784">
        <v>624.96</v>
      </c>
      <c r="F37" s="1650"/>
      <c r="G37" s="1669"/>
      <c r="H37" s="1669"/>
      <c r="I37" s="1784">
        <v>577.91999999999996</v>
      </c>
      <c r="J37" s="1650"/>
      <c r="K37" s="1669"/>
      <c r="L37" s="1669"/>
      <c r="M37" s="1784">
        <v>273.60000000000002</v>
      </c>
      <c r="N37" s="1650"/>
      <c r="O37" s="1669"/>
      <c r="P37" s="1669"/>
      <c r="Q37" s="1784">
        <v>133.44</v>
      </c>
    </row>
    <row r="38" spans="1:33" s="581" customFormat="1" ht="15">
      <c r="A38" s="580" t="s">
        <v>19</v>
      </c>
      <c r="B38" s="792"/>
      <c r="C38" s="1669"/>
      <c r="D38" s="1669"/>
      <c r="E38" s="1671">
        <f>SUM(E14:E37)</f>
        <v>19011.36</v>
      </c>
      <c r="F38" s="1669"/>
      <c r="G38" s="1669"/>
      <c r="H38" s="1669"/>
      <c r="I38" s="1671">
        <f>SUM(I14:I37)</f>
        <v>16278.239999999996</v>
      </c>
      <c r="J38" s="1669"/>
      <c r="K38" s="1669"/>
      <c r="L38" s="1669"/>
      <c r="M38" s="1671">
        <f>SUM(M14:M37)</f>
        <v>7591.68</v>
      </c>
      <c r="N38" s="1669"/>
      <c r="O38" s="1669"/>
      <c r="P38" s="1669"/>
      <c r="Q38" s="1671">
        <f>SUM(Q14:Q37)</f>
        <v>3511.2000000000003</v>
      </c>
    </row>
    <row r="39" spans="1:33" s="570" customFormat="1" ht="12.75" customHeight="1">
      <c r="A39" s="570" t="s">
        <v>20</v>
      </c>
      <c r="R39" s="946"/>
      <c r="S39" s="946"/>
      <c r="T39" s="946"/>
      <c r="U39" s="946"/>
      <c r="V39" s="946"/>
      <c r="W39" s="946"/>
      <c r="X39" s="946"/>
      <c r="Y39" s="946"/>
      <c r="Z39" s="946"/>
      <c r="AA39" s="946"/>
      <c r="AB39" s="946"/>
      <c r="AC39" s="946"/>
      <c r="AD39" s="946"/>
      <c r="AE39" s="946"/>
      <c r="AF39" s="946"/>
      <c r="AG39" s="946"/>
    </row>
    <row r="40" spans="1:33" s="570" customFormat="1" ht="12.75" customHeight="1">
      <c r="A40" s="570" t="s">
        <v>21</v>
      </c>
      <c r="R40" s="946"/>
      <c r="S40" s="946"/>
      <c r="T40" s="946"/>
      <c r="U40" s="946"/>
      <c r="V40" s="946"/>
      <c r="W40" s="946"/>
      <c r="X40" s="946"/>
      <c r="Y40" s="946"/>
      <c r="Z40" s="946"/>
      <c r="AA40" s="946"/>
      <c r="AB40" s="946"/>
      <c r="AC40" s="946"/>
      <c r="AD40" s="946"/>
      <c r="AE40" s="946"/>
      <c r="AF40" s="946"/>
      <c r="AG40" s="946"/>
    </row>
    <row r="41" spans="1:33">
      <c r="A41" s="570" t="s">
        <v>565</v>
      </c>
      <c r="K41" s="570"/>
      <c r="L41" s="570"/>
      <c r="M41" s="570"/>
      <c r="N41" s="570"/>
      <c r="O41" s="570"/>
      <c r="P41" s="570"/>
      <c r="Q41" s="570"/>
      <c r="R41" s="947"/>
      <c r="S41" s="947"/>
      <c r="T41" s="947"/>
      <c r="U41" s="947"/>
      <c r="V41" s="947"/>
      <c r="W41" s="947"/>
      <c r="X41" s="947"/>
      <c r="Y41" s="947"/>
      <c r="Z41" s="947"/>
      <c r="AA41" s="947"/>
      <c r="AB41" s="947"/>
      <c r="AC41" s="947"/>
      <c r="AD41" s="947"/>
      <c r="AE41" s="947"/>
      <c r="AF41" s="947"/>
      <c r="AG41" s="947"/>
    </row>
    <row r="42" spans="1:33">
      <c r="A42" s="570" t="s">
        <v>23</v>
      </c>
      <c r="R42" s="947"/>
      <c r="S42" s="947"/>
      <c r="T42" s="947"/>
      <c r="U42" s="947"/>
      <c r="V42" s="947"/>
      <c r="W42" s="947"/>
      <c r="X42" s="947"/>
      <c r="Y42" s="947"/>
      <c r="Z42" s="947"/>
      <c r="AA42" s="947"/>
      <c r="AB42" s="947"/>
      <c r="AC42" s="947"/>
      <c r="AD42" s="947"/>
      <c r="AE42" s="947"/>
      <c r="AF42" s="947"/>
      <c r="AG42" s="947"/>
    </row>
    <row r="43" spans="1:33">
      <c r="R43" s="947"/>
      <c r="S43" s="947"/>
      <c r="T43" s="947"/>
      <c r="U43" s="947"/>
      <c r="V43" s="947"/>
      <c r="W43" s="947"/>
      <c r="X43" s="947"/>
      <c r="Y43" s="947"/>
      <c r="Z43" s="947"/>
      <c r="AA43" s="947"/>
      <c r="AB43" s="947"/>
      <c r="AC43" s="947"/>
      <c r="AD43" s="947"/>
      <c r="AE43" s="947"/>
      <c r="AF43" s="947"/>
      <c r="AG43" s="947"/>
    </row>
  </sheetData>
  <mergeCells count="19">
    <mergeCell ref="J9:Q9"/>
    <mergeCell ref="B10:E10"/>
    <mergeCell ref="F10:I10"/>
    <mergeCell ref="N2:Q2"/>
    <mergeCell ref="N1:Q1"/>
    <mergeCell ref="A6:Q6"/>
    <mergeCell ref="A7:Q7"/>
    <mergeCell ref="B5:C5"/>
    <mergeCell ref="A9:A12"/>
    <mergeCell ref="J11:K11"/>
    <mergeCell ref="J10:M10"/>
    <mergeCell ref="N10:Q10"/>
    <mergeCell ref="N11:O11"/>
    <mergeCell ref="B4:C4"/>
    <mergeCell ref="B9:I9"/>
    <mergeCell ref="B11:C11"/>
    <mergeCell ref="F11:G11"/>
    <mergeCell ref="B1:F1"/>
    <mergeCell ref="B2:F2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3">
    <tabColor theme="9"/>
  </sheetPr>
  <dimension ref="A1:AG43"/>
  <sheetViews>
    <sheetView zoomScale="85" zoomScaleNormal="85" workbookViewId="0">
      <selection activeCell="M14" sqref="M14:M37"/>
    </sheetView>
  </sheetViews>
  <sheetFormatPr defaultColWidth="9.140625" defaultRowHeight="12.75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>
      <c r="B1" s="2940" t="s">
        <v>405</v>
      </c>
      <c r="C1" s="2081"/>
      <c r="D1" s="2081"/>
      <c r="E1" s="2081"/>
      <c r="F1" s="2081"/>
      <c r="J1" s="800" t="s">
        <v>171</v>
      </c>
      <c r="L1" s="872"/>
      <c r="M1" s="872"/>
      <c r="N1" s="2941" t="s">
        <v>129</v>
      </c>
      <c r="O1" s="2088"/>
      <c r="P1" s="2088"/>
      <c r="Q1" s="2088"/>
      <c r="R1" s="868"/>
      <c r="S1" s="946"/>
      <c r="T1" s="946"/>
      <c r="U1" s="946"/>
      <c r="V1" s="946"/>
      <c r="W1" s="946"/>
      <c r="X1" s="946"/>
      <c r="Y1" s="946"/>
      <c r="Z1" s="946"/>
      <c r="AA1" s="946"/>
      <c r="AB1" s="946"/>
      <c r="AC1" s="946"/>
      <c r="AD1" s="946"/>
      <c r="AE1" s="946"/>
      <c r="AF1" s="946"/>
      <c r="AG1" s="946"/>
    </row>
    <row r="2" spans="1:33" s="570" customFormat="1" ht="10.5" customHeight="1">
      <c r="B2" s="2942" t="s">
        <v>1</v>
      </c>
      <c r="C2" s="2088"/>
      <c r="D2" s="2088"/>
      <c r="E2" s="2088"/>
      <c r="F2" s="2088"/>
      <c r="N2" s="2942" t="s">
        <v>2</v>
      </c>
      <c r="O2" s="2932"/>
      <c r="P2" s="2932"/>
      <c r="Q2" s="2932"/>
      <c r="R2" s="946"/>
      <c r="S2" s="946"/>
      <c r="T2" s="946"/>
      <c r="U2" s="946"/>
      <c r="V2" s="946"/>
      <c r="W2" s="946"/>
      <c r="X2" s="946"/>
      <c r="Y2" s="946"/>
      <c r="Z2" s="946"/>
      <c r="AA2" s="946"/>
      <c r="AB2" s="946"/>
      <c r="AC2" s="946"/>
      <c r="AD2" s="946"/>
      <c r="AE2" s="946"/>
      <c r="AF2" s="946"/>
      <c r="AG2" s="946"/>
    </row>
    <row r="3" spans="1:33" s="570" customFormat="1" ht="13.5" customHeight="1">
      <c r="B3" s="572" t="s">
        <v>130</v>
      </c>
      <c r="N3" s="569" t="s">
        <v>3</v>
      </c>
      <c r="O3" s="571"/>
      <c r="P3" s="571"/>
      <c r="Q3" s="571"/>
      <c r="R3" s="946"/>
      <c r="S3" s="946"/>
      <c r="T3" s="946"/>
      <c r="U3" s="946"/>
      <c r="V3" s="946"/>
      <c r="W3" s="946"/>
      <c r="X3" s="946"/>
      <c r="Y3" s="946"/>
      <c r="Z3" s="946"/>
      <c r="AA3" s="946"/>
      <c r="AB3" s="946"/>
      <c r="AC3" s="946"/>
      <c r="AD3" s="946"/>
      <c r="AE3" s="946"/>
      <c r="AF3" s="946"/>
      <c r="AG3" s="946"/>
    </row>
    <row r="4" spans="1:33" s="570" customFormat="1" ht="15" customHeight="1">
      <c r="B4" s="2943" t="s">
        <v>4</v>
      </c>
      <c r="C4" s="2081"/>
      <c r="D4" s="573"/>
      <c r="E4" s="946"/>
      <c r="F4" s="946"/>
      <c r="G4" s="946"/>
      <c r="H4" s="946"/>
      <c r="I4" s="869" t="s">
        <v>5</v>
      </c>
      <c r="J4" s="921"/>
      <c r="K4" s="921"/>
      <c r="L4" s="571"/>
      <c r="N4" s="572"/>
      <c r="O4" s="572" t="s">
        <v>243</v>
      </c>
      <c r="R4" s="946"/>
      <c r="S4" s="946"/>
      <c r="T4" s="946"/>
      <c r="U4" s="946"/>
      <c r="V4" s="946"/>
      <c r="W4" s="946"/>
      <c r="X4" s="946"/>
      <c r="Y4" s="946"/>
      <c r="Z4" s="946"/>
      <c r="AA4" s="946"/>
      <c r="AB4" s="946"/>
      <c r="AC4" s="946"/>
      <c r="AD4" s="946"/>
      <c r="AE4" s="946"/>
      <c r="AF4" s="946"/>
      <c r="AG4" s="946"/>
    </row>
    <row r="5" spans="1:33" s="570" customFormat="1" ht="9.75" customHeight="1">
      <c r="B5" s="2939" t="s">
        <v>7</v>
      </c>
      <c r="C5" s="2079"/>
      <c r="D5" s="571"/>
      <c r="E5" s="571"/>
      <c r="R5" s="946"/>
      <c r="S5" s="946"/>
      <c r="T5" s="946"/>
      <c r="U5" s="946"/>
      <c r="V5" s="946"/>
      <c r="W5" s="946"/>
      <c r="X5" s="946"/>
      <c r="Y5" s="946"/>
      <c r="Z5" s="946"/>
      <c r="AA5" s="946"/>
      <c r="AB5" s="946"/>
      <c r="AC5" s="946"/>
      <c r="AD5" s="946"/>
      <c r="AE5" s="946"/>
      <c r="AF5" s="946"/>
      <c r="AG5" s="946"/>
    </row>
    <row r="6" spans="1:33" s="570" customFormat="1" ht="12" customHeight="1">
      <c r="A6" s="293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46"/>
      <c r="S6" s="946"/>
      <c r="T6" s="946"/>
      <c r="U6" s="946"/>
      <c r="V6" s="946"/>
      <c r="W6" s="946"/>
      <c r="X6" s="946"/>
      <c r="Y6" s="946"/>
      <c r="Z6" s="946"/>
      <c r="AA6" s="946"/>
      <c r="AB6" s="946"/>
      <c r="AC6" s="946"/>
      <c r="AD6" s="946"/>
      <c r="AE6" s="946"/>
      <c r="AF6" s="946"/>
      <c r="AG6" s="946"/>
    </row>
    <row r="7" spans="1:33" s="570" customFormat="1" ht="15.75">
      <c r="A7" s="293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46"/>
      <c r="S7" s="946"/>
      <c r="T7" s="946"/>
      <c r="U7" s="946"/>
      <c r="V7" s="946"/>
      <c r="W7" s="946"/>
      <c r="X7" s="946"/>
      <c r="Y7" s="946"/>
      <c r="Z7" s="946"/>
      <c r="AA7" s="946"/>
      <c r="AB7" s="946"/>
      <c r="AC7" s="946"/>
      <c r="AD7" s="946"/>
      <c r="AE7" s="946"/>
      <c r="AF7" s="946"/>
      <c r="AG7" s="946"/>
    </row>
    <row r="8" spans="1:33" s="570" customFormat="1" ht="9" customHeight="1">
      <c r="A8" s="1272" t="s">
        <v>356</v>
      </c>
      <c r="B8" s="1279"/>
      <c r="R8" s="946"/>
      <c r="S8" s="946"/>
      <c r="T8" s="946"/>
      <c r="U8" s="946"/>
      <c r="V8" s="946"/>
      <c r="W8" s="946"/>
      <c r="X8" s="946"/>
      <c r="Y8" s="946"/>
      <c r="Z8" s="946"/>
      <c r="AA8" s="946"/>
      <c r="AB8" s="946"/>
      <c r="AC8" s="946"/>
      <c r="AD8" s="946"/>
      <c r="AE8" s="946"/>
      <c r="AF8" s="946"/>
      <c r="AG8" s="946"/>
    </row>
    <row r="9" spans="1:33" s="570" customFormat="1">
      <c r="A9" s="2937" t="s">
        <v>9</v>
      </c>
      <c r="B9" s="2938" t="s">
        <v>10</v>
      </c>
      <c r="C9" s="2424"/>
      <c r="D9" s="2424"/>
      <c r="E9" s="2424"/>
      <c r="F9" s="2424"/>
      <c r="G9" s="2424"/>
      <c r="H9" s="2424"/>
      <c r="I9" s="2425"/>
      <c r="J9" s="2938" t="s">
        <v>11</v>
      </c>
      <c r="K9" s="2424"/>
      <c r="L9" s="2424"/>
      <c r="M9" s="2424"/>
      <c r="N9" s="2424"/>
      <c r="O9" s="2424"/>
      <c r="P9" s="2424"/>
      <c r="Q9" s="2425"/>
      <c r="R9" s="946"/>
      <c r="S9" s="946"/>
      <c r="T9" s="946"/>
      <c r="U9" s="946"/>
      <c r="V9" s="946"/>
      <c r="W9" s="946"/>
      <c r="X9" s="946"/>
      <c r="Y9" s="946"/>
      <c r="Z9" s="946"/>
      <c r="AA9" s="946"/>
      <c r="AB9" s="946"/>
      <c r="AC9" s="946"/>
      <c r="AD9" s="946"/>
      <c r="AE9" s="946"/>
      <c r="AF9" s="946"/>
      <c r="AG9" s="946"/>
    </row>
    <row r="10" spans="1:33" s="570" customFormat="1">
      <c r="A10" s="2421"/>
      <c r="B10" s="2933" t="s">
        <v>550</v>
      </c>
      <c r="C10" s="2095"/>
      <c r="D10" s="2095"/>
      <c r="E10" s="2096"/>
      <c r="F10" s="2933"/>
      <c r="G10" s="2095"/>
      <c r="H10" s="2095"/>
      <c r="I10" s="2096"/>
      <c r="J10" s="2933" t="s">
        <v>550</v>
      </c>
      <c r="K10" s="2095"/>
      <c r="L10" s="2095"/>
      <c r="M10" s="2096"/>
      <c r="N10" s="2933"/>
      <c r="O10" s="2095"/>
      <c r="P10" s="2095"/>
      <c r="Q10" s="2096"/>
      <c r="R10" s="946"/>
      <c r="S10" s="946"/>
      <c r="T10" s="946"/>
      <c r="U10" s="946"/>
      <c r="V10" s="946"/>
      <c r="W10" s="946"/>
      <c r="X10" s="946"/>
      <c r="Y10" s="946"/>
      <c r="Z10" s="946"/>
      <c r="AA10" s="946"/>
      <c r="AB10" s="946"/>
      <c r="AC10" s="946"/>
      <c r="AD10" s="946"/>
      <c r="AE10" s="946"/>
      <c r="AF10" s="946"/>
      <c r="AG10" s="946"/>
    </row>
    <row r="11" spans="1:33" s="570" customFormat="1">
      <c r="A11" s="2421"/>
      <c r="B11" s="2933" t="s">
        <v>14</v>
      </c>
      <c r="C11" s="2095"/>
      <c r="E11" s="575">
        <v>7200</v>
      </c>
      <c r="F11" s="2933" t="s">
        <v>14</v>
      </c>
      <c r="G11" s="2095"/>
      <c r="H11" s="574"/>
      <c r="I11" s="575"/>
      <c r="J11" s="2933" t="s">
        <v>14</v>
      </c>
      <c r="K11" s="2934"/>
      <c r="L11" s="574"/>
      <c r="M11" s="575">
        <f>E11</f>
        <v>7200</v>
      </c>
      <c r="N11" s="2933" t="s">
        <v>14</v>
      </c>
      <c r="O11" s="2095"/>
      <c r="P11" s="574"/>
      <c r="Q11" s="575"/>
      <c r="R11" s="946"/>
      <c r="S11" s="946"/>
      <c r="T11" s="946"/>
      <c r="U11" s="946"/>
      <c r="V11" s="946"/>
      <c r="W11" s="946"/>
      <c r="X11" s="946"/>
      <c r="Y11" s="946"/>
      <c r="Z11" s="946"/>
      <c r="AA11" s="946"/>
      <c r="AB11" s="946"/>
      <c r="AC11" s="946"/>
      <c r="AD11" s="946"/>
      <c r="AE11" s="946"/>
      <c r="AF11" s="946"/>
      <c r="AG11" s="946"/>
    </row>
    <row r="12" spans="1:33" s="577" customFormat="1" ht="35.25" customHeight="1">
      <c r="A12" s="2422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>
      <c r="A14" s="580">
        <v>0</v>
      </c>
      <c r="B14" s="779"/>
      <c r="C14" s="1669"/>
      <c r="D14" s="1669"/>
      <c r="E14" s="1784">
        <v>345.59999999999997</v>
      </c>
      <c r="F14" s="1650"/>
      <c r="G14" s="1669"/>
      <c r="H14" s="1669"/>
      <c r="I14" s="1670"/>
      <c r="J14" s="1650"/>
      <c r="K14" s="1669"/>
      <c r="L14" s="1669"/>
      <c r="M14" s="1784">
        <v>92.16</v>
      </c>
      <c r="N14" s="779"/>
      <c r="O14" s="792"/>
      <c r="P14" s="792"/>
      <c r="Q14" s="1145"/>
    </row>
    <row r="15" spans="1:33" s="1334" customFormat="1" ht="15">
      <c r="A15" s="1332">
        <v>1</v>
      </c>
      <c r="B15" s="779"/>
      <c r="C15" s="1669"/>
      <c r="D15" s="1669"/>
      <c r="E15" s="1784">
        <v>338.4</v>
      </c>
      <c r="F15" s="1650"/>
      <c r="G15" s="1669"/>
      <c r="H15" s="1669"/>
      <c r="I15" s="1581"/>
      <c r="J15" s="1650"/>
      <c r="K15" s="1669"/>
      <c r="L15" s="1669"/>
      <c r="M15" s="1784">
        <v>92.88</v>
      </c>
      <c r="N15" s="2029"/>
      <c r="O15" s="1333"/>
      <c r="P15" s="1333"/>
      <c r="Q15" s="1304"/>
    </row>
    <row r="16" spans="1:33" s="577" customFormat="1" ht="15">
      <c r="A16" s="580">
        <v>2</v>
      </c>
      <c r="B16" s="779"/>
      <c r="C16" s="1669"/>
      <c r="D16" s="1669"/>
      <c r="E16" s="1784">
        <v>336.96</v>
      </c>
      <c r="F16" s="1650"/>
      <c r="G16" s="1669"/>
      <c r="H16" s="1669"/>
      <c r="I16" s="1581"/>
      <c r="J16" s="1650"/>
      <c r="K16" s="1669"/>
      <c r="L16" s="1669"/>
      <c r="M16" s="1784">
        <v>90.72</v>
      </c>
      <c r="N16" s="779"/>
      <c r="O16" s="792"/>
      <c r="P16" s="792"/>
      <c r="Q16" s="1105"/>
    </row>
    <row r="17" spans="1:17" s="577" customFormat="1" ht="15">
      <c r="A17" s="580">
        <v>3</v>
      </c>
      <c r="B17" s="779"/>
      <c r="C17" s="1669"/>
      <c r="D17" s="1669"/>
      <c r="E17" s="1784">
        <v>333.36</v>
      </c>
      <c r="F17" s="1650"/>
      <c r="G17" s="1669"/>
      <c r="H17" s="1669"/>
      <c r="I17" s="1581"/>
      <c r="J17" s="1650"/>
      <c r="K17" s="1669"/>
      <c r="L17" s="1669"/>
      <c r="M17" s="1784">
        <v>91.44</v>
      </c>
      <c r="N17" s="779"/>
      <c r="O17" s="792"/>
      <c r="P17" s="792"/>
      <c r="Q17" s="1105"/>
    </row>
    <row r="18" spans="1:17" s="577" customFormat="1" ht="15">
      <c r="A18" s="580">
        <v>4</v>
      </c>
      <c r="B18" s="779"/>
      <c r="C18" s="1669"/>
      <c r="D18" s="1669"/>
      <c r="E18" s="1784">
        <v>343.44</v>
      </c>
      <c r="F18" s="1650"/>
      <c r="G18" s="1669"/>
      <c r="H18" s="1669"/>
      <c r="I18" s="1581"/>
      <c r="J18" s="1650"/>
      <c r="K18" s="1669"/>
      <c r="L18" s="1669"/>
      <c r="M18" s="1784">
        <v>87.84</v>
      </c>
      <c r="N18" s="779"/>
      <c r="O18" s="792"/>
      <c r="P18" s="792"/>
      <c r="Q18" s="1105"/>
    </row>
    <row r="19" spans="1:17" s="577" customFormat="1" ht="15">
      <c r="A19" s="580">
        <v>5</v>
      </c>
      <c r="B19" s="779"/>
      <c r="C19" s="1669"/>
      <c r="D19" s="1669"/>
      <c r="E19" s="1784">
        <v>396.72</v>
      </c>
      <c r="F19" s="1650"/>
      <c r="G19" s="1669"/>
      <c r="H19" s="1669"/>
      <c r="I19" s="1581"/>
      <c r="J19" s="1650"/>
      <c r="K19" s="1669"/>
      <c r="L19" s="1669"/>
      <c r="M19" s="1784">
        <v>84.96</v>
      </c>
      <c r="N19" s="779"/>
      <c r="O19" s="792"/>
      <c r="P19" s="792"/>
      <c r="Q19" s="1105"/>
    </row>
    <row r="20" spans="1:17" s="577" customFormat="1" ht="15">
      <c r="A20" s="580">
        <v>6</v>
      </c>
      <c r="B20" s="779"/>
      <c r="C20" s="1669"/>
      <c r="D20" s="1669"/>
      <c r="E20" s="1784">
        <v>457.91999999999996</v>
      </c>
      <c r="F20" s="1650"/>
      <c r="G20" s="1669"/>
      <c r="H20" s="1669"/>
      <c r="I20" s="1581"/>
      <c r="J20" s="1650"/>
      <c r="K20" s="1669"/>
      <c r="L20" s="1669"/>
      <c r="M20" s="1784">
        <v>85.68</v>
      </c>
      <c r="N20" s="779"/>
      <c r="O20" s="792"/>
      <c r="P20" s="792"/>
      <c r="Q20" s="1105"/>
    </row>
    <row r="21" spans="1:17" s="577" customFormat="1" ht="15">
      <c r="A21" s="580">
        <v>7</v>
      </c>
      <c r="B21" s="779"/>
      <c r="C21" s="1669"/>
      <c r="D21" s="1669"/>
      <c r="E21" s="1784">
        <v>511.20000000000005</v>
      </c>
      <c r="F21" s="1650"/>
      <c r="G21" s="1669"/>
      <c r="H21" s="1669"/>
      <c r="I21" s="1581"/>
      <c r="J21" s="1650"/>
      <c r="K21" s="1669"/>
      <c r="L21" s="1669"/>
      <c r="M21" s="1784">
        <v>97.92</v>
      </c>
      <c r="N21" s="779"/>
      <c r="O21" s="792"/>
      <c r="P21" s="792"/>
      <c r="Q21" s="1105"/>
    </row>
    <row r="22" spans="1:17" s="577" customFormat="1" ht="15">
      <c r="A22" s="580">
        <v>8</v>
      </c>
      <c r="B22" s="779"/>
      <c r="C22" s="1669"/>
      <c r="D22" s="1669"/>
      <c r="E22" s="1784">
        <v>552.96</v>
      </c>
      <c r="F22" s="1650"/>
      <c r="G22" s="1669"/>
      <c r="H22" s="1669"/>
      <c r="I22" s="1581"/>
      <c r="J22" s="1650"/>
      <c r="K22" s="1669"/>
      <c r="L22" s="1669"/>
      <c r="M22" s="1784">
        <v>99.360000000000014</v>
      </c>
      <c r="N22" s="779"/>
      <c r="O22" s="792"/>
      <c r="P22" s="792"/>
      <c r="Q22" s="1105"/>
    </row>
    <row r="23" spans="1:17" s="577" customFormat="1" ht="15">
      <c r="A23" s="580">
        <v>9</v>
      </c>
      <c r="B23" s="779"/>
      <c r="C23" s="1669"/>
      <c r="D23" s="1669"/>
      <c r="E23" s="1784">
        <v>577.44000000000005</v>
      </c>
      <c r="F23" s="1650"/>
      <c r="G23" s="1669"/>
      <c r="H23" s="1669"/>
      <c r="I23" s="1581"/>
      <c r="J23" s="1650"/>
      <c r="K23" s="1669"/>
      <c r="L23" s="1669"/>
      <c r="M23" s="1784">
        <v>115.92000000000002</v>
      </c>
      <c r="N23" s="779"/>
      <c r="O23" s="792"/>
      <c r="P23" s="792"/>
      <c r="Q23" s="1105"/>
    </row>
    <row r="24" spans="1:17" s="577" customFormat="1" ht="15">
      <c r="A24" s="580">
        <v>10</v>
      </c>
      <c r="B24" s="779"/>
      <c r="C24" s="1669"/>
      <c r="D24" s="1669"/>
      <c r="E24" s="1784">
        <v>601.19999999999993</v>
      </c>
      <c r="F24" s="1650"/>
      <c r="G24" s="1669"/>
      <c r="H24" s="1669"/>
      <c r="I24" s="1581"/>
      <c r="J24" s="1650"/>
      <c r="K24" s="1669"/>
      <c r="L24" s="1669"/>
      <c r="M24" s="1784">
        <v>113.76</v>
      </c>
      <c r="N24" s="779"/>
      <c r="O24" s="792"/>
      <c r="P24" s="792"/>
      <c r="Q24" s="1105"/>
    </row>
    <row r="25" spans="1:17" s="577" customFormat="1" ht="15">
      <c r="A25" s="580">
        <v>11</v>
      </c>
      <c r="B25" s="779"/>
      <c r="C25" s="1669"/>
      <c r="D25" s="1669"/>
      <c r="E25" s="1784">
        <v>612.72</v>
      </c>
      <c r="F25" s="1650"/>
      <c r="G25" s="1669"/>
      <c r="H25" s="1669"/>
      <c r="I25" s="1581"/>
      <c r="J25" s="1650"/>
      <c r="K25" s="1669"/>
      <c r="L25" s="1669"/>
      <c r="M25" s="1784">
        <v>108.72</v>
      </c>
      <c r="N25" s="779"/>
      <c r="O25" s="792"/>
      <c r="P25" s="792"/>
      <c r="Q25" s="1105"/>
    </row>
    <row r="26" spans="1:17" s="577" customFormat="1" ht="15">
      <c r="A26" s="580">
        <v>12</v>
      </c>
      <c r="B26" s="779"/>
      <c r="C26" s="1669"/>
      <c r="D26" s="1669"/>
      <c r="E26" s="1784">
        <v>602.6400000000001</v>
      </c>
      <c r="F26" s="1650"/>
      <c r="G26" s="1669"/>
      <c r="H26" s="1669"/>
      <c r="I26" s="1581"/>
      <c r="J26" s="1650"/>
      <c r="K26" s="1669"/>
      <c r="L26" s="1669"/>
      <c r="M26" s="1784">
        <v>115.2</v>
      </c>
      <c r="N26" s="779"/>
      <c r="O26" s="792"/>
      <c r="P26" s="792"/>
      <c r="Q26" s="1105"/>
    </row>
    <row r="27" spans="1:17" s="577" customFormat="1" ht="15">
      <c r="A27" s="580">
        <v>13</v>
      </c>
      <c r="B27" s="779"/>
      <c r="C27" s="1669"/>
      <c r="D27" s="1669"/>
      <c r="E27" s="1784">
        <v>599.76</v>
      </c>
      <c r="F27" s="1650"/>
      <c r="G27" s="1669"/>
      <c r="H27" s="1669"/>
      <c r="I27" s="1581"/>
      <c r="J27" s="1650"/>
      <c r="K27" s="1669"/>
      <c r="L27" s="1669"/>
      <c r="M27" s="1784">
        <v>115.91999999999999</v>
      </c>
      <c r="N27" s="779"/>
      <c r="O27" s="792"/>
      <c r="P27" s="792"/>
      <c r="Q27" s="1105"/>
    </row>
    <row r="28" spans="1:17" s="577" customFormat="1" ht="15">
      <c r="A28" s="580">
        <v>14</v>
      </c>
      <c r="B28" s="779"/>
      <c r="C28" s="1669"/>
      <c r="D28" s="1669"/>
      <c r="E28" s="1784">
        <v>594</v>
      </c>
      <c r="F28" s="1650"/>
      <c r="G28" s="1669"/>
      <c r="H28" s="1669"/>
      <c r="I28" s="1581"/>
      <c r="J28" s="1650"/>
      <c r="K28" s="1669"/>
      <c r="L28" s="1669"/>
      <c r="M28" s="1784">
        <v>118.08</v>
      </c>
      <c r="N28" s="779"/>
      <c r="O28" s="792"/>
      <c r="P28" s="792"/>
      <c r="Q28" s="1105"/>
    </row>
    <row r="29" spans="1:17" s="577" customFormat="1" ht="15">
      <c r="A29" s="580">
        <v>15</v>
      </c>
      <c r="B29" s="779"/>
      <c r="C29" s="1669"/>
      <c r="D29" s="1669"/>
      <c r="E29" s="1784">
        <v>591.83999999999992</v>
      </c>
      <c r="F29" s="1650"/>
      <c r="G29" s="1669"/>
      <c r="H29" s="1669"/>
      <c r="I29" s="1581"/>
      <c r="J29" s="1650"/>
      <c r="K29" s="1669"/>
      <c r="L29" s="1669"/>
      <c r="M29" s="1784">
        <v>114.47999999999999</v>
      </c>
      <c r="N29" s="779"/>
      <c r="O29" s="792"/>
      <c r="P29" s="792"/>
      <c r="Q29" s="1105"/>
    </row>
    <row r="30" spans="1:17" s="577" customFormat="1" ht="15">
      <c r="A30" s="580">
        <v>16</v>
      </c>
      <c r="B30" s="779"/>
      <c r="C30" s="1669"/>
      <c r="D30" s="1669"/>
      <c r="E30" s="1784">
        <v>630</v>
      </c>
      <c r="F30" s="1650"/>
      <c r="G30" s="1669"/>
      <c r="H30" s="1669"/>
      <c r="I30" s="1581"/>
      <c r="J30" s="1650"/>
      <c r="K30" s="1669"/>
      <c r="L30" s="1669"/>
      <c r="M30" s="1784">
        <v>115.92000000000002</v>
      </c>
      <c r="N30" s="779"/>
      <c r="O30" s="792"/>
      <c r="P30" s="792"/>
      <c r="Q30" s="1105"/>
    </row>
    <row r="31" spans="1:17" s="581" customFormat="1" ht="15">
      <c r="A31" s="580">
        <v>17</v>
      </c>
      <c r="B31" s="779"/>
      <c r="C31" s="1669"/>
      <c r="D31" s="1669"/>
      <c r="E31" s="1784">
        <v>618.48</v>
      </c>
      <c r="F31" s="1650"/>
      <c r="G31" s="1669"/>
      <c r="H31" s="1669"/>
      <c r="I31" s="1581"/>
      <c r="J31" s="1650"/>
      <c r="K31" s="1669"/>
      <c r="L31" s="1669"/>
      <c r="M31" s="1784">
        <v>123.84</v>
      </c>
      <c r="N31" s="779"/>
      <c r="O31" s="792"/>
      <c r="P31" s="792"/>
      <c r="Q31" s="1105"/>
    </row>
    <row r="32" spans="1:17" s="581" customFormat="1" ht="15">
      <c r="A32" s="580">
        <v>18</v>
      </c>
      <c r="B32" s="779"/>
      <c r="C32" s="1669"/>
      <c r="D32" s="1669"/>
      <c r="E32" s="1784">
        <v>596.16000000000008</v>
      </c>
      <c r="F32" s="1650"/>
      <c r="G32" s="1669"/>
      <c r="H32" s="1669"/>
      <c r="I32" s="1581"/>
      <c r="J32" s="1650"/>
      <c r="K32" s="1669"/>
      <c r="L32" s="1669"/>
      <c r="M32" s="1784">
        <v>110.88</v>
      </c>
      <c r="N32" s="779"/>
      <c r="O32" s="792"/>
      <c r="P32" s="792"/>
      <c r="Q32" s="1105"/>
    </row>
    <row r="33" spans="1:33" s="581" customFormat="1" ht="15">
      <c r="A33" s="580">
        <v>19</v>
      </c>
      <c r="B33" s="779"/>
      <c r="C33" s="1669"/>
      <c r="D33" s="1669"/>
      <c r="E33" s="1784">
        <v>549.3599999999999</v>
      </c>
      <c r="F33" s="1650"/>
      <c r="G33" s="1669"/>
      <c r="H33" s="1669"/>
      <c r="I33" s="1581"/>
      <c r="J33" s="1650"/>
      <c r="K33" s="1669"/>
      <c r="L33" s="1669"/>
      <c r="M33" s="1784">
        <v>122.4</v>
      </c>
      <c r="N33" s="779"/>
      <c r="O33" s="792"/>
      <c r="P33" s="792"/>
      <c r="Q33" s="1105"/>
    </row>
    <row r="34" spans="1:33" s="581" customFormat="1" ht="15">
      <c r="A34" s="580">
        <v>20</v>
      </c>
      <c r="B34" s="779"/>
      <c r="C34" s="1669"/>
      <c r="D34" s="1669"/>
      <c r="E34" s="1784">
        <v>514.08000000000004</v>
      </c>
      <c r="F34" s="1650"/>
      <c r="G34" s="1669"/>
      <c r="H34" s="1669"/>
      <c r="I34" s="1581"/>
      <c r="J34" s="1650"/>
      <c r="K34" s="1669"/>
      <c r="L34" s="1669"/>
      <c r="M34" s="1784">
        <v>116.64</v>
      </c>
      <c r="N34" s="779"/>
      <c r="O34" s="792"/>
      <c r="P34" s="792"/>
      <c r="Q34" s="1105"/>
    </row>
    <row r="35" spans="1:33" s="581" customFormat="1" ht="15">
      <c r="A35" s="580">
        <v>21</v>
      </c>
      <c r="B35" s="779"/>
      <c r="C35" s="1669"/>
      <c r="D35" s="1669"/>
      <c r="E35" s="1784">
        <v>478.07999999999993</v>
      </c>
      <c r="F35" s="1650"/>
      <c r="G35" s="1669"/>
      <c r="H35" s="1669"/>
      <c r="I35" s="1581"/>
      <c r="J35" s="1650"/>
      <c r="K35" s="1669"/>
      <c r="L35" s="1669"/>
      <c r="M35" s="1784">
        <v>122.4</v>
      </c>
      <c r="N35" s="779"/>
      <c r="O35" s="792"/>
      <c r="P35" s="792"/>
      <c r="Q35" s="1105"/>
    </row>
    <row r="36" spans="1:33" s="581" customFormat="1" ht="15">
      <c r="A36" s="580">
        <v>22</v>
      </c>
      <c r="B36" s="779"/>
      <c r="C36" s="1669"/>
      <c r="D36" s="1669"/>
      <c r="E36" s="1784">
        <v>413.28</v>
      </c>
      <c r="F36" s="1650"/>
      <c r="G36" s="1669"/>
      <c r="H36" s="1669"/>
      <c r="I36" s="1581"/>
      <c r="J36" s="1650"/>
      <c r="K36" s="1669"/>
      <c r="L36" s="1669"/>
      <c r="M36" s="1784">
        <v>120.24000000000001</v>
      </c>
      <c r="N36" s="779"/>
      <c r="O36" s="792"/>
      <c r="P36" s="792"/>
      <c r="Q36" s="1105"/>
    </row>
    <row r="37" spans="1:33" s="581" customFormat="1" ht="15">
      <c r="A37" s="580">
        <v>23</v>
      </c>
      <c r="B37" s="779"/>
      <c r="C37" s="1669"/>
      <c r="D37" s="1669"/>
      <c r="E37" s="1784">
        <v>379.44</v>
      </c>
      <c r="F37" s="1650"/>
      <c r="G37" s="1669"/>
      <c r="H37" s="1669"/>
      <c r="I37" s="1581"/>
      <c r="J37" s="1650"/>
      <c r="K37" s="1669"/>
      <c r="L37" s="1669"/>
      <c r="M37" s="1784">
        <v>116.64</v>
      </c>
      <c r="N37" s="779"/>
      <c r="O37" s="792"/>
      <c r="P37" s="792"/>
      <c r="Q37" s="1105"/>
    </row>
    <row r="38" spans="1:33" s="581" customFormat="1" ht="15">
      <c r="A38" s="580" t="s">
        <v>19</v>
      </c>
      <c r="B38" s="792"/>
      <c r="C38" s="1669"/>
      <c r="D38" s="1669"/>
      <c r="E38" s="1671">
        <f>SUM(E14:E37)</f>
        <v>11975.04</v>
      </c>
      <c r="F38" s="1669"/>
      <c r="G38" s="1669"/>
      <c r="H38" s="1669"/>
      <c r="I38" s="1671">
        <f>SUM(I14:I37)</f>
        <v>0</v>
      </c>
      <c r="J38" s="1669"/>
      <c r="K38" s="1669"/>
      <c r="L38" s="1669"/>
      <c r="M38" s="1671">
        <f>SUM(M14:M37)</f>
        <v>2574.0000000000005</v>
      </c>
      <c r="N38" s="1672"/>
      <c r="O38" s="792"/>
      <c r="P38" s="792"/>
      <c r="Q38" s="1141">
        <f>SUM(Q14:Q37)</f>
        <v>0</v>
      </c>
    </row>
    <row r="39" spans="1:33" s="570" customFormat="1" ht="12.75" customHeight="1">
      <c r="A39" s="570" t="s">
        <v>20</v>
      </c>
      <c r="R39" s="946"/>
      <c r="S39" s="946"/>
      <c r="T39" s="946"/>
      <c r="U39" s="946"/>
      <c r="V39" s="946"/>
      <c r="W39" s="946"/>
      <c r="X39" s="946"/>
      <c r="Y39" s="946"/>
      <c r="Z39" s="946"/>
      <c r="AA39" s="946"/>
      <c r="AB39" s="946"/>
      <c r="AC39" s="946"/>
      <c r="AD39" s="946"/>
      <c r="AE39" s="946"/>
      <c r="AF39" s="946"/>
      <c r="AG39" s="946"/>
    </row>
    <row r="40" spans="1:33" s="570" customFormat="1" ht="12.75" customHeight="1">
      <c r="A40" s="570" t="s">
        <v>21</v>
      </c>
      <c r="R40" s="946"/>
      <c r="S40" s="946"/>
      <c r="T40" s="946"/>
      <c r="U40" s="946"/>
      <c r="V40" s="946"/>
      <c r="W40" s="946"/>
      <c r="X40" s="946"/>
      <c r="Y40" s="946"/>
      <c r="Z40" s="946"/>
      <c r="AA40" s="946"/>
      <c r="AB40" s="946"/>
      <c r="AC40" s="946"/>
      <c r="AD40" s="946"/>
      <c r="AE40" s="946"/>
      <c r="AF40" s="946"/>
      <c r="AG40" s="946"/>
    </row>
    <row r="41" spans="1:33">
      <c r="A41" s="570" t="s">
        <v>565</v>
      </c>
      <c r="K41" s="570"/>
      <c r="L41" s="570"/>
      <c r="M41" s="570"/>
      <c r="N41" s="570"/>
      <c r="O41" s="570"/>
      <c r="P41" s="570"/>
      <c r="Q41" s="570"/>
      <c r="R41" s="947"/>
      <c r="S41" s="947"/>
      <c r="T41" s="947"/>
      <c r="U41" s="947"/>
      <c r="V41" s="947"/>
      <c r="W41" s="947"/>
      <c r="X41" s="947"/>
      <c r="Y41" s="947"/>
      <c r="Z41" s="947"/>
      <c r="AA41" s="947"/>
      <c r="AB41" s="947"/>
      <c r="AC41" s="947"/>
      <c r="AD41" s="947"/>
      <c r="AE41" s="947"/>
      <c r="AF41" s="947"/>
      <c r="AG41" s="947"/>
    </row>
    <row r="42" spans="1:33">
      <c r="A42" s="570" t="s">
        <v>23</v>
      </c>
      <c r="R42" s="947"/>
      <c r="S42" s="947"/>
      <c r="T42" s="947"/>
      <c r="U42" s="947"/>
      <c r="V42" s="947"/>
      <c r="W42" s="947"/>
      <c r="X42" s="947"/>
      <c r="Y42" s="947"/>
      <c r="Z42" s="947"/>
      <c r="AA42" s="947"/>
      <c r="AB42" s="947"/>
      <c r="AC42" s="947"/>
      <c r="AD42" s="947"/>
      <c r="AE42" s="947"/>
      <c r="AF42" s="947"/>
      <c r="AG42" s="947"/>
    </row>
    <row r="43" spans="1:33">
      <c r="R43" s="947"/>
      <c r="S43" s="947"/>
      <c r="T43" s="947"/>
      <c r="U43" s="947"/>
      <c r="V43" s="947"/>
      <c r="W43" s="947"/>
      <c r="X43" s="947"/>
      <c r="Y43" s="947"/>
      <c r="Z43" s="947"/>
      <c r="AA43" s="947"/>
      <c r="AB43" s="947"/>
      <c r="AC43" s="947"/>
      <c r="AD43" s="947"/>
      <c r="AE43" s="947"/>
      <c r="AF43" s="947"/>
      <c r="AG43" s="947"/>
    </row>
  </sheetData>
  <mergeCells count="19">
    <mergeCell ref="B4:C4"/>
    <mergeCell ref="B1:F1"/>
    <mergeCell ref="B2:F2"/>
    <mergeCell ref="J9:Q9"/>
    <mergeCell ref="B5:C5"/>
    <mergeCell ref="N2:Q2"/>
    <mergeCell ref="N1:Q1"/>
    <mergeCell ref="A6:Q6"/>
    <mergeCell ref="A7:Q7"/>
    <mergeCell ref="A9:A12"/>
    <mergeCell ref="B9:I9"/>
    <mergeCell ref="J11:K11"/>
    <mergeCell ref="J10:M10"/>
    <mergeCell ref="N10:Q10"/>
    <mergeCell ref="N11:O11"/>
    <mergeCell ref="B10:E10"/>
    <mergeCell ref="F10:I10"/>
    <mergeCell ref="B11:C11"/>
    <mergeCell ref="F11:G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>
    <tabColor theme="9" tint="-0.249977111117893"/>
  </sheetPr>
  <dimension ref="A1:AG43"/>
  <sheetViews>
    <sheetView zoomScale="85" zoomScaleNormal="85" workbookViewId="0">
      <selection activeCell="T30" sqref="T30"/>
    </sheetView>
  </sheetViews>
  <sheetFormatPr defaultColWidth="9.140625" defaultRowHeight="12.75"/>
  <cols>
    <col min="1" max="1" width="5.42578125" style="595" customWidth="1"/>
    <col min="2" max="3" width="11.28515625" style="595" customWidth="1"/>
    <col min="4" max="4" width="11.28515625" style="595" hidden="1" customWidth="1"/>
    <col min="5" max="7" width="11.28515625" style="595" customWidth="1"/>
    <col min="8" max="8" width="11.28515625" style="595" hidden="1" customWidth="1"/>
    <col min="9" max="11" width="11.28515625" style="595" customWidth="1"/>
    <col min="12" max="12" width="11.28515625" style="595" hidden="1" customWidth="1"/>
    <col min="13" max="15" width="11.28515625" style="595" customWidth="1"/>
    <col min="16" max="16" width="11.28515625" style="595" hidden="1" customWidth="1"/>
    <col min="17" max="17" width="11.28515625" style="595" customWidth="1"/>
    <col min="18" max="16384" width="9.140625" style="595"/>
  </cols>
  <sheetData>
    <row r="1" spans="1:33" s="583" customFormat="1" ht="18.75" customHeight="1">
      <c r="B1" s="2949" t="s">
        <v>405</v>
      </c>
      <c r="C1" s="2081"/>
      <c r="D1" s="2081"/>
      <c r="E1" s="2081"/>
      <c r="F1" s="2081"/>
      <c r="J1" s="800" t="s">
        <v>171</v>
      </c>
      <c r="M1" s="870" t="s">
        <v>701</v>
      </c>
      <c r="N1" s="870"/>
      <c r="O1" s="870"/>
      <c r="P1" s="870"/>
      <c r="Q1" s="870"/>
      <c r="R1" s="870"/>
      <c r="S1" s="944"/>
      <c r="T1" s="944"/>
      <c r="U1" s="944"/>
      <c r="V1" s="944"/>
      <c r="W1" s="944"/>
      <c r="X1" s="944"/>
      <c r="Y1" s="944"/>
      <c r="Z1" s="944"/>
      <c r="AA1" s="944"/>
      <c r="AB1" s="944"/>
      <c r="AC1" s="944"/>
      <c r="AD1" s="944"/>
      <c r="AE1" s="944"/>
      <c r="AF1" s="944"/>
      <c r="AG1" s="944"/>
    </row>
    <row r="2" spans="1:33" s="583" customFormat="1" ht="10.5" customHeight="1">
      <c r="B2" s="2950" t="s">
        <v>1</v>
      </c>
      <c r="C2" s="2088"/>
      <c r="D2" s="2088"/>
      <c r="E2" s="2088"/>
      <c r="F2" s="2088"/>
      <c r="M2" s="2950" t="s">
        <v>2</v>
      </c>
      <c r="N2" s="2088"/>
      <c r="O2" s="2088"/>
      <c r="P2" s="2088"/>
      <c r="Q2" s="2088"/>
      <c r="R2" s="944"/>
      <c r="S2" s="944"/>
      <c r="T2" s="944"/>
      <c r="U2" s="944"/>
      <c r="V2" s="944"/>
      <c r="W2" s="944"/>
      <c r="X2" s="944"/>
      <c r="Y2" s="944"/>
      <c r="Z2" s="944"/>
      <c r="AA2" s="944"/>
      <c r="AB2" s="944"/>
      <c r="AC2" s="944"/>
      <c r="AD2" s="944"/>
      <c r="AE2" s="944"/>
      <c r="AF2" s="944"/>
      <c r="AG2" s="944"/>
    </row>
    <row r="3" spans="1:33" s="583" customFormat="1" ht="13.5" customHeight="1">
      <c r="B3" s="585" t="s">
        <v>130</v>
      </c>
      <c r="N3" s="583" t="s">
        <v>3</v>
      </c>
      <c r="R3" s="944"/>
      <c r="S3" s="944"/>
      <c r="T3" s="944"/>
      <c r="U3" s="944"/>
      <c r="V3" s="944"/>
      <c r="W3" s="944"/>
      <c r="X3" s="944"/>
      <c r="Y3" s="944"/>
      <c r="Z3" s="944"/>
      <c r="AA3" s="944"/>
      <c r="AB3" s="944"/>
      <c r="AC3" s="944"/>
      <c r="AD3" s="944"/>
      <c r="AE3" s="944"/>
      <c r="AF3" s="944"/>
      <c r="AG3" s="944"/>
    </row>
    <row r="4" spans="1:33" s="583" customFormat="1" ht="15" customHeight="1">
      <c r="B4" s="2953" t="s">
        <v>4</v>
      </c>
      <c r="C4" s="2081"/>
      <c r="D4" s="586"/>
      <c r="E4" s="944"/>
      <c r="F4" s="944"/>
      <c r="G4" s="944"/>
      <c r="H4" s="944"/>
      <c r="I4" s="871" t="s">
        <v>5</v>
      </c>
      <c r="J4" s="921"/>
      <c r="K4" s="921"/>
      <c r="L4" s="584"/>
      <c r="O4" s="585" t="s">
        <v>40</v>
      </c>
      <c r="R4" s="944"/>
      <c r="S4" s="944"/>
      <c r="T4" s="944"/>
      <c r="U4" s="944"/>
      <c r="V4" s="944"/>
      <c r="W4" s="944"/>
      <c r="X4" s="944"/>
      <c r="Y4" s="944"/>
      <c r="Z4" s="944"/>
      <c r="AA4" s="944"/>
      <c r="AB4" s="944"/>
      <c r="AC4" s="944"/>
      <c r="AD4" s="944"/>
      <c r="AE4" s="944"/>
      <c r="AF4" s="944"/>
      <c r="AG4" s="944"/>
    </row>
    <row r="5" spans="1:33" s="583" customFormat="1" ht="9.75" customHeight="1">
      <c r="B5" s="2952" t="s">
        <v>7</v>
      </c>
      <c r="C5" s="2079"/>
      <c r="D5" s="584"/>
      <c r="E5" s="584"/>
      <c r="R5" s="944"/>
      <c r="S5" s="944"/>
      <c r="T5" s="944"/>
      <c r="U5" s="944"/>
      <c r="V5" s="944"/>
      <c r="W5" s="944"/>
      <c r="X5" s="944"/>
      <c r="Y5" s="944"/>
      <c r="Z5" s="944"/>
      <c r="AA5" s="944"/>
      <c r="AB5" s="944"/>
      <c r="AC5" s="944"/>
      <c r="AD5" s="944"/>
      <c r="AE5" s="944"/>
      <c r="AF5" s="944"/>
      <c r="AG5" s="944"/>
    </row>
    <row r="6" spans="1:33" s="583" customFormat="1" ht="12" customHeight="1">
      <c r="A6" s="2951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44"/>
      <c r="S6" s="944"/>
      <c r="T6" s="944"/>
      <c r="U6" s="944"/>
      <c r="V6" s="944"/>
      <c r="W6" s="944"/>
      <c r="X6" s="944"/>
      <c r="Y6" s="944"/>
      <c r="Z6" s="944"/>
      <c r="AA6" s="944"/>
      <c r="AB6" s="944"/>
      <c r="AC6" s="944"/>
      <c r="AD6" s="944"/>
      <c r="AE6" s="944"/>
      <c r="AF6" s="944"/>
      <c r="AG6" s="944"/>
    </row>
    <row r="7" spans="1:33" s="583" customFormat="1" ht="15.75">
      <c r="A7" s="2948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44"/>
      <c r="S7" s="944"/>
      <c r="T7" s="944"/>
      <c r="U7" s="944"/>
      <c r="V7" s="944"/>
      <c r="W7" s="944"/>
      <c r="X7" s="944"/>
      <c r="Y7" s="944"/>
      <c r="Z7" s="944"/>
      <c r="AA7" s="944"/>
      <c r="AB7" s="944"/>
      <c r="AC7" s="944"/>
      <c r="AD7" s="944"/>
      <c r="AE7" s="944"/>
      <c r="AF7" s="944"/>
      <c r="AG7" s="944"/>
    </row>
    <row r="8" spans="1:33" s="583" customFormat="1" ht="9" customHeight="1">
      <c r="A8" s="1272" t="s">
        <v>357</v>
      </c>
      <c r="B8" s="1258" t="s">
        <v>358</v>
      </c>
      <c r="R8" s="944"/>
      <c r="S8" s="944"/>
      <c r="T8" s="944"/>
      <c r="U8" s="944"/>
      <c r="V8" s="944"/>
      <c r="W8" s="944"/>
      <c r="X8" s="944"/>
      <c r="Y8" s="944"/>
      <c r="Z8" s="944"/>
      <c r="AA8" s="944"/>
      <c r="AB8" s="944"/>
      <c r="AC8" s="944"/>
      <c r="AD8" s="944"/>
      <c r="AE8" s="944"/>
      <c r="AF8" s="944"/>
      <c r="AG8" s="944"/>
    </row>
    <row r="9" spans="1:33" s="583" customFormat="1">
      <c r="A9" s="2946" t="s">
        <v>9</v>
      </c>
      <c r="B9" s="2947" t="s">
        <v>10</v>
      </c>
      <c r="C9" s="2424"/>
      <c r="D9" s="2424"/>
      <c r="E9" s="2424"/>
      <c r="F9" s="2424"/>
      <c r="G9" s="2424"/>
      <c r="H9" s="2424"/>
      <c r="I9" s="2425"/>
      <c r="J9" s="2947" t="s">
        <v>11</v>
      </c>
      <c r="K9" s="2424"/>
      <c r="L9" s="2424"/>
      <c r="M9" s="2424"/>
      <c r="N9" s="2424"/>
      <c r="O9" s="2424"/>
      <c r="P9" s="2424"/>
      <c r="Q9" s="2425"/>
      <c r="R9" s="944"/>
      <c r="S9" s="944"/>
      <c r="T9" s="944"/>
      <c r="U9" s="944"/>
      <c r="V9" s="944"/>
      <c r="W9" s="944"/>
      <c r="X9" s="944"/>
      <c r="Y9" s="944"/>
      <c r="Z9" s="944"/>
      <c r="AA9" s="944"/>
      <c r="AB9" s="944"/>
      <c r="AC9" s="944"/>
      <c r="AD9" s="944"/>
      <c r="AE9" s="944"/>
      <c r="AF9" s="944"/>
      <c r="AG9" s="944"/>
    </row>
    <row r="10" spans="1:33" s="583" customFormat="1">
      <c r="A10" s="2421"/>
      <c r="B10" s="2945" t="s">
        <v>575</v>
      </c>
      <c r="C10" s="2095"/>
      <c r="D10" s="2095"/>
      <c r="E10" s="2096"/>
      <c r="F10" s="2944" t="s">
        <v>250</v>
      </c>
      <c r="G10" s="2095"/>
      <c r="H10" s="2095"/>
      <c r="I10" s="2096"/>
      <c r="J10" s="2945" t="s">
        <v>575</v>
      </c>
      <c r="K10" s="2095"/>
      <c r="L10" s="2095"/>
      <c r="M10" s="2096"/>
      <c r="N10" s="2944" t="s">
        <v>250</v>
      </c>
      <c r="O10" s="2095"/>
      <c r="P10" s="2095"/>
      <c r="Q10" s="2096"/>
      <c r="R10" s="944"/>
      <c r="S10" s="944"/>
      <c r="T10" s="944"/>
      <c r="U10" s="944"/>
      <c r="V10" s="944"/>
      <c r="W10" s="944"/>
      <c r="X10" s="944"/>
      <c r="Y10" s="944"/>
      <c r="Z10" s="944"/>
      <c r="AA10" s="944"/>
      <c r="AB10" s="944"/>
      <c r="AC10" s="944"/>
      <c r="AD10" s="944"/>
      <c r="AE10" s="944"/>
      <c r="AF10" s="944"/>
      <c r="AG10" s="944"/>
    </row>
    <row r="11" spans="1:33" s="583" customFormat="1">
      <c r="A11" s="2421"/>
      <c r="B11" s="2944" t="s">
        <v>14</v>
      </c>
      <c r="C11" s="2095"/>
      <c r="E11" s="614">
        <v>2400</v>
      </c>
      <c r="F11" s="2944" t="s">
        <v>14</v>
      </c>
      <c r="G11" s="2095"/>
      <c r="H11" s="587"/>
      <c r="I11" s="588">
        <v>7200</v>
      </c>
      <c r="J11" s="2944" t="s">
        <v>14</v>
      </c>
      <c r="K11" s="2095"/>
      <c r="L11" s="587"/>
      <c r="M11" s="588">
        <f>E11</f>
        <v>2400</v>
      </c>
      <c r="N11" s="2944" t="s">
        <v>14</v>
      </c>
      <c r="O11" s="2095"/>
      <c r="P11" s="587"/>
      <c r="Q11" s="588">
        <f>I11</f>
        <v>7200</v>
      </c>
      <c r="R11" s="944"/>
      <c r="S11" s="944"/>
      <c r="T11" s="944"/>
      <c r="U11" s="944"/>
      <c r="V11" s="944"/>
      <c r="W11" s="944"/>
      <c r="X11" s="944"/>
      <c r="Y11" s="944"/>
      <c r="Z11" s="944"/>
      <c r="AA11" s="944"/>
      <c r="AB11" s="944"/>
      <c r="AC11" s="944"/>
      <c r="AD11" s="944"/>
      <c r="AE11" s="944"/>
      <c r="AF11" s="944"/>
      <c r="AG11" s="944"/>
    </row>
    <row r="12" spans="1:33" s="590" customFormat="1" ht="35.25" customHeight="1">
      <c r="A12" s="2422"/>
      <c r="B12" s="589" t="s">
        <v>16</v>
      </c>
      <c r="C12" s="589" t="s">
        <v>17</v>
      </c>
      <c r="D12" s="589"/>
      <c r="E12" s="589" t="s">
        <v>18</v>
      </c>
      <c r="F12" s="589" t="s">
        <v>16</v>
      </c>
      <c r="G12" s="589" t="s">
        <v>17</v>
      </c>
      <c r="H12" s="589"/>
      <c r="I12" s="589" t="s">
        <v>18</v>
      </c>
      <c r="J12" s="589" t="s">
        <v>16</v>
      </c>
      <c r="K12" s="589" t="s">
        <v>17</v>
      </c>
      <c r="L12" s="589"/>
      <c r="M12" s="589" t="s">
        <v>18</v>
      </c>
      <c r="N12" s="589" t="s">
        <v>16</v>
      </c>
      <c r="O12" s="589" t="s">
        <v>17</v>
      </c>
      <c r="P12" s="589"/>
      <c r="Q12" s="589" t="s">
        <v>18</v>
      </c>
    </row>
    <row r="13" spans="1:33" s="592" customFormat="1" ht="11.25">
      <c r="A13" s="591">
        <v>1</v>
      </c>
      <c r="B13" s="591">
        <v>2</v>
      </c>
      <c r="C13" s="591">
        <v>3</v>
      </c>
      <c r="D13" s="591"/>
      <c r="E13" s="591">
        <v>4</v>
      </c>
      <c r="F13" s="591">
        <v>5</v>
      </c>
      <c r="G13" s="591">
        <v>6</v>
      </c>
      <c r="H13" s="591"/>
      <c r="I13" s="591">
        <v>7</v>
      </c>
      <c r="J13" s="591">
        <v>8</v>
      </c>
      <c r="K13" s="591">
        <v>9</v>
      </c>
      <c r="L13" s="591"/>
      <c r="M13" s="591">
        <v>10</v>
      </c>
      <c r="N13" s="591">
        <v>11</v>
      </c>
      <c r="O13" s="591">
        <v>12</v>
      </c>
      <c r="P13" s="591"/>
      <c r="Q13" s="591">
        <v>13</v>
      </c>
    </row>
    <row r="14" spans="1:33" s="590" customFormat="1" ht="15">
      <c r="A14" s="593">
        <v>0</v>
      </c>
      <c r="B14" s="779"/>
      <c r="C14" s="1673"/>
      <c r="D14" s="1673"/>
      <c r="E14" s="1784">
        <v>0</v>
      </c>
      <c r="F14" s="1650"/>
      <c r="G14" s="1673"/>
      <c r="H14" s="1673"/>
      <c r="I14" s="1784">
        <v>300.24</v>
      </c>
      <c r="J14" s="1650"/>
      <c r="K14" s="1673"/>
      <c r="L14" s="1673"/>
      <c r="M14" s="1784">
        <v>0</v>
      </c>
      <c r="N14" s="1650"/>
      <c r="O14" s="1673"/>
      <c r="P14" s="1673"/>
      <c r="Q14" s="1784">
        <v>149.04000000000002</v>
      </c>
    </row>
    <row r="15" spans="1:33" s="1331" customFormat="1" ht="15">
      <c r="A15" s="1330">
        <v>1</v>
      </c>
      <c r="B15" s="779"/>
      <c r="C15" s="1673"/>
      <c r="D15" s="1673"/>
      <c r="E15" s="1784">
        <v>0</v>
      </c>
      <c r="F15" s="1650"/>
      <c r="G15" s="1673"/>
      <c r="H15" s="1673"/>
      <c r="I15" s="1784">
        <v>276.47999999999996</v>
      </c>
      <c r="J15" s="1650"/>
      <c r="K15" s="1673"/>
      <c r="L15" s="1673"/>
      <c r="M15" s="1784">
        <v>0</v>
      </c>
      <c r="N15" s="1650"/>
      <c r="O15" s="1673"/>
      <c r="P15" s="1673"/>
      <c r="Q15" s="1784">
        <v>135.36000000000001</v>
      </c>
    </row>
    <row r="16" spans="1:33" s="590" customFormat="1" ht="15">
      <c r="A16" s="593">
        <v>2</v>
      </c>
      <c r="B16" s="779"/>
      <c r="C16" s="1673"/>
      <c r="D16" s="1673"/>
      <c r="E16" s="1784">
        <v>0</v>
      </c>
      <c r="F16" s="1650"/>
      <c r="G16" s="1673"/>
      <c r="H16" s="1673"/>
      <c r="I16" s="1784">
        <v>254.88</v>
      </c>
      <c r="J16" s="1650"/>
      <c r="K16" s="1673"/>
      <c r="L16" s="1673"/>
      <c r="M16" s="1784">
        <v>0</v>
      </c>
      <c r="N16" s="1650"/>
      <c r="O16" s="1673"/>
      <c r="P16" s="1673"/>
      <c r="Q16" s="1784">
        <v>120.24000000000001</v>
      </c>
    </row>
    <row r="17" spans="1:17" s="590" customFormat="1" ht="15">
      <c r="A17" s="593">
        <v>3</v>
      </c>
      <c r="B17" s="779"/>
      <c r="C17" s="1673"/>
      <c r="D17" s="1673"/>
      <c r="E17" s="1784">
        <v>0</v>
      </c>
      <c r="F17" s="1650"/>
      <c r="G17" s="1673"/>
      <c r="H17" s="1673"/>
      <c r="I17" s="1784">
        <v>267.12</v>
      </c>
      <c r="J17" s="1650"/>
      <c r="K17" s="1673"/>
      <c r="L17" s="1673"/>
      <c r="M17" s="1784">
        <v>0</v>
      </c>
      <c r="N17" s="1650"/>
      <c r="O17" s="1673"/>
      <c r="P17" s="1673"/>
      <c r="Q17" s="1784">
        <v>126</v>
      </c>
    </row>
    <row r="18" spans="1:17" s="590" customFormat="1" ht="15">
      <c r="A18" s="593">
        <v>4</v>
      </c>
      <c r="B18" s="779"/>
      <c r="C18" s="1673"/>
      <c r="D18" s="1673"/>
      <c r="E18" s="1784">
        <v>0</v>
      </c>
      <c r="F18" s="1650"/>
      <c r="G18" s="1673"/>
      <c r="H18" s="1673"/>
      <c r="I18" s="1784">
        <v>294.48</v>
      </c>
      <c r="J18" s="1650"/>
      <c r="K18" s="1673"/>
      <c r="L18" s="1673"/>
      <c r="M18" s="1784">
        <v>0</v>
      </c>
      <c r="N18" s="1650"/>
      <c r="O18" s="1673"/>
      <c r="P18" s="1673"/>
      <c r="Q18" s="1784">
        <v>144.72</v>
      </c>
    </row>
    <row r="19" spans="1:17" s="590" customFormat="1" ht="15">
      <c r="A19" s="593">
        <v>5</v>
      </c>
      <c r="B19" s="779"/>
      <c r="C19" s="1673"/>
      <c r="D19" s="1673"/>
      <c r="E19" s="1784">
        <v>0</v>
      </c>
      <c r="F19" s="1650"/>
      <c r="G19" s="1673"/>
      <c r="H19" s="1673"/>
      <c r="I19" s="1784">
        <v>318.24</v>
      </c>
      <c r="J19" s="1650"/>
      <c r="K19" s="1673"/>
      <c r="L19" s="1673"/>
      <c r="M19" s="1784">
        <v>0</v>
      </c>
      <c r="N19" s="1650"/>
      <c r="O19" s="1673"/>
      <c r="P19" s="1673"/>
      <c r="Q19" s="1784">
        <v>144.72</v>
      </c>
    </row>
    <row r="20" spans="1:17" s="590" customFormat="1" ht="15">
      <c r="A20" s="593">
        <v>6</v>
      </c>
      <c r="B20" s="779"/>
      <c r="C20" s="1673"/>
      <c r="D20" s="1673"/>
      <c r="E20" s="1784">
        <v>0</v>
      </c>
      <c r="F20" s="1650"/>
      <c r="G20" s="1673"/>
      <c r="H20" s="1673"/>
      <c r="I20" s="1784">
        <v>348.48</v>
      </c>
      <c r="J20" s="1650"/>
      <c r="K20" s="1673"/>
      <c r="L20" s="1673"/>
      <c r="M20" s="1784">
        <v>0</v>
      </c>
      <c r="N20" s="1650"/>
      <c r="O20" s="1673"/>
      <c r="P20" s="1673"/>
      <c r="Q20" s="1784">
        <v>133.19999999999999</v>
      </c>
    </row>
    <row r="21" spans="1:17" s="590" customFormat="1" ht="15">
      <c r="A21" s="593">
        <v>7</v>
      </c>
      <c r="B21" s="779"/>
      <c r="C21" s="1673"/>
      <c r="D21" s="1673"/>
      <c r="E21" s="1784">
        <v>0</v>
      </c>
      <c r="F21" s="1650"/>
      <c r="G21" s="1673"/>
      <c r="H21" s="1673"/>
      <c r="I21" s="1784">
        <v>424.08</v>
      </c>
      <c r="J21" s="1650"/>
      <c r="K21" s="1673"/>
      <c r="L21" s="1673"/>
      <c r="M21" s="1784">
        <v>0</v>
      </c>
      <c r="N21" s="1650"/>
      <c r="O21" s="1673"/>
      <c r="P21" s="1673"/>
      <c r="Q21" s="1784">
        <v>151.20000000000002</v>
      </c>
    </row>
    <row r="22" spans="1:17" s="590" customFormat="1" ht="15">
      <c r="A22" s="593">
        <v>8</v>
      </c>
      <c r="B22" s="779"/>
      <c r="C22" s="1673"/>
      <c r="D22" s="1673"/>
      <c r="E22" s="1784">
        <v>0</v>
      </c>
      <c r="F22" s="1650"/>
      <c r="G22" s="1673"/>
      <c r="H22" s="1673"/>
      <c r="I22" s="1784">
        <v>642.96</v>
      </c>
      <c r="J22" s="1650"/>
      <c r="K22" s="1673"/>
      <c r="L22" s="1673"/>
      <c r="M22" s="1784">
        <v>0</v>
      </c>
      <c r="N22" s="1650"/>
      <c r="O22" s="1673"/>
      <c r="P22" s="1673"/>
      <c r="Q22" s="1784">
        <v>331.19999999999993</v>
      </c>
    </row>
    <row r="23" spans="1:17" s="590" customFormat="1" ht="15">
      <c r="A23" s="593">
        <v>9</v>
      </c>
      <c r="B23" s="779"/>
      <c r="C23" s="1673"/>
      <c r="D23" s="1673"/>
      <c r="E23" s="1784">
        <v>0</v>
      </c>
      <c r="F23" s="1650"/>
      <c r="G23" s="1673"/>
      <c r="H23" s="1673"/>
      <c r="I23" s="1784">
        <v>673.2</v>
      </c>
      <c r="J23" s="1650"/>
      <c r="K23" s="1673"/>
      <c r="L23" s="1673"/>
      <c r="M23" s="1784">
        <v>0</v>
      </c>
      <c r="N23" s="1650"/>
      <c r="O23" s="1673"/>
      <c r="P23" s="1673"/>
      <c r="Q23" s="1784">
        <v>357.84000000000003</v>
      </c>
    </row>
    <row r="24" spans="1:17" s="590" customFormat="1" ht="15">
      <c r="A24" s="593">
        <v>10</v>
      </c>
      <c r="B24" s="779"/>
      <c r="C24" s="1673"/>
      <c r="D24" s="1673"/>
      <c r="E24" s="1784">
        <v>0</v>
      </c>
      <c r="F24" s="1650"/>
      <c r="G24" s="1673"/>
      <c r="H24" s="1673"/>
      <c r="I24" s="1784">
        <v>679.68000000000006</v>
      </c>
      <c r="J24" s="1650"/>
      <c r="K24" s="1673"/>
      <c r="L24" s="1673"/>
      <c r="M24" s="1784">
        <v>0</v>
      </c>
      <c r="N24" s="1650"/>
      <c r="O24" s="1673"/>
      <c r="P24" s="1673"/>
      <c r="Q24" s="1784">
        <v>330.48</v>
      </c>
    </row>
    <row r="25" spans="1:17" s="590" customFormat="1" ht="15">
      <c r="A25" s="593">
        <v>11</v>
      </c>
      <c r="B25" s="779"/>
      <c r="C25" s="1673"/>
      <c r="D25" s="1673"/>
      <c r="E25" s="1784">
        <v>0</v>
      </c>
      <c r="F25" s="1650"/>
      <c r="G25" s="1673"/>
      <c r="H25" s="1673"/>
      <c r="I25" s="1784">
        <v>671.76</v>
      </c>
      <c r="J25" s="1650"/>
      <c r="K25" s="1673"/>
      <c r="L25" s="1673"/>
      <c r="M25" s="1784">
        <v>0</v>
      </c>
      <c r="N25" s="1650"/>
      <c r="O25" s="1673"/>
      <c r="P25" s="1673"/>
      <c r="Q25" s="1784">
        <v>368.64</v>
      </c>
    </row>
    <row r="26" spans="1:17" s="590" customFormat="1" ht="15">
      <c r="A26" s="593">
        <v>12</v>
      </c>
      <c r="B26" s="779"/>
      <c r="C26" s="1673"/>
      <c r="D26" s="1673"/>
      <c r="E26" s="1784">
        <v>0</v>
      </c>
      <c r="F26" s="1650"/>
      <c r="G26" s="1673"/>
      <c r="H26" s="1673"/>
      <c r="I26" s="1784">
        <v>625.67999999999984</v>
      </c>
      <c r="J26" s="1650"/>
      <c r="K26" s="1673"/>
      <c r="L26" s="1673"/>
      <c r="M26" s="1784">
        <v>0</v>
      </c>
      <c r="N26" s="1650"/>
      <c r="O26" s="1673"/>
      <c r="P26" s="1673"/>
      <c r="Q26" s="1784">
        <v>327.60000000000002</v>
      </c>
    </row>
    <row r="27" spans="1:17" s="590" customFormat="1" ht="15">
      <c r="A27" s="593">
        <v>13</v>
      </c>
      <c r="B27" s="779"/>
      <c r="C27" s="1673"/>
      <c r="D27" s="1673"/>
      <c r="E27" s="1784">
        <v>0</v>
      </c>
      <c r="F27" s="1650"/>
      <c r="G27" s="1673"/>
      <c r="H27" s="1673"/>
      <c r="I27" s="1784">
        <v>695.52</v>
      </c>
      <c r="J27" s="1650"/>
      <c r="K27" s="1673"/>
      <c r="L27" s="1673"/>
      <c r="M27" s="1784">
        <v>0</v>
      </c>
      <c r="N27" s="1650"/>
      <c r="O27" s="1673"/>
      <c r="P27" s="1673"/>
      <c r="Q27" s="1784">
        <v>405.36</v>
      </c>
    </row>
    <row r="28" spans="1:17" s="590" customFormat="1" ht="15">
      <c r="A28" s="593">
        <v>14</v>
      </c>
      <c r="B28" s="779"/>
      <c r="C28" s="1673"/>
      <c r="D28" s="1673"/>
      <c r="E28" s="1784">
        <v>0</v>
      </c>
      <c r="F28" s="1650"/>
      <c r="G28" s="1673"/>
      <c r="H28" s="1673"/>
      <c r="I28" s="1784">
        <v>640.79999999999995</v>
      </c>
      <c r="J28" s="1650"/>
      <c r="K28" s="1673"/>
      <c r="L28" s="1673"/>
      <c r="M28" s="1784">
        <v>0</v>
      </c>
      <c r="N28" s="1650"/>
      <c r="O28" s="1673"/>
      <c r="P28" s="1673"/>
      <c r="Q28" s="1784">
        <v>340.56</v>
      </c>
    </row>
    <row r="29" spans="1:17" s="590" customFormat="1" ht="15">
      <c r="A29" s="593">
        <v>15</v>
      </c>
      <c r="B29" s="779"/>
      <c r="C29" s="1673"/>
      <c r="D29" s="1673"/>
      <c r="E29" s="1784">
        <v>0</v>
      </c>
      <c r="F29" s="1650"/>
      <c r="G29" s="1673"/>
      <c r="H29" s="1673"/>
      <c r="I29" s="1784">
        <v>658.80000000000007</v>
      </c>
      <c r="J29" s="1650"/>
      <c r="K29" s="1673"/>
      <c r="L29" s="1673"/>
      <c r="M29" s="1784">
        <v>0</v>
      </c>
      <c r="N29" s="1650"/>
      <c r="O29" s="1673"/>
      <c r="P29" s="1673"/>
      <c r="Q29" s="1784">
        <v>375.12</v>
      </c>
    </row>
    <row r="30" spans="1:17" s="590" customFormat="1" ht="15">
      <c r="A30" s="593">
        <v>16</v>
      </c>
      <c r="B30" s="779"/>
      <c r="C30" s="1673"/>
      <c r="D30" s="1673"/>
      <c r="E30" s="1784">
        <v>0</v>
      </c>
      <c r="F30" s="1650"/>
      <c r="G30" s="1673"/>
      <c r="H30" s="1673"/>
      <c r="I30" s="1784">
        <v>548.6400000000001</v>
      </c>
      <c r="J30" s="1650"/>
      <c r="K30" s="1673"/>
      <c r="L30" s="1673"/>
      <c r="M30" s="1784">
        <v>0</v>
      </c>
      <c r="N30" s="1650"/>
      <c r="O30" s="1673"/>
      <c r="P30" s="1673"/>
      <c r="Q30" s="1784">
        <v>229.67999999999998</v>
      </c>
    </row>
    <row r="31" spans="1:17" s="594" customFormat="1" ht="15">
      <c r="A31" s="593">
        <v>17</v>
      </c>
      <c r="B31" s="779"/>
      <c r="C31" s="1673"/>
      <c r="D31" s="1673"/>
      <c r="E31" s="1784">
        <v>0</v>
      </c>
      <c r="F31" s="1650"/>
      <c r="G31" s="1673"/>
      <c r="H31" s="1673"/>
      <c r="I31" s="1784">
        <v>498.96000000000004</v>
      </c>
      <c r="J31" s="1650"/>
      <c r="K31" s="1673"/>
      <c r="L31" s="1673"/>
      <c r="M31" s="1784">
        <v>0</v>
      </c>
      <c r="N31" s="1650"/>
      <c r="O31" s="1673"/>
      <c r="P31" s="1673"/>
      <c r="Q31" s="1784">
        <v>195.12</v>
      </c>
    </row>
    <row r="32" spans="1:17" s="594" customFormat="1" ht="15">
      <c r="A32" s="593">
        <v>18</v>
      </c>
      <c r="B32" s="779"/>
      <c r="C32" s="1673"/>
      <c r="D32" s="1673"/>
      <c r="E32" s="1784">
        <v>0</v>
      </c>
      <c r="F32" s="1650"/>
      <c r="G32" s="1673"/>
      <c r="H32" s="1673"/>
      <c r="I32" s="1784">
        <v>505.43999999999994</v>
      </c>
      <c r="J32" s="1650"/>
      <c r="K32" s="1673"/>
      <c r="L32" s="1673"/>
      <c r="M32" s="1784">
        <v>0</v>
      </c>
      <c r="N32" s="1650"/>
      <c r="O32" s="1673"/>
      <c r="P32" s="1673"/>
      <c r="Q32" s="1784">
        <v>205.92000000000002</v>
      </c>
    </row>
    <row r="33" spans="1:33" s="594" customFormat="1" ht="15">
      <c r="A33" s="593">
        <v>19</v>
      </c>
      <c r="B33" s="779"/>
      <c r="C33" s="1673"/>
      <c r="D33" s="1673"/>
      <c r="E33" s="1784">
        <v>0</v>
      </c>
      <c r="F33" s="1650"/>
      <c r="G33" s="1673"/>
      <c r="H33" s="1673"/>
      <c r="I33" s="1784">
        <v>511.2</v>
      </c>
      <c r="J33" s="1650"/>
      <c r="K33" s="1673"/>
      <c r="L33" s="1673"/>
      <c r="M33" s="1784">
        <v>0</v>
      </c>
      <c r="N33" s="1650"/>
      <c r="O33" s="1673"/>
      <c r="P33" s="1673"/>
      <c r="Q33" s="1784">
        <v>203.76</v>
      </c>
    </row>
    <row r="34" spans="1:33" s="594" customFormat="1" ht="15">
      <c r="A34" s="593">
        <v>20</v>
      </c>
      <c r="B34" s="779"/>
      <c r="C34" s="1673"/>
      <c r="D34" s="1673"/>
      <c r="E34" s="1784">
        <v>0</v>
      </c>
      <c r="F34" s="1650"/>
      <c r="G34" s="1673"/>
      <c r="H34" s="1673"/>
      <c r="I34" s="1784">
        <v>421.19999999999993</v>
      </c>
      <c r="J34" s="1650"/>
      <c r="K34" s="1673"/>
      <c r="L34" s="1673"/>
      <c r="M34" s="1784">
        <v>0</v>
      </c>
      <c r="N34" s="1650"/>
      <c r="O34" s="1673"/>
      <c r="P34" s="1673"/>
      <c r="Q34" s="1784">
        <v>149.04000000000002</v>
      </c>
    </row>
    <row r="35" spans="1:33" s="594" customFormat="1" ht="15">
      <c r="A35" s="593">
        <v>21</v>
      </c>
      <c r="B35" s="779"/>
      <c r="C35" s="1673"/>
      <c r="D35" s="1673"/>
      <c r="E35" s="1784">
        <v>0</v>
      </c>
      <c r="F35" s="1650"/>
      <c r="G35" s="1673"/>
      <c r="H35" s="1673"/>
      <c r="I35" s="1784">
        <v>402.48</v>
      </c>
      <c r="J35" s="1650"/>
      <c r="K35" s="1673"/>
      <c r="L35" s="1673"/>
      <c r="M35" s="1784">
        <v>0</v>
      </c>
      <c r="N35" s="1650"/>
      <c r="O35" s="1673"/>
      <c r="P35" s="1673"/>
      <c r="Q35" s="1784">
        <v>143.28</v>
      </c>
    </row>
    <row r="36" spans="1:33" s="594" customFormat="1" ht="15">
      <c r="A36" s="593">
        <v>22</v>
      </c>
      <c r="B36" s="779"/>
      <c r="C36" s="1673"/>
      <c r="D36" s="1673"/>
      <c r="E36" s="1784">
        <v>0</v>
      </c>
      <c r="F36" s="1650"/>
      <c r="G36" s="1673"/>
      <c r="H36" s="1673"/>
      <c r="I36" s="1784">
        <v>360</v>
      </c>
      <c r="J36" s="1650"/>
      <c r="K36" s="1673"/>
      <c r="L36" s="1673"/>
      <c r="M36" s="1784">
        <v>0</v>
      </c>
      <c r="N36" s="1650"/>
      <c r="O36" s="1673"/>
      <c r="P36" s="1673"/>
      <c r="Q36" s="1784">
        <v>154.08000000000001</v>
      </c>
    </row>
    <row r="37" spans="1:33" s="594" customFormat="1" ht="15">
      <c r="A37" s="593">
        <v>23</v>
      </c>
      <c r="B37" s="779"/>
      <c r="C37" s="1673"/>
      <c r="D37" s="1673"/>
      <c r="E37" s="1784">
        <v>0</v>
      </c>
      <c r="F37" s="1650"/>
      <c r="G37" s="1673"/>
      <c r="H37" s="1673"/>
      <c r="I37" s="1784">
        <v>330.48</v>
      </c>
      <c r="J37" s="1650"/>
      <c r="K37" s="1673"/>
      <c r="L37" s="1673"/>
      <c r="M37" s="1784">
        <v>0</v>
      </c>
      <c r="N37" s="1650"/>
      <c r="O37" s="1673"/>
      <c r="P37" s="1673"/>
      <c r="Q37" s="1784">
        <v>151.20000000000002</v>
      </c>
    </row>
    <row r="38" spans="1:33" s="594" customFormat="1" ht="15">
      <c r="A38" s="593" t="s">
        <v>19</v>
      </c>
      <c r="B38" s="791"/>
      <c r="C38" s="1673"/>
      <c r="D38" s="1673"/>
      <c r="E38" s="1674">
        <f>SUM(E14:E37)</f>
        <v>0</v>
      </c>
      <c r="F38" s="1673"/>
      <c r="G38" s="1673"/>
      <c r="H38" s="1673"/>
      <c r="I38" s="1674">
        <f>SUM(I14:I37)</f>
        <v>11350.800000000001</v>
      </c>
      <c r="J38" s="1673"/>
      <c r="K38" s="1673"/>
      <c r="L38" s="1673"/>
      <c r="M38" s="1674">
        <f>SUM(M14:M37)</f>
        <v>0</v>
      </c>
      <c r="N38" s="1673"/>
      <c r="O38" s="1673"/>
      <c r="P38" s="1673"/>
      <c r="Q38" s="1674">
        <f>SUM(Q14:Q37)</f>
        <v>5373.36</v>
      </c>
    </row>
    <row r="39" spans="1:33" s="583" customFormat="1" ht="12.75" customHeight="1">
      <c r="A39" s="583" t="s">
        <v>20</v>
      </c>
      <c r="R39" s="944"/>
      <c r="S39" s="944"/>
      <c r="T39" s="944"/>
      <c r="U39" s="944"/>
      <c r="V39" s="944"/>
      <c r="W39" s="944"/>
      <c r="X39" s="944"/>
      <c r="Y39" s="944"/>
      <c r="Z39" s="944"/>
      <c r="AA39" s="944"/>
      <c r="AB39" s="944"/>
      <c r="AC39" s="944"/>
      <c r="AD39" s="944"/>
      <c r="AE39" s="944"/>
      <c r="AF39" s="944"/>
      <c r="AG39" s="944"/>
    </row>
    <row r="40" spans="1:33" s="583" customFormat="1" ht="12.75" customHeight="1">
      <c r="A40" s="583" t="s">
        <v>21</v>
      </c>
      <c r="R40" s="944"/>
      <c r="S40" s="944"/>
      <c r="T40" s="944"/>
      <c r="U40" s="944"/>
      <c r="V40" s="944"/>
      <c r="W40" s="944"/>
      <c r="X40" s="944"/>
      <c r="Y40" s="944"/>
      <c r="Z40" s="944"/>
      <c r="AA40" s="944"/>
      <c r="AB40" s="944"/>
      <c r="AC40" s="944"/>
      <c r="AD40" s="944"/>
      <c r="AE40" s="944"/>
      <c r="AF40" s="944"/>
      <c r="AG40" s="944"/>
    </row>
    <row r="41" spans="1:33">
      <c r="A41" s="583" t="s">
        <v>565</v>
      </c>
      <c r="K41" s="583"/>
      <c r="L41" s="583"/>
      <c r="M41" s="583"/>
      <c r="N41" s="583"/>
      <c r="O41" s="583"/>
      <c r="P41" s="583"/>
      <c r="Q41" s="583"/>
      <c r="R41" s="945"/>
      <c r="S41" s="945"/>
      <c r="T41" s="945"/>
      <c r="U41" s="945"/>
      <c r="V41" s="945"/>
      <c r="W41" s="945"/>
      <c r="X41" s="945"/>
      <c r="Y41" s="945"/>
      <c r="Z41" s="945"/>
      <c r="AA41" s="945"/>
      <c r="AB41" s="945"/>
      <c r="AC41" s="945"/>
      <c r="AD41" s="945"/>
      <c r="AE41" s="945"/>
      <c r="AF41" s="945"/>
      <c r="AG41" s="945"/>
    </row>
    <row r="42" spans="1:33">
      <c r="A42" s="583" t="s">
        <v>23</v>
      </c>
      <c r="R42" s="945"/>
      <c r="S42" s="945"/>
      <c r="T42" s="945"/>
      <c r="U42" s="945"/>
      <c r="V42" s="945"/>
      <c r="W42" s="945"/>
      <c r="X42" s="945"/>
      <c r="Y42" s="945"/>
      <c r="Z42" s="945"/>
      <c r="AA42" s="945"/>
      <c r="AB42" s="945"/>
      <c r="AC42" s="945"/>
      <c r="AD42" s="945"/>
      <c r="AE42" s="945"/>
      <c r="AF42" s="945"/>
      <c r="AG42" s="945"/>
    </row>
    <row r="43" spans="1:33">
      <c r="R43" s="945"/>
      <c r="S43" s="945"/>
      <c r="T43" s="945"/>
      <c r="U43" s="945"/>
      <c r="V43" s="945"/>
      <c r="W43" s="945"/>
      <c r="X43" s="945"/>
      <c r="Y43" s="945"/>
      <c r="Z43" s="945"/>
      <c r="AA43" s="945"/>
      <c r="AB43" s="945"/>
      <c r="AC43" s="945"/>
      <c r="AD43" s="945"/>
      <c r="AE43" s="945"/>
      <c r="AF43" s="945"/>
      <c r="AG43" s="945"/>
    </row>
  </sheetData>
  <mergeCells count="18">
    <mergeCell ref="A7:Q7"/>
    <mergeCell ref="B1:F1"/>
    <mergeCell ref="B2:F2"/>
    <mergeCell ref="A6:Q6"/>
    <mergeCell ref="B5:C5"/>
    <mergeCell ref="B4:C4"/>
    <mergeCell ref="M2:Q2"/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>
    <tabColor theme="9"/>
  </sheetPr>
  <dimension ref="A1:AG43"/>
  <sheetViews>
    <sheetView zoomScale="85" zoomScaleNormal="85" workbookViewId="0">
      <selection activeCell="R26" sqref="R26"/>
    </sheetView>
  </sheetViews>
  <sheetFormatPr defaultColWidth="9.140625" defaultRowHeight="12.75"/>
  <cols>
    <col min="1" max="1" width="5.42578125" style="608" customWidth="1"/>
    <col min="2" max="3" width="11.28515625" style="608" customWidth="1"/>
    <col min="4" max="4" width="11.28515625" style="608" hidden="1" customWidth="1"/>
    <col min="5" max="7" width="11.28515625" style="608" customWidth="1"/>
    <col min="8" max="8" width="11.28515625" style="608" hidden="1" customWidth="1"/>
    <col min="9" max="11" width="11.28515625" style="608" customWidth="1"/>
    <col min="12" max="12" width="11.28515625" style="608" hidden="1" customWidth="1"/>
    <col min="13" max="15" width="11.28515625" style="608" customWidth="1"/>
    <col min="16" max="16" width="11.28515625" style="608" hidden="1" customWidth="1"/>
    <col min="17" max="17" width="11.28515625" style="608" customWidth="1"/>
    <col min="18" max="16384" width="9.140625" style="608"/>
  </cols>
  <sheetData>
    <row r="1" spans="1:33" s="596" customFormat="1" ht="18.75" customHeight="1">
      <c r="B1" s="2958" t="s">
        <v>405</v>
      </c>
      <c r="C1" s="2081"/>
      <c r="D1" s="2081"/>
      <c r="E1" s="2081"/>
      <c r="F1" s="2081"/>
      <c r="J1" s="800" t="s">
        <v>171</v>
      </c>
      <c r="M1" s="870" t="s">
        <v>132</v>
      </c>
      <c r="N1" s="870"/>
      <c r="O1" s="870"/>
      <c r="P1" s="870"/>
      <c r="Q1" s="870"/>
      <c r="R1" s="870"/>
      <c r="S1" s="942"/>
      <c r="T1" s="942"/>
      <c r="U1" s="942"/>
      <c r="V1" s="942"/>
      <c r="W1" s="942"/>
      <c r="X1" s="942"/>
      <c r="Y1" s="942"/>
      <c r="Z1" s="942"/>
      <c r="AA1" s="942"/>
      <c r="AB1" s="942"/>
      <c r="AC1" s="942"/>
      <c r="AD1" s="942"/>
      <c r="AE1" s="942"/>
      <c r="AF1" s="942"/>
      <c r="AG1" s="942"/>
    </row>
    <row r="2" spans="1:33" s="596" customFormat="1" ht="10.5" customHeight="1">
      <c r="B2" s="2959" t="s">
        <v>1</v>
      </c>
      <c r="C2" s="2088"/>
      <c r="D2" s="2088"/>
      <c r="E2" s="2088"/>
      <c r="F2" s="2088"/>
      <c r="M2" s="2959" t="s">
        <v>2</v>
      </c>
      <c r="N2" s="2088"/>
      <c r="O2" s="2088"/>
      <c r="P2" s="2088"/>
      <c r="Q2" s="2088"/>
      <c r="R2" s="942"/>
      <c r="S2" s="942"/>
      <c r="T2" s="942"/>
      <c r="U2" s="942"/>
      <c r="V2" s="942"/>
      <c r="W2" s="942"/>
      <c r="X2" s="942"/>
      <c r="Y2" s="942"/>
      <c r="Z2" s="942"/>
      <c r="AA2" s="942"/>
      <c r="AB2" s="942"/>
      <c r="AC2" s="942"/>
      <c r="AD2" s="942"/>
      <c r="AE2" s="942"/>
      <c r="AF2" s="942"/>
      <c r="AG2" s="942"/>
    </row>
    <row r="3" spans="1:33" s="596" customFormat="1" ht="13.5" customHeight="1">
      <c r="B3" s="598" t="s">
        <v>130</v>
      </c>
      <c r="N3" s="596" t="s">
        <v>3</v>
      </c>
      <c r="R3" s="942"/>
      <c r="S3" s="942"/>
      <c r="T3" s="942"/>
      <c r="U3" s="942"/>
      <c r="V3" s="942"/>
      <c r="W3" s="942"/>
      <c r="X3" s="942"/>
      <c r="Y3" s="942"/>
      <c r="Z3" s="942"/>
      <c r="AA3" s="942"/>
      <c r="AB3" s="942"/>
      <c r="AC3" s="942"/>
      <c r="AD3" s="942"/>
      <c r="AE3" s="942"/>
      <c r="AF3" s="942"/>
      <c r="AG3" s="942"/>
    </row>
    <row r="4" spans="1:33" s="596" customFormat="1" ht="15" customHeight="1">
      <c r="B4" s="2962" t="s">
        <v>4</v>
      </c>
      <c r="C4" s="2081"/>
      <c r="D4" s="599"/>
      <c r="E4" s="942"/>
      <c r="F4" s="942"/>
      <c r="G4" s="942"/>
      <c r="H4" s="942"/>
      <c r="I4" s="874" t="s">
        <v>5</v>
      </c>
      <c r="J4" s="921"/>
      <c r="K4" s="921"/>
      <c r="L4" s="597"/>
      <c r="R4" s="942"/>
      <c r="S4" s="942"/>
      <c r="T4" s="942"/>
      <c r="U4" s="942"/>
      <c r="V4" s="942"/>
      <c r="W4" s="942"/>
      <c r="X4" s="942"/>
      <c r="Y4" s="942"/>
      <c r="Z4" s="942"/>
      <c r="AA4" s="942"/>
      <c r="AB4" s="942"/>
      <c r="AC4" s="942"/>
      <c r="AD4" s="942"/>
      <c r="AE4" s="942"/>
      <c r="AF4" s="942"/>
      <c r="AG4" s="942"/>
    </row>
    <row r="5" spans="1:33" s="596" customFormat="1" ht="9.75" customHeight="1">
      <c r="B5" s="2961" t="s">
        <v>7</v>
      </c>
      <c r="C5" s="2079"/>
      <c r="D5" s="597"/>
      <c r="E5" s="597"/>
      <c r="R5" s="942"/>
      <c r="S5" s="942"/>
      <c r="T5" s="942"/>
      <c r="U5" s="942"/>
      <c r="V5" s="942"/>
      <c r="W5" s="942"/>
      <c r="X5" s="942"/>
      <c r="Y5" s="942"/>
      <c r="Z5" s="942"/>
      <c r="AA5" s="942"/>
      <c r="AB5" s="942"/>
      <c r="AC5" s="942"/>
      <c r="AD5" s="942"/>
      <c r="AE5" s="942"/>
      <c r="AF5" s="942"/>
      <c r="AG5" s="942"/>
    </row>
    <row r="6" spans="1:33" s="596" customFormat="1" ht="12" customHeight="1">
      <c r="A6" s="296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42"/>
      <c r="S6" s="942"/>
      <c r="T6" s="942"/>
      <c r="U6" s="942"/>
      <c r="V6" s="942"/>
      <c r="W6" s="942"/>
      <c r="X6" s="942"/>
      <c r="Y6" s="942"/>
      <c r="Z6" s="942"/>
      <c r="AA6" s="942"/>
      <c r="AB6" s="942"/>
      <c r="AC6" s="942"/>
      <c r="AD6" s="942"/>
      <c r="AE6" s="942"/>
      <c r="AF6" s="942"/>
      <c r="AG6" s="942"/>
    </row>
    <row r="7" spans="1:33" s="596" customFormat="1" ht="15.75">
      <c r="A7" s="2957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42"/>
      <c r="S7" s="942"/>
      <c r="T7" s="942"/>
      <c r="U7" s="942"/>
      <c r="V7" s="942"/>
      <c r="W7" s="942"/>
      <c r="X7" s="942"/>
      <c r="Y7" s="942"/>
      <c r="Z7" s="942"/>
      <c r="AA7" s="942"/>
      <c r="AB7" s="942"/>
      <c r="AC7" s="942"/>
      <c r="AD7" s="942"/>
      <c r="AE7" s="942"/>
      <c r="AF7" s="942"/>
      <c r="AG7" s="942"/>
    </row>
    <row r="8" spans="1:33" s="596" customFormat="1" ht="9" customHeight="1">
      <c r="A8" s="1272" t="s">
        <v>359</v>
      </c>
      <c r="B8" s="1258" t="s">
        <v>360</v>
      </c>
      <c r="R8" s="942"/>
      <c r="S8" s="942"/>
      <c r="T8" s="942"/>
      <c r="U8" s="942"/>
      <c r="V8" s="942"/>
      <c r="W8" s="942"/>
      <c r="X8" s="942"/>
      <c r="Y8" s="942"/>
      <c r="Z8" s="942"/>
      <c r="AA8" s="942"/>
      <c r="AB8" s="942"/>
      <c r="AC8" s="942"/>
      <c r="AD8" s="942"/>
      <c r="AE8" s="942"/>
      <c r="AF8" s="942"/>
      <c r="AG8" s="942"/>
    </row>
    <row r="9" spans="1:33" s="596" customFormat="1">
      <c r="A9" s="2955" t="s">
        <v>9</v>
      </c>
      <c r="B9" s="2956" t="s">
        <v>10</v>
      </c>
      <c r="C9" s="2424"/>
      <c r="D9" s="2424"/>
      <c r="E9" s="2424"/>
      <c r="F9" s="2424"/>
      <c r="G9" s="2424"/>
      <c r="H9" s="2424"/>
      <c r="I9" s="2425"/>
      <c r="J9" s="2956" t="s">
        <v>11</v>
      </c>
      <c r="K9" s="2424"/>
      <c r="L9" s="2424"/>
      <c r="M9" s="2424"/>
      <c r="N9" s="2424"/>
      <c r="O9" s="2424"/>
      <c r="P9" s="2424"/>
      <c r="Q9" s="2425"/>
      <c r="R9" s="942"/>
      <c r="S9" s="942"/>
      <c r="T9" s="942"/>
      <c r="U9" s="942"/>
      <c r="V9" s="942"/>
      <c r="W9" s="942"/>
      <c r="X9" s="942"/>
      <c r="Y9" s="942"/>
      <c r="Z9" s="942"/>
      <c r="AA9" s="942"/>
      <c r="AB9" s="942"/>
      <c r="AC9" s="942"/>
      <c r="AD9" s="942"/>
      <c r="AE9" s="942"/>
      <c r="AF9" s="942"/>
      <c r="AG9" s="942"/>
    </row>
    <row r="10" spans="1:33" s="596" customFormat="1">
      <c r="A10" s="2421"/>
      <c r="B10" s="2954" t="s">
        <v>262</v>
      </c>
      <c r="C10" s="2095"/>
      <c r="D10" s="2095"/>
      <c r="E10" s="2096"/>
      <c r="F10" s="2954" t="s">
        <v>263</v>
      </c>
      <c r="G10" s="2095"/>
      <c r="H10" s="2095"/>
      <c r="I10" s="2096"/>
      <c r="J10" s="2954" t="s">
        <v>262</v>
      </c>
      <c r="K10" s="2095"/>
      <c r="L10" s="2095"/>
      <c r="M10" s="2096"/>
      <c r="N10" s="2954" t="s">
        <v>263</v>
      </c>
      <c r="O10" s="2095"/>
      <c r="P10" s="2095"/>
      <c r="Q10" s="2096"/>
      <c r="R10" s="942"/>
      <c r="S10" s="942"/>
      <c r="T10" s="942"/>
      <c r="U10" s="942"/>
      <c r="V10" s="942"/>
      <c r="W10" s="942"/>
      <c r="X10" s="942"/>
      <c r="Y10" s="942"/>
      <c r="Z10" s="942"/>
      <c r="AA10" s="942"/>
      <c r="AB10" s="942"/>
      <c r="AC10" s="942"/>
      <c r="AD10" s="942"/>
      <c r="AE10" s="942"/>
      <c r="AF10" s="942"/>
      <c r="AG10" s="942"/>
    </row>
    <row r="11" spans="1:33" s="596" customFormat="1">
      <c r="A11" s="2421"/>
      <c r="B11" s="2954" t="s">
        <v>14</v>
      </c>
      <c r="C11" s="2095"/>
      <c r="E11" s="601">
        <v>7200</v>
      </c>
      <c r="F11" s="2954" t="s">
        <v>14</v>
      </c>
      <c r="G11" s="2095"/>
      <c r="H11" s="600"/>
      <c r="I11" s="601">
        <f>Q11</f>
        <v>7200</v>
      </c>
      <c r="J11" s="2954" t="s">
        <v>14</v>
      </c>
      <c r="K11" s="2095"/>
      <c r="L11" s="600"/>
      <c r="M11" s="601">
        <f>E11</f>
        <v>7200</v>
      </c>
      <c r="N11" s="2954" t="s">
        <v>14</v>
      </c>
      <c r="O11" s="2095"/>
      <c r="P11" s="600"/>
      <c r="Q11" s="601">
        <v>7200</v>
      </c>
      <c r="R11" s="942"/>
      <c r="S11" s="942"/>
      <c r="T11" s="942"/>
      <c r="U11" s="942"/>
      <c r="V11" s="942"/>
      <c r="W11" s="942"/>
      <c r="X11" s="942"/>
      <c r="Y11" s="942"/>
      <c r="Z11" s="942"/>
      <c r="AA11" s="942"/>
      <c r="AB11" s="942"/>
      <c r="AC11" s="942"/>
      <c r="AD11" s="942"/>
      <c r="AE11" s="942"/>
      <c r="AF11" s="942"/>
      <c r="AG11" s="942"/>
    </row>
    <row r="12" spans="1:33" s="603" customFormat="1" ht="35.25" customHeight="1">
      <c r="A12" s="2422"/>
      <c r="B12" s="602" t="s">
        <v>16</v>
      </c>
      <c r="C12" s="602" t="s">
        <v>17</v>
      </c>
      <c r="D12" s="602"/>
      <c r="E12" s="602" t="s">
        <v>18</v>
      </c>
      <c r="F12" s="602" t="s">
        <v>16</v>
      </c>
      <c r="G12" s="602" t="s">
        <v>17</v>
      </c>
      <c r="H12" s="602"/>
      <c r="I12" s="602" t="s">
        <v>18</v>
      </c>
      <c r="J12" s="602" t="s">
        <v>16</v>
      </c>
      <c r="K12" s="602" t="s">
        <v>17</v>
      </c>
      <c r="L12" s="602"/>
      <c r="M12" s="602" t="s">
        <v>18</v>
      </c>
      <c r="N12" s="602" t="s">
        <v>16</v>
      </c>
      <c r="O12" s="602" t="s">
        <v>17</v>
      </c>
      <c r="P12" s="602"/>
      <c r="Q12" s="602" t="s">
        <v>18</v>
      </c>
    </row>
    <row r="13" spans="1:33" s="605" customFormat="1" ht="11.25">
      <c r="A13" s="604"/>
      <c r="B13" s="604">
        <v>2</v>
      </c>
      <c r="C13" s="604">
        <v>3</v>
      </c>
      <c r="D13" s="604"/>
      <c r="E13" s="604">
        <v>4</v>
      </c>
      <c r="F13" s="604">
        <v>5</v>
      </c>
      <c r="G13" s="604">
        <v>6</v>
      </c>
      <c r="H13" s="604"/>
      <c r="I13" s="604">
        <v>7</v>
      </c>
      <c r="J13" s="604">
        <v>8</v>
      </c>
      <c r="K13" s="604">
        <v>9</v>
      </c>
      <c r="L13" s="604"/>
      <c r="M13" s="604">
        <v>10</v>
      </c>
      <c r="N13" s="604">
        <v>11</v>
      </c>
      <c r="O13" s="604">
        <v>12</v>
      </c>
      <c r="P13" s="604"/>
      <c r="Q13" s="604">
        <v>13</v>
      </c>
    </row>
    <row r="14" spans="1:33" s="603" customFormat="1" ht="15">
      <c r="A14" s="606">
        <v>0</v>
      </c>
      <c r="B14" s="779"/>
      <c r="C14" s="1675"/>
      <c r="D14" s="1675"/>
      <c r="E14" s="1784">
        <v>970.56</v>
      </c>
      <c r="F14" s="1650"/>
      <c r="G14" s="1675"/>
      <c r="H14" s="1675"/>
      <c r="I14" s="1784">
        <v>1060.56</v>
      </c>
      <c r="J14" s="1650"/>
      <c r="K14" s="1675"/>
      <c r="L14" s="1675"/>
      <c r="M14" s="1784">
        <v>411.84000000000003</v>
      </c>
      <c r="N14" s="1650"/>
      <c r="O14" s="1675"/>
      <c r="P14" s="1675"/>
      <c r="Q14" s="1784">
        <v>324</v>
      </c>
    </row>
    <row r="15" spans="1:33" s="1329" customFormat="1" ht="15">
      <c r="A15" s="1328">
        <v>1</v>
      </c>
      <c r="B15" s="779"/>
      <c r="C15" s="1675"/>
      <c r="D15" s="1675"/>
      <c r="E15" s="1784">
        <v>952.56</v>
      </c>
      <c r="F15" s="1650"/>
      <c r="G15" s="1675"/>
      <c r="H15" s="1675"/>
      <c r="I15" s="1784">
        <v>1043.28</v>
      </c>
      <c r="J15" s="1650"/>
      <c r="K15" s="1675"/>
      <c r="L15" s="1675"/>
      <c r="M15" s="1784">
        <v>414.72</v>
      </c>
      <c r="N15" s="1650"/>
      <c r="O15" s="1675"/>
      <c r="P15" s="1675"/>
      <c r="Q15" s="1784">
        <v>339.12</v>
      </c>
    </row>
    <row r="16" spans="1:33" s="603" customFormat="1" ht="15">
      <c r="A16" s="606">
        <v>2</v>
      </c>
      <c r="B16" s="779"/>
      <c r="C16" s="1675"/>
      <c r="D16" s="1675"/>
      <c r="E16" s="1784">
        <v>943.92000000000007</v>
      </c>
      <c r="F16" s="1650"/>
      <c r="G16" s="1675"/>
      <c r="H16" s="1675"/>
      <c r="I16" s="1784">
        <v>988.56</v>
      </c>
      <c r="J16" s="1650"/>
      <c r="K16" s="1675"/>
      <c r="L16" s="1675"/>
      <c r="M16" s="1784">
        <v>411.84</v>
      </c>
      <c r="N16" s="1650"/>
      <c r="O16" s="1675"/>
      <c r="P16" s="1675"/>
      <c r="Q16" s="1784">
        <v>324</v>
      </c>
    </row>
    <row r="17" spans="1:17" s="603" customFormat="1" ht="15">
      <c r="A17" s="606">
        <v>3</v>
      </c>
      <c r="B17" s="779"/>
      <c r="C17" s="1675"/>
      <c r="D17" s="1675"/>
      <c r="E17" s="1784">
        <v>923.04</v>
      </c>
      <c r="F17" s="1650"/>
      <c r="G17" s="1675"/>
      <c r="H17" s="1675"/>
      <c r="I17" s="1784">
        <v>977.04000000000008</v>
      </c>
      <c r="J17" s="1650"/>
      <c r="K17" s="1675"/>
      <c r="L17" s="1675"/>
      <c r="M17" s="1784">
        <v>412.55999999999995</v>
      </c>
      <c r="N17" s="1650"/>
      <c r="O17" s="1675"/>
      <c r="P17" s="1675"/>
      <c r="Q17" s="1784">
        <v>323.27999999999997</v>
      </c>
    </row>
    <row r="18" spans="1:17" s="603" customFormat="1" ht="15">
      <c r="A18" s="606">
        <v>4</v>
      </c>
      <c r="B18" s="779"/>
      <c r="C18" s="1675"/>
      <c r="D18" s="1675"/>
      <c r="E18" s="1784">
        <v>956.16000000000008</v>
      </c>
      <c r="F18" s="1650"/>
      <c r="G18" s="1675"/>
      <c r="H18" s="1675"/>
      <c r="I18" s="1784">
        <v>1003.6800000000001</v>
      </c>
      <c r="J18" s="1650"/>
      <c r="K18" s="1675"/>
      <c r="L18" s="1675"/>
      <c r="M18" s="1784">
        <v>408.96000000000004</v>
      </c>
      <c r="N18" s="1650"/>
      <c r="O18" s="1675"/>
      <c r="P18" s="1675"/>
      <c r="Q18" s="1784">
        <v>306.71999999999997</v>
      </c>
    </row>
    <row r="19" spans="1:17" s="603" customFormat="1" ht="15">
      <c r="A19" s="606">
        <v>5</v>
      </c>
      <c r="B19" s="779"/>
      <c r="C19" s="1675"/>
      <c r="D19" s="1675"/>
      <c r="E19" s="1784">
        <v>992.88000000000011</v>
      </c>
      <c r="F19" s="1650"/>
      <c r="G19" s="1675"/>
      <c r="H19" s="1675"/>
      <c r="I19" s="1784">
        <v>1095.1200000000001</v>
      </c>
      <c r="J19" s="1650"/>
      <c r="K19" s="1675"/>
      <c r="L19" s="1675"/>
      <c r="M19" s="1784">
        <v>403.91999999999996</v>
      </c>
      <c r="N19" s="1650"/>
      <c r="O19" s="1675"/>
      <c r="P19" s="1675"/>
      <c r="Q19" s="1784">
        <v>308.15999999999997</v>
      </c>
    </row>
    <row r="20" spans="1:17" s="603" customFormat="1" ht="15">
      <c r="A20" s="606">
        <v>6</v>
      </c>
      <c r="B20" s="779"/>
      <c r="C20" s="1675"/>
      <c r="D20" s="1675"/>
      <c r="E20" s="1784">
        <v>1072.0800000000002</v>
      </c>
      <c r="F20" s="1650"/>
      <c r="G20" s="1675"/>
      <c r="H20" s="1675"/>
      <c r="I20" s="1784">
        <v>1305.3600000000001</v>
      </c>
      <c r="J20" s="1650"/>
      <c r="K20" s="1675"/>
      <c r="L20" s="1675"/>
      <c r="M20" s="1784">
        <v>402.48</v>
      </c>
      <c r="N20" s="1650"/>
      <c r="O20" s="1675"/>
      <c r="P20" s="1675"/>
      <c r="Q20" s="1784">
        <v>311.04000000000002</v>
      </c>
    </row>
    <row r="21" spans="1:17" s="603" customFormat="1" ht="15">
      <c r="A21" s="606">
        <v>7</v>
      </c>
      <c r="B21" s="779"/>
      <c r="C21" s="1675"/>
      <c r="D21" s="1675"/>
      <c r="E21" s="1784">
        <v>1167.8400000000001</v>
      </c>
      <c r="F21" s="1650"/>
      <c r="G21" s="1675"/>
      <c r="H21" s="1675"/>
      <c r="I21" s="1784">
        <v>1422</v>
      </c>
      <c r="J21" s="1650"/>
      <c r="K21" s="1675"/>
      <c r="L21" s="1675"/>
      <c r="M21" s="1784">
        <v>407.52</v>
      </c>
      <c r="N21" s="1650"/>
      <c r="O21" s="1675"/>
      <c r="P21" s="1675"/>
      <c r="Q21" s="1784">
        <v>310.32</v>
      </c>
    </row>
    <row r="22" spans="1:17" s="603" customFormat="1" ht="15">
      <c r="A22" s="606">
        <v>8</v>
      </c>
      <c r="B22" s="779"/>
      <c r="C22" s="1675"/>
      <c r="D22" s="1675"/>
      <c r="E22" s="1784">
        <v>1278</v>
      </c>
      <c r="F22" s="1650"/>
      <c r="G22" s="1675"/>
      <c r="H22" s="1675"/>
      <c r="I22" s="1784">
        <v>1686.24</v>
      </c>
      <c r="J22" s="1650"/>
      <c r="K22" s="1675"/>
      <c r="L22" s="1675"/>
      <c r="M22" s="1784">
        <v>419.03999999999996</v>
      </c>
      <c r="N22" s="1650"/>
      <c r="O22" s="1675"/>
      <c r="P22" s="1675"/>
      <c r="Q22" s="1784">
        <v>310.32</v>
      </c>
    </row>
    <row r="23" spans="1:17" s="603" customFormat="1" ht="15">
      <c r="A23" s="606">
        <v>9</v>
      </c>
      <c r="B23" s="779"/>
      <c r="C23" s="1675"/>
      <c r="D23" s="1675"/>
      <c r="E23" s="1784">
        <v>1314</v>
      </c>
      <c r="F23" s="1650"/>
      <c r="G23" s="1675"/>
      <c r="H23" s="1675"/>
      <c r="I23" s="1784">
        <v>1764.72</v>
      </c>
      <c r="J23" s="1650"/>
      <c r="K23" s="1675"/>
      <c r="L23" s="1675"/>
      <c r="M23" s="1784">
        <v>424.8</v>
      </c>
      <c r="N23" s="1650"/>
      <c r="O23" s="1675"/>
      <c r="P23" s="1675"/>
      <c r="Q23" s="1784">
        <v>329.76</v>
      </c>
    </row>
    <row r="24" spans="1:17" s="603" customFormat="1" ht="15">
      <c r="A24" s="606">
        <v>10</v>
      </c>
      <c r="B24" s="779"/>
      <c r="C24" s="1675"/>
      <c r="D24" s="1675"/>
      <c r="E24" s="1784">
        <v>1331.28</v>
      </c>
      <c r="F24" s="1650"/>
      <c r="G24" s="1675"/>
      <c r="H24" s="1675"/>
      <c r="I24" s="1784">
        <v>1832.4</v>
      </c>
      <c r="J24" s="1650"/>
      <c r="K24" s="1675"/>
      <c r="L24" s="1675"/>
      <c r="M24" s="1784">
        <v>428.4</v>
      </c>
      <c r="N24" s="1650"/>
      <c r="O24" s="1675"/>
      <c r="P24" s="1675"/>
      <c r="Q24" s="1784">
        <v>333.36</v>
      </c>
    </row>
    <row r="25" spans="1:17" s="603" customFormat="1" ht="15">
      <c r="A25" s="606">
        <v>11</v>
      </c>
      <c r="B25" s="779"/>
      <c r="C25" s="1675"/>
      <c r="D25" s="1675"/>
      <c r="E25" s="1784">
        <v>1341.3600000000001</v>
      </c>
      <c r="F25" s="1650"/>
      <c r="G25" s="1675"/>
      <c r="H25" s="1675"/>
      <c r="I25" s="1784">
        <v>1812.24</v>
      </c>
      <c r="J25" s="1650"/>
      <c r="K25" s="1675"/>
      <c r="L25" s="1675"/>
      <c r="M25" s="1784">
        <v>424.08000000000004</v>
      </c>
      <c r="N25" s="1650"/>
      <c r="O25" s="1675"/>
      <c r="P25" s="1675"/>
      <c r="Q25" s="1784">
        <v>339.12</v>
      </c>
    </row>
    <row r="26" spans="1:17" s="603" customFormat="1" ht="15">
      <c r="A26" s="606">
        <v>12</v>
      </c>
      <c r="B26" s="779"/>
      <c r="C26" s="1675"/>
      <c r="D26" s="1675"/>
      <c r="E26" s="1784">
        <v>1390.3200000000002</v>
      </c>
      <c r="F26" s="1650"/>
      <c r="G26" s="1675"/>
      <c r="H26" s="1675"/>
      <c r="I26" s="1784">
        <v>1806.4799999999998</v>
      </c>
      <c r="J26" s="1650"/>
      <c r="K26" s="1675"/>
      <c r="L26" s="1675"/>
      <c r="M26" s="1784">
        <v>449.28000000000003</v>
      </c>
      <c r="N26" s="1650"/>
      <c r="O26" s="1675"/>
      <c r="P26" s="1675"/>
      <c r="Q26" s="1784">
        <v>352.8</v>
      </c>
    </row>
    <row r="27" spans="1:17" s="603" customFormat="1" ht="15">
      <c r="A27" s="606">
        <v>13</v>
      </c>
      <c r="B27" s="779"/>
      <c r="C27" s="1675"/>
      <c r="D27" s="1675"/>
      <c r="E27" s="1784">
        <v>1311.1200000000001</v>
      </c>
      <c r="F27" s="1650"/>
      <c r="G27" s="1675"/>
      <c r="H27" s="1675"/>
      <c r="I27" s="1784">
        <v>1825.92</v>
      </c>
      <c r="J27" s="1650"/>
      <c r="K27" s="1675"/>
      <c r="L27" s="1675"/>
      <c r="M27" s="1784">
        <v>423.36</v>
      </c>
      <c r="N27" s="1650"/>
      <c r="O27" s="1675"/>
      <c r="P27" s="1675"/>
      <c r="Q27" s="1784">
        <v>339.12</v>
      </c>
    </row>
    <row r="28" spans="1:17" s="603" customFormat="1" ht="15">
      <c r="A28" s="606">
        <v>14</v>
      </c>
      <c r="B28" s="779"/>
      <c r="C28" s="1675"/>
      <c r="D28" s="1675"/>
      <c r="E28" s="1784">
        <v>1319.04</v>
      </c>
      <c r="F28" s="1650"/>
      <c r="G28" s="1675"/>
      <c r="H28" s="1675"/>
      <c r="I28" s="1784">
        <v>1884.96</v>
      </c>
      <c r="J28" s="1650"/>
      <c r="K28" s="1675"/>
      <c r="L28" s="1675"/>
      <c r="M28" s="1784">
        <v>418.32</v>
      </c>
      <c r="N28" s="1650"/>
      <c r="O28" s="1675"/>
      <c r="P28" s="1675"/>
      <c r="Q28" s="1784">
        <v>334.08000000000004</v>
      </c>
    </row>
    <row r="29" spans="1:17" s="603" customFormat="1" ht="15">
      <c r="A29" s="606">
        <v>15</v>
      </c>
      <c r="B29" s="779"/>
      <c r="C29" s="1675"/>
      <c r="D29" s="1675"/>
      <c r="E29" s="1784">
        <v>1306.08</v>
      </c>
      <c r="F29" s="1650"/>
      <c r="G29" s="1675"/>
      <c r="H29" s="1675"/>
      <c r="I29" s="1784">
        <v>1901.52</v>
      </c>
      <c r="J29" s="1650"/>
      <c r="K29" s="1675"/>
      <c r="L29" s="1675"/>
      <c r="M29" s="1784">
        <v>408.24</v>
      </c>
      <c r="N29" s="1650"/>
      <c r="O29" s="1675"/>
      <c r="P29" s="1675"/>
      <c r="Q29" s="1784">
        <v>331.92000000000007</v>
      </c>
    </row>
    <row r="30" spans="1:17" s="603" customFormat="1" ht="15">
      <c r="A30" s="606">
        <v>16</v>
      </c>
      <c r="B30" s="779"/>
      <c r="C30" s="1675"/>
      <c r="D30" s="1675"/>
      <c r="E30" s="1784">
        <v>1362.24</v>
      </c>
      <c r="F30" s="1650"/>
      <c r="G30" s="1675"/>
      <c r="H30" s="1675"/>
      <c r="I30" s="1784">
        <v>1931.04</v>
      </c>
      <c r="J30" s="1650"/>
      <c r="K30" s="1675"/>
      <c r="L30" s="1675"/>
      <c r="M30" s="1784">
        <v>420.48</v>
      </c>
      <c r="N30" s="1650"/>
      <c r="O30" s="1675"/>
      <c r="P30" s="1675"/>
      <c r="Q30" s="1784">
        <v>332.64</v>
      </c>
    </row>
    <row r="31" spans="1:17" s="607" customFormat="1" ht="15">
      <c r="A31" s="606">
        <v>17</v>
      </c>
      <c r="B31" s="779"/>
      <c r="C31" s="1675"/>
      <c r="D31" s="1675"/>
      <c r="E31" s="1784">
        <v>1355.04</v>
      </c>
      <c r="F31" s="1650"/>
      <c r="G31" s="1675"/>
      <c r="H31" s="1675"/>
      <c r="I31" s="1784">
        <v>1913.04</v>
      </c>
      <c r="J31" s="1650"/>
      <c r="K31" s="1675"/>
      <c r="L31" s="1675"/>
      <c r="M31" s="1784">
        <v>434.15999999999997</v>
      </c>
      <c r="N31" s="1650"/>
      <c r="O31" s="1675"/>
      <c r="P31" s="1675"/>
      <c r="Q31" s="1784">
        <v>372.96000000000004</v>
      </c>
    </row>
    <row r="32" spans="1:17" s="607" customFormat="1" ht="15">
      <c r="A32" s="606">
        <v>18</v>
      </c>
      <c r="B32" s="779"/>
      <c r="C32" s="1675"/>
      <c r="D32" s="1675"/>
      <c r="E32" s="1784">
        <v>1370.88</v>
      </c>
      <c r="F32" s="1650"/>
      <c r="G32" s="1675"/>
      <c r="H32" s="1675"/>
      <c r="I32" s="1784">
        <v>1890</v>
      </c>
      <c r="J32" s="1650"/>
      <c r="K32" s="1675"/>
      <c r="L32" s="1675"/>
      <c r="M32" s="1784">
        <v>428.4</v>
      </c>
      <c r="N32" s="1650"/>
      <c r="O32" s="1675"/>
      <c r="P32" s="1675"/>
      <c r="Q32" s="1784">
        <v>353.52</v>
      </c>
    </row>
    <row r="33" spans="1:33" s="607" customFormat="1" ht="15">
      <c r="A33" s="606">
        <v>19</v>
      </c>
      <c r="B33" s="779"/>
      <c r="C33" s="1675"/>
      <c r="D33" s="1675"/>
      <c r="E33" s="1784">
        <v>1349.28</v>
      </c>
      <c r="F33" s="1650"/>
      <c r="G33" s="1675"/>
      <c r="H33" s="1675"/>
      <c r="I33" s="1784">
        <v>1855.4399999999998</v>
      </c>
      <c r="J33" s="1650"/>
      <c r="K33" s="1675"/>
      <c r="L33" s="1675"/>
      <c r="M33" s="1784">
        <v>442.8</v>
      </c>
      <c r="N33" s="1650"/>
      <c r="O33" s="1675"/>
      <c r="P33" s="1675"/>
      <c r="Q33" s="1784">
        <v>392.4</v>
      </c>
    </row>
    <row r="34" spans="1:33" s="607" customFormat="1" ht="15">
      <c r="A34" s="606">
        <v>20</v>
      </c>
      <c r="B34" s="779"/>
      <c r="C34" s="1675"/>
      <c r="D34" s="1675"/>
      <c r="E34" s="1784">
        <v>1324.8000000000002</v>
      </c>
      <c r="F34" s="1650"/>
      <c r="G34" s="1675"/>
      <c r="H34" s="1675"/>
      <c r="I34" s="1784">
        <v>1748.16</v>
      </c>
      <c r="J34" s="1650"/>
      <c r="K34" s="1675"/>
      <c r="L34" s="1675"/>
      <c r="M34" s="1784">
        <v>444.96000000000004</v>
      </c>
      <c r="N34" s="1650"/>
      <c r="O34" s="1675"/>
      <c r="P34" s="1675"/>
      <c r="Q34" s="1784">
        <v>381.6</v>
      </c>
    </row>
    <row r="35" spans="1:33" s="607" customFormat="1" ht="15">
      <c r="A35" s="606">
        <v>21</v>
      </c>
      <c r="B35" s="779"/>
      <c r="C35" s="1675"/>
      <c r="D35" s="1675"/>
      <c r="E35" s="1784">
        <v>1273.68</v>
      </c>
      <c r="F35" s="1650"/>
      <c r="G35" s="1675"/>
      <c r="H35" s="1675"/>
      <c r="I35" s="1784">
        <v>1656.72</v>
      </c>
      <c r="J35" s="1650"/>
      <c r="K35" s="1675"/>
      <c r="L35" s="1675"/>
      <c r="M35" s="1784">
        <v>449.28</v>
      </c>
      <c r="N35" s="1650"/>
      <c r="O35" s="1675"/>
      <c r="P35" s="1675"/>
      <c r="Q35" s="1784">
        <v>399.6</v>
      </c>
    </row>
    <row r="36" spans="1:33" s="607" customFormat="1" ht="15">
      <c r="A36" s="606">
        <v>22</v>
      </c>
      <c r="B36" s="779"/>
      <c r="C36" s="1675"/>
      <c r="D36" s="1675"/>
      <c r="E36" s="1784">
        <v>1159.2</v>
      </c>
      <c r="F36" s="1650"/>
      <c r="G36" s="1675"/>
      <c r="H36" s="1675"/>
      <c r="I36" s="1784">
        <v>1483.1999999999998</v>
      </c>
      <c r="J36" s="1650"/>
      <c r="K36" s="1675"/>
      <c r="L36" s="1675"/>
      <c r="M36" s="1784">
        <v>454.31999999999994</v>
      </c>
      <c r="N36" s="1650"/>
      <c r="O36" s="1675"/>
      <c r="P36" s="1675"/>
      <c r="Q36" s="1784">
        <v>415.44000000000005</v>
      </c>
    </row>
    <row r="37" spans="1:33" s="607" customFormat="1" ht="15">
      <c r="A37" s="606">
        <v>23</v>
      </c>
      <c r="B37" s="779"/>
      <c r="C37" s="1675"/>
      <c r="D37" s="1675"/>
      <c r="E37" s="1784">
        <v>1078.56</v>
      </c>
      <c r="F37" s="1650"/>
      <c r="G37" s="1675"/>
      <c r="H37" s="1675"/>
      <c r="I37" s="1784">
        <v>1258.56</v>
      </c>
      <c r="J37" s="1650"/>
      <c r="K37" s="1675"/>
      <c r="L37" s="1675"/>
      <c r="M37" s="1784">
        <v>448.56</v>
      </c>
      <c r="N37" s="1650"/>
      <c r="O37" s="1675"/>
      <c r="P37" s="1675"/>
      <c r="Q37" s="1784">
        <v>391.68</v>
      </c>
    </row>
    <row r="38" spans="1:33" s="607" customFormat="1" ht="15">
      <c r="A38" s="606" t="s">
        <v>19</v>
      </c>
      <c r="B38" s="790"/>
      <c r="C38" s="1675"/>
      <c r="D38" s="1675"/>
      <c r="E38" s="1676">
        <f>SUM(E14:E37)</f>
        <v>28843.920000000009</v>
      </c>
      <c r="F38" s="1675"/>
      <c r="G38" s="1675"/>
      <c r="H38" s="1675"/>
      <c r="I38" s="1676">
        <f>SUM(I14:I37)</f>
        <v>37146.239999999991</v>
      </c>
      <c r="J38" s="1675"/>
      <c r="K38" s="1675"/>
      <c r="L38" s="1675"/>
      <c r="M38" s="1676">
        <f>SUM(M14:M37)</f>
        <v>10192.319999999996</v>
      </c>
      <c r="N38" s="1675"/>
      <c r="O38" s="1675"/>
      <c r="P38" s="1675"/>
      <c r="Q38" s="1676">
        <f>SUM(Q14:Q37)</f>
        <v>8256.9600000000009</v>
      </c>
    </row>
    <row r="39" spans="1:33" s="596" customFormat="1" ht="12.75" customHeight="1">
      <c r="A39" s="596" t="s">
        <v>20</v>
      </c>
      <c r="R39" s="942"/>
      <c r="S39" s="942"/>
      <c r="T39" s="942"/>
      <c r="U39" s="942"/>
      <c r="V39" s="942"/>
      <c r="W39" s="942"/>
      <c r="X39" s="942"/>
      <c r="Y39" s="942"/>
      <c r="Z39" s="942"/>
      <c r="AA39" s="942"/>
      <c r="AB39" s="942"/>
      <c r="AC39" s="942"/>
      <c r="AD39" s="942"/>
      <c r="AE39" s="942"/>
      <c r="AF39" s="942"/>
      <c r="AG39" s="942"/>
    </row>
    <row r="40" spans="1:33" s="596" customFormat="1" ht="12.75" customHeight="1">
      <c r="A40" s="596" t="s">
        <v>21</v>
      </c>
      <c r="R40" s="942"/>
      <c r="S40" s="942"/>
      <c r="T40" s="942"/>
      <c r="U40" s="942"/>
      <c r="V40" s="942"/>
      <c r="W40" s="942"/>
      <c r="X40" s="942"/>
      <c r="Y40" s="942"/>
      <c r="Z40" s="942"/>
      <c r="AA40" s="942"/>
      <c r="AB40" s="942"/>
      <c r="AC40" s="942"/>
      <c r="AD40" s="942"/>
      <c r="AE40" s="942"/>
      <c r="AF40" s="942"/>
      <c r="AG40" s="942"/>
    </row>
    <row r="41" spans="1:33">
      <c r="A41" s="596" t="s">
        <v>565</v>
      </c>
      <c r="K41" s="596"/>
      <c r="L41" s="596"/>
      <c r="M41" s="596"/>
      <c r="N41" s="596"/>
      <c r="O41" s="596"/>
      <c r="P41" s="596"/>
      <c r="Q41" s="596"/>
      <c r="R41" s="943"/>
      <c r="S41" s="943"/>
      <c r="T41" s="943"/>
      <c r="U41" s="943"/>
      <c r="V41" s="943"/>
      <c r="W41" s="943"/>
      <c r="X41" s="943"/>
      <c r="Y41" s="943"/>
      <c r="Z41" s="943"/>
      <c r="AA41" s="943"/>
      <c r="AB41" s="943"/>
      <c r="AC41" s="943"/>
      <c r="AD41" s="943"/>
      <c r="AE41" s="943"/>
      <c r="AF41" s="943"/>
      <c r="AG41" s="943"/>
    </row>
    <row r="42" spans="1:33">
      <c r="A42" s="596" t="s">
        <v>23</v>
      </c>
      <c r="R42" s="943"/>
      <c r="S42" s="943"/>
      <c r="T42" s="943"/>
      <c r="U42" s="943"/>
      <c r="V42" s="943"/>
      <c r="W42" s="943"/>
      <c r="X42" s="943"/>
      <c r="Y42" s="943"/>
      <c r="Z42" s="943"/>
      <c r="AA42" s="943"/>
      <c r="AB42" s="943"/>
      <c r="AC42" s="943"/>
      <c r="AD42" s="943"/>
      <c r="AE42" s="943"/>
      <c r="AF42" s="943"/>
      <c r="AG42" s="943"/>
    </row>
    <row r="43" spans="1:33">
      <c r="R43" s="943"/>
      <c r="S43" s="943"/>
      <c r="T43" s="943"/>
      <c r="U43" s="943"/>
      <c r="V43" s="943"/>
      <c r="W43" s="943"/>
      <c r="X43" s="943"/>
      <c r="Y43" s="943"/>
      <c r="Z43" s="943"/>
      <c r="AA43" s="943"/>
      <c r="AB43" s="943"/>
      <c r="AC43" s="943"/>
      <c r="AD43" s="943"/>
      <c r="AE43" s="943"/>
      <c r="AF43" s="943"/>
      <c r="AG43" s="943"/>
    </row>
  </sheetData>
  <mergeCells count="18">
    <mergeCell ref="A7:Q7"/>
    <mergeCell ref="B1:F1"/>
    <mergeCell ref="B2:F2"/>
    <mergeCell ref="A6:Q6"/>
    <mergeCell ref="B5:C5"/>
    <mergeCell ref="B4:C4"/>
    <mergeCell ref="M2:Q2"/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3">
    <tabColor theme="9"/>
  </sheetPr>
  <dimension ref="A1:AG43"/>
  <sheetViews>
    <sheetView zoomScale="85" zoomScaleNormal="85" workbookViewId="0">
      <selection activeCell="V30" sqref="V30"/>
    </sheetView>
  </sheetViews>
  <sheetFormatPr defaultColWidth="9.140625" defaultRowHeight="12.75"/>
  <cols>
    <col min="1" max="1" width="5.42578125" style="621" customWidth="1"/>
    <col min="2" max="3" width="11.28515625" style="621" customWidth="1"/>
    <col min="4" max="4" width="11.28515625" style="621" hidden="1" customWidth="1"/>
    <col min="5" max="7" width="11.28515625" style="621" customWidth="1"/>
    <col min="8" max="8" width="11.28515625" style="621" hidden="1" customWidth="1"/>
    <col min="9" max="11" width="11.28515625" style="621" customWidth="1"/>
    <col min="12" max="12" width="11.28515625" style="621" hidden="1" customWidth="1"/>
    <col min="13" max="15" width="11.28515625" style="621" customWidth="1"/>
    <col min="16" max="16" width="11.28515625" style="621" hidden="1" customWidth="1"/>
    <col min="17" max="17" width="11.28515625" style="621" customWidth="1"/>
    <col min="18" max="16384" width="9.140625" style="621"/>
  </cols>
  <sheetData>
    <row r="1" spans="1:33" s="609" customFormat="1" ht="18.75" customHeight="1">
      <c r="B1" s="2968" t="s">
        <v>405</v>
      </c>
      <c r="C1" s="2081"/>
      <c r="D1" s="2081"/>
      <c r="E1" s="2081"/>
      <c r="F1" s="2081"/>
      <c r="J1" s="800" t="s">
        <v>171</v>
      </c>
      <c r="M1" s="875" t="s">
        <v>258</v>
      </c>
      <c r="N1" s="875"/>
      <c r="O1" s="875"/>
      <c r="P1" s="875"/>
      <c r="Q1" s="875"/>
      <c r="R1" s="875"/>
      <c r="S1" s="940"/>
      <c r="T1" s="940"/>
      <c r="U1" s="940"/>
      <c r="V1" s="940"/>
      <c r="W1" s="940"/>
      <c r="X1" s="940"/>
      <c r="Y1" s="940"/>
      <c r="Z1" s="940"/>
      <c r="AA1" s="940"/>
      <c r="AB1" s="940"/>
      <c r="AC1" s="940"/>
      <c r="AD1" s="940"/>
      <c r="AE1" s="940"/>
      <c r="AF1" s="940"/>
      <c r="AG1" s="940"/>
    </row>
    <row r="2" spans="1:33" s="609" customFormat="1" ht="10.5" customHeight="1">
      <c r="B2" s="2969" t="s">
        <v>1</v>
      </c>
      <c r="C2" s="2088"/>
      <c r="D2" s="2088"/>
      <c r="E2" s="2088"/>
      <c r="F2" s="2088"/>
      <c r="M2" s="2969" t="s">
        <v>2</v>
      </c>
      <c r="N2" s="2088"/>
      <c r="O2" s="2088"/>
      <c r="P2" s="2088"/>
      <c r="Q2" s="2088"/>
      <c r="R2" s="940"/>
      <c r="S2" s="940"/>
      <c r="T2" s="940"/>
      <c r="U2" s="940"/>
      <c r="V2" s="940"/>
      <c r="W2" s="940"/>
      <c r="X2" s="940"/>
      <c r="Y2" s="940"/>
      <c r="Z2" s="940"/>
      <c r="AA2" s="940"/>
      <c r="AB2" s="940"/>
      <c r="AC2" s="940"/>
      <c r="AD2" s="940"/>
      <c r="AE2" s="940"/>
      <c r="AF2" s="940"/>
      <c r="AG2" s="940"/>
    </row>
    <row r="3" spans="1:33" s="609" customFormat="1" ht="13.5" customHeight="1">
      <c r="B3" s="611" t="s">
        <v>130</v>
      </c>
      <c r="N3" s="1249" t="s">
        <v>718</v>
      </c>
      <c r="O3" s="1249" t="s">
        <v>259</v>
      </c>
      <c r="P3" s="1249"/>
      <c r="Q3" s="1249"/>
      <c r="R3" s="940"/>
      <c r="S3" s="940"/>
      <c r="T3" s="940"/>
      <c r="U3" s="940"/>
      <c r="V3" s="940"/>
      <c r="W3" s="940"/>
      <c r="X3" s="940"/>
      <c r="Y3" s="940"/>
      <c r="Z3" s="940"/>
      <c r="AA3" s="940"/>
      <c r="AB3" s="940"/>
      <c r="AC3" s="940"/>
      <c r="AD3" s="940"/>
      <c r="AE3" s="940"/>
      <c r="AF3" s="940"/>
      <c r="AG3" s="940"/>
    </row>
    <row r="4" spans="1:33" s="609" customFormat="1" ht="15" customHeight="1">
      <c r="B4" s="2972" t="s">
        <v>4</v>
      </c>
      <c r="C4" s="2081"/>
      <c r="D4" s="612"/>
      <c r="E4" s="940"/>
      <c r="F4" s="940"/>
      <c r="G4" s="940"/>
      <c r="H4" s="940"/>
      <c r="I4" s="876" t="s">
        <v>5</v>
      </c>
      <c r="J4" s="921"/>
      <c r="K4" s="921"/>
      <c r="L4" s="610"/>
      <c r="R4" s="940"/>
      <c r="S4" s="940"/>
      <c r="T4" s="940"/>
      <c r="U4" s="940"/>
      <c r="V4" s="940"/>
      <c r="W4" s="940"/>
      <c r="X4" s="940"/>
      <c r="Y4" s="940"/>
      <c r="Z4" s="940"/>
      <c r="AA4" s="940"/>
      <c r="AB4" s="940"/>
      <c r="AC4" s="940"/>
      <c r="AD4" s="940"/>
      <c r="AE4" s="940"/>
      <c r="AF4" s="940"/>
      <c r="AG4" s="940"/>
    </row>
    <row r="5" spans="1:33" s="609" customFormat="1" ht="9.75" customHeight="1">
      <c r="B5" s="2971" t="s">
        <v>7</v>
      </c>
      <c r="C5" s="2079"/>
      <c r="D5" s="610"/>
      <c r="E5" s="610"/>
      <c r="R5" s="940"/>
      <c r="S5" s="940"/>
      <c r="T5" s="940"/>
      <c r="U5" s="940"/>
      <c r="V5" s="940"/>
      <c r="W5" s="940"/>
      <c r="X5" s="940"/>
      <c r="Y5" s="940"/>
      <c r="Z5" s="940"/>
      <c r="AA5" s="940"/>
      <c r="AB5" s="940"/>
      <c r="AC5" s="940"/>
      <c r="AD5" s="940"/>
      <c r="AE5" s="940"/>
      <c r="AF5" s="940"/>
      <c r="AG5" s="940"/>
    </row>
    <row r="6" spans="1:33" s="609" customFormat="1" ht="12" customHeight="1">
      <c r="A6" s="297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40"/>
      <c r="S6" s="940"/>
      <c r="T6" s="940"/>
      <c r="U6" s="940"/>
      <c r="V6" s="940"/>
      <c r="W6" s="940"/>
      <c r="X6" s="940"/>
      <c r="Y6" s="940"/>
      <c r="Z6" s="940"/>
      <c r="AA6" s="940"/>
      <c r="AB6" s="940"/>
      <c r="AC6" s="940"/>
      <c r="AD6" s="940"/>
      <c r="AE6" s="940"/>
      <c r="AF6" s="940"/>
      <c r="AG6" s="940"/>
    </row>
    <row r="7" spans="1:33" s="609" customFormat="1" ht="15.75">
      <c r="A7" s="2967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40"/>
      <c r="S7" s="940"/>
      <c r="T7" s="940"/>
      <c r="U7" s="940"/>
      <c r="V7" s="940"/>
      <c r="W7" s="940"/>
      <c r="X7" s="940"/>
      <c r="Y7" s="940"/>
      <c r="Z7" s="940"/>
      <c r="AA7" s="940"/>
      <c r="AB7" s="940"/>
      <c r="AC7" s="940"/>
      <c r="AD7" s="940"/>
      <c r="AE7" s="940"/>
      <c r="AF7" s="940"/>
      <c r="AG7" s="940"/>
    </row>
    <row r="8" spans="1:33" s="609" customFormat="1" ht="9" customHeight="1">
      <c r="A8" s="1272" t="s">
        <v>361</v>
      </c>
      <c r="B8" s="1258" t="s">
        <v>362</v>
      </c>
      <c r="R8" s="940"/>
      <c r="S8" s="940"/>
      <c r="T8" s="940"/>
      <c r="U8" s="940"/>
      <c r="V8" s="940"/>
      <c r="W8" s="940"/>
      <c r="X8" s="940"/>
      <c r="Y8" s="940"/>
      <c r="Z8" s="940"/>
      <c r="AA8" s="940"/>
      <c r="AB8" s="940"/>
      <c r="AC8" s="940"/>
      <c r="AD8" s="940"/>
      <c r="AE8" s="940"/>
      <c r="AF8" s="940"/>
      <c r="AG8" s="940"/>
    </row>
    <row r="9" spans="1:33" s="609" customFormat="1">
      <c r="A9" s="2965" t="s">
        <v>9</v>
      </c>
      <c r="B9" s="2966" t="s">
        <v>10</v>
      </c>
      <c r="C9" s="2424"/>
      <c r="D9" s="2424"/>
      <c r="E9" s="2424"/>
      <c r="F9" s="2424"/>
      <c r="G9" s="2424"/>
      <c r="H9" s="2424"/>
      <c r="I9" s="2425"/>
      <c r="J9" s="2966" t="s">
        <v>11</v>
      </c>
      <c r="K9" s="2424"/>
      <c r="L9" s="2424"/>
      <c r="M9" s="2424"/>
      <c r="N9" s="2424"/>
      <c r="O9" s="2424"/>
      <c r="P9" s="2424"/>
      <c r="Q9" s="2425"/>
      <c r="R9" s="940"/>
      <c r="S9" s="940"/>
      <c r="T9" s="940"/>
      <c r="U9" s="940"/>
      <c r="V9" s="940"/>
      <c r="W9" s="940"/>
      <c r="X9" s="940"/>
      <c r="Y9" s="940"/>
      <c r="Z9" s="940"/>
      <c r="AA9" s="940"/>
      <c r="AB9" s="940"/>
      <c r="AC9" s="940"/>
      <c r="AD9" s="940"/>
      <c r="AE9" s="940"/>
      <c r="AF9" s="940"/>
      <c r="AG9" s="940"/>
    </row>
    <row r="10" spans="1:33" s="609" customFormat="1">
      <c r="A10" s="2421"/>
      <c r="B10" s="2944" t="s">
        <v>294</v>
      </c>
      <c r="C10" s="2095"/>
      <c r="D10" s="2095"/>
      <c r="E10" s="2096"/>
      <c r="F10" s="2945" t="s">
        <v>293</v>
      </c>
      <c r="G10" s="2095"/>
      <c r="H10" s="2095"/>
      <c r="I10" s="2096"/>
      <c r="J10" s="2944" t="str">
        <f>B10</f>
        <v>ф. 4 (Обросово) - КТП-90 (дачн. общ.)</v>
      </c>
      <c r="K10" s="2963"/>
      <c r="L10" s="2963"/>
      <c r="M10" s="2964"/>
      <c r="N10" s="2945" t="str">
        <f>F10</f>
        <v>ф. 4 (Обросово) - КТП-91 (д. Бережок)</v>
      </c>
      <c r="O10" s="2963"/>
      <c r="P10" s="2963"/>
      <c r="Q10" s="2964"/>
      <c r="R10" s="940"/>
      <c r="S10" s="940"/>
      <c r="T10" s="940"/>
      <c r="U10" s="940"/>
      <c r="V10" s="940"/>
      <c r="W10" s="940"/>
      <c r="X10" s="940"/>
      <c r="Y10" s="940"/>
      <c r="Z10" s="940"/>
      <c r="AA10" s="940"/>
      <c r="AB10" s="940"/>
      <c r="AC10" s="940"/>
      <c r="AD10" s="940"/>
      <c r="AE10" s="940"/>
      <c r="AF10" s="940"/>
      <c r="AG10" s="940"/>
    </row>
    <row r="11" spans="1:33" s="609" customFormat="1">
      <c r="A11" s="2421"/>
      <c r="B11" s="2945" t="s">
        <v>14</v>
      </c>
      <c r="C11" s="2095"/>
      <c r="E11" s="588">
        <v>1800</v>
      </c>
      <c r="F11" s="2945" t="s">
        <v>14</v>
      </c>
      <c r="G11" s="2095"/>
      <c r="H11" s="613"/>
      <c r="I11" s="614">
        <f>Q11</f>
        <v>900</v>
      </c>
      <c r="J11" s="2945" t="s">
        <v>14</v>
      </c>
      <c r="K11" s="2095"/>
      <c r="L11" s="613"/>
      <c r="M11" s="614">
        <f>E11</f>
        <v>1800</v>
      </c>
      <c r="N11" s="2945" t="s">
        <v>14</v>
      </c>
      <c r="O11" s="2095"/>
      <c r="P11" s="613"/>
      <c r="Q11" s="614">
        <v>900</v>
      </c>
      <c r="R11" s="940"/>
      <c r="S11" s="940"/>
      <c r="T11" s="940"/>
      <c r="U11" s="940"/>
      <c r="V11" s="940"/>
      <c r="W11" s="940"/>
      <c r="X11" s="940"/>
      <c r="Y11" s="940"/>
      <c r="Z11" s="940"/>
      <c r="AA11" s="940"/>
      <c r="AB11" s="940"/>
      <c r="AC11" s="940"/>
      <c r="AD11" s="940"/>
      <c r="AE11" s="940"/>
      <c r="AF11" s="940"/>
      <c r="AG11" s="940"/>
    </row>
    <row r="12" spans="1:33" s="616" customFormat="1" ht="35.25" customHeight="1">
      <c r="A12" s="2422"/>
      <c r="B12" s="615" t="s">
        <v>16</v>
      </c>
      <c r="C12" s="615" t="s">
        <v>17</v>
      </c>
      <c r="D12" s="615"/>
      <c r="E12" s="615" t="s">
        <v>18</v>
      </c>
      <c r="F12" s="615" t="s">
        <v>16</v>
      </c>
      <c r="G12" s="615" t="s">
        <v>17</v>
      </c>
      <c r="H12" s="615"/>
      <c r="I12" s="615" t="s">
        <v>18</v>
      </c>
      <c r="J12" s="615" t="s">
        <v>16</v>
      </c>
      <c r="K12" s="615" t="s">
        <v>17</v>
      </c>
      <c r="L12" s="615"/>
      <c r="M12" s="615" t="s">
        <v>18</v>
      </c>
      <c r="N12" s="615" t="s">
        <v>16</v>
      </c>
      <c r="O12" s="615" t="s">
        <v>17</v>
      </c>
      <c r="P12" s="615"/>
      <c r="Q12" s="615" t="s">
        <v>18</v>
      </c>
    </row>
    <row r="13" spans="1:33" s="618" customFormat="1" ht="11.25">
      <c r="A13" s="617">
        <v>1</v>
      </c>
      <c r="B13" s="617">
        <v>2</v>
      </c>
      <c r="C13" s="617">
        <v>3</v>
      </c>
      <c r="D13" s="617"/>
      <c r="E13" s="617">
        <v>4</v>
      </c>
      <c r="F13" s="617">
        <v>5</v>
      </c>
      <c r="G13" s="617">
        <v>6</v>
      </c>
      <c r="H13" s="617"/>
      <c r="I13" s="617">
        <v>7</v>
      </c>
      <c r="J13" s="617">
        <v>8</v>
      </c>
      <c r="K13" s="617">
        <v>9</v>
      </c>
      <c r="L13" s="617"/>
      <c r="M13" s="617">
        <v>10</v>
      </c>
      <c r="N13" s="617">
        <v>11</v>
      </c>
      <c r="O13" s="617">
        <v>12</v>
      </c>
      <c r="P13" s="617"/>
      <c r="Q13" s="617">
        <v>13</v>
      </c>
    </row>
    <row r="14" spans="1:33" s="616" customFormat="1" ht="14.25">
      <c r="A14" s="619">
        <v>0</v>
      </c>
      <c r="B14" s="700"/>
      <c r="C14" s="619"/>
      <c r="D14" s="619"/>
      <c r="E14" s="1784">
        <v>4.3000000000000007</v>
      </c>
      <c r="F14" s="619"/>
      <c r="G14" s="619"/>
      <c r="H14" s="619"/>
      <c r="I14" s="1784">
        <v>12.25</v>
      </c>
      <c r="J14" s="2024"/>
      <c r="K14" s="619"/>
      <c r="L14" s="619"/>
      <c r="M14" s="1784">
        <v>0</v>
      </c>
      <c r="N14" s="619"/>
      <c r="O14" s="619"/>
      <c r="P14" s="619"/>
      <c r="Q14" s="1784">
        <v>1.21</v>
      </c>
    </row>
    <row r="15" spans="1:33" s="1327" customFormat="1" ht="15">
      <c r="A15" s="1326">
        <v>1</v>
      </c>
      <c r="B15" s="700"/>
      <c r="C15" s="1776"/>
      <c r="D15" s="619"/>
      <c r="E15" s="1784">
        <v>4.4800000000000004</v>
      </c>
      <c r="F15" s="1776"/>
      <c r="G15" s="619"/>
      <c r="H15" s="1776"/>
      <c r="I15" s="1784">
        <v>12.68</v>
      </c>
      <c r="J15" s="1704"/>
      <c r="K15" s="1776"/>
      <c r="L15" s="1776"/>
      <c r="M15" s="1784">
        <v>0</v>
      </c>
      <c r="N15" s="1776"/>
      <c r="O15" s="1776"/>
      <c r="P15" s="1776"/>
      <c r="Q15" s="1784">
        <v>1.4100000000000001</v>
      </c>
    </row>
    <row r="16" spans="1:33" s="616" customFormat="1" ht="15">
      <c r="A16" s="619">
        <v>2</v>
      </c>
      <c r="B16" s="700"/>
      <c r="C16" s="1776"/>
      <c r="D16" s="619"/>
      <c r="E16" s="1784">
        <v>4.4600000000000009</v>
      </c>
      <c r="F16" s="1776"/>
      <c r="G16" s="619"/>
      <c r="H16" s="1776"/>
      <c r="I16" s="1784">
        <v>11.780000000000001</v>
      </c>
      <c r="J16" s="1704"/>
      <c r="K16" s="1776"/>
      <c r="L16" s="1776"/>
      <c r="M16" s="1784">
        <v>0</v>
      </c>
      <c r="N16" s="1776"/>
      <c r="O16" s="1776"/>
      <c r="P16" s="1776"/>
      <c r="Q16" s="1784">
        <v>0.96</v>
      </c>
    </row>
    <row r="17" spans="1:17" s="616" customFormat="1" ht="15">
      <c r="A17" s="619">
        <v>3</v>
      </c>
      <c r="B17" s="700"/>
      <c r="C17" s="1776"/>
      <c r="D17" s="619"/>
      <c r="E17" s="1784">
        <v>4.58</v>
      </c>
      <c r="F17" s="1776"/>
      <c r="G17" s="619"/>
      <c r="H17" s="1776"/>
      <c r="I17" s="1784">
        <v>10.97</v>
      </c>
      <c r="J17" s="1704"/>
      <c r="K17" s="1776"/>
      <c r="L17" s="1776"/>
      <c r="M17" s="1784">
        <v>0</v>
      </c>
      <c r="N17" s="1776"/>
      <c r="O17" s="1776"/>
      <c r="P17" s="1776"/>
      <c r="Q17" s="1784">
        <v>0.21000000000000002</v>
      </c>
    </row>
    <row r="18" spans="1:17" s="616" customFormat="1" ht="15">
      <c r="A18" s="619">
        <v>4</v>
      </c>
      <c r="B18" s="700"/>
      <c r="C18" s="1776"/>
      <c r="D18" s="619"/>
      <c r="E18" s="1784">
        <v>4.5600000000000005</v>
      </c>
      <c r="F18" s="1776"/>
      <c r="G18" s="619"/>
      <c r="H18" s="1776"/>
      <c r="I18" s="1784">
        <v>11.469999999999999</v>
      </c>
      <c r="J18" s="1704"/>
      <c r="K18" s="1776"/>
      <c r="L18" s="1776"/>
      <c r="M18" s="1784">
        <v>0</v>
      </c>
      <c r="N18" s="1776"/>
      <c r="O18" s="1776"/>
      <c r="P18" s="1776"/>
      <c r="Q18" s="1784">
        <v>0.27</v>
      </c>
    </row>
    <row r="19" spans="1:17" s="616" customFormat="1" ht="15">
      <c r="A19" s="619">
        <v>5</v>
      </c>
      <c r="B19" s="700"/>
      <c r="C19" s="1776"/>
      <c r="D19" s="619"/>
      <c r="E19" s="1784">
        <v>4.8000000000000007</v>
      </c>
      <c r="F19" s="1776"/>
      <c r="G19" s="619"/>
      <c r="H19" s="1776"/>
      <c r="I19" s="1784">
        <v>11.669999999999998</v>
      </c>
      <c r="J19" s="1704"/>
      <c r="K19" s="1776"/>
      <c r="L19" s="1776"/>
      <c r="M19" s="1784">
        <v>0</v>
      </c>
      <c r="N19" s="1776"/>
      <c r="O19" s="1776"/>
      <c r="P19" s="1776"/>
      <c r="Q19" s="1784">
        <v>0.6</v>
      </c>
    </row>
    <row r="20" spans="1:17" s="616" customFormat="1" ht="15">
      <c r="A20" s="619">
        <v>6</v>
      </c>
      <c r="B20" s="700"/>
      <c r="C20" s="1776"/>
      <c r="D20" s="619"/>
      <c r="E20" s="1784">
        <v>4.92</v>
      </c>
      <c r="F20" s="1776"/>
      <c r="G20" s="619"/>
      <c r="H20" s="1776"/>
      <c r="I20" s="1784">
        <v>13.46</v>
      </c>
      <c r="J20" s="1704"/>
      <c r="K20" s="1776"/>
      <c r="L20" s="1776"/>
      <c r="M20" s="1784">
        <v>0</v>
      </c>
      <c r="N20" s="1776"/>
      <c r="O20" s="1776"/>
      <c r="P20" s="1776"/>
      <c r="Q20" s="1784">
        <v>1.44</v>
      </c>
    </row>
    <row r="21" spans="1:17" s="616" customFormat="1" ht="15">
      <c r="A21" s="619">
        <v>7</v>
      </c>
      <c r="B21" s="700"/>
      <c r="C21" s="1776"/>
      <c r="D21" s="619"/>
      <c r="E21" s="1784">
        <v>4.5600000000000005</v>
      </c>
      <c r="F21" s="1776"/>
      <c r="G21" s="619"/>
      <c r="H21" s="1776"/>
      <c r="I21" s="1784">
        <v>13.14</v>
      </c>
      <c r="J21" s="1704"/>
      <c r="K21" s="1776"/>
      <c r="L21" s="1776"/>
      <c r="M21" s="1784">
        <v>0</v>
      </c>
      <c r="N21" s="1776"/>
      <c r="O21" s="1776"/>
      <c r="P21" s="1776"/>
      <c r="Q21" s="1784">
        <v>1.1499999999999999</v>
      </c>
    </row>
    <row r="22" spans="1:17" s="616" customFormat="1" ht="15">
      <c r="A22" s="619">
        <v>8</v>
      </c>
      <c r="B22" s="700"/>
      <c r="C22" s="1776"/>
      <c r="D22" s="619"/>
      <c r="E22" s="1784">
        <v>2.08</v>
      </c>
      <c r="F22" s="1776"/>
      <c r="G22" s="619"/>
      <c r="H22" s="1776"/>
      <c r="I22" s="1784">
        <v>12.920000000000002</v>
      </c>
      <c r="J22" s="1704"/>
      <c r="K22" s="1776"/>
      <c r="L22" s="1776"/>
      <c r="M22" s="1784">
        <v>0</v>
      </c>
      <c r="N22" s="1776"/>
      <c r="O22" s="1776"/>
      <c r="P22" s="1776"/>
      <c r="Q22" s="1784">
        <v>1.21</v>
      </c>
    </row>
    <row r="23" spans="1:17" s="616" customFormat="1" ht="15">
      <c r="A23" s="619">
        <v>9</v>
      </c>
      <c r="B23" s="700"/>
      <c r="C23" s="1776"/>
      <c r="D23" s="619"/>
      <c r="E23" s="1784">
        <v>1.88</v>
      </c>
      <c r="F23" s="1776"/>
      <c r="G23" s="619"/>
      <c r="H23" s="1776"/>
      <c r="I23" s="1784">
        <v>12.36</v>
      </c>
      <c r="J23" s="1704"/>
      <c r="K23" s="1776"/>
      <c r="L23" s="1776"/>
      <c r="M23" s="1784">
        <v>0</v>
      </c>
      <c r="N23" s="1776"/>
      <c r="O23" s="1776"/>
      <c r="P23" s="1776"/>
      <c r="Q23" s="1784">
        <v>0.4</v>
      </c>
    </row>
    <row r="24" spans="1:17" s="616" customFormat="1" ht="15">
      <c r="A24" s="619">
        <v>10</v>
      </c>
      <c r="B24" s="700"/>
      <c r="C24" s="1776"/>
      <c r="D24" s="619"/>
      <c r="E24" s="1784">
        <v>2.5</v>
      </c>
      <c r="F24" s="1776"/>
      <c r="G24" s="619"/>
      <c r="H24" s="1776"/>
      <c r="I24" s="1784">
        <v>11.23</v>
      </c>
      <c r="J24" s="1704"/>
      <c r="K24" s="1776"/>
      <c r="L24" s="1776"/>
      <c r="M24" s="1784">
        <v>0</v>
      </c>
      <c r="N24" s="1776"/>
      <c r="O24" s="1776"/>
      <c r="P24" s="1776"/>
      <c r="Q24" s="1784">
        <v>0.19</v>
      </c>
    </row>
    <row r="25" spans="1:17" s="616" customFormat="1" ht="15">
      <c r="A25" s="619">
        <v>11</v>
      </c>
      <c r="B25" s="700"/>
      <c r="C25" s="1776"/>
      <c r="D25" s="619"/>
      <c r="E25" s="1784">
        <v>2.5200000000000005</v>
      </c>
      <c r="F25" s="1776"/>
      <c r="G25" s="619"/>
      <c r="H25" s="1776"/>
      <c r="I25" s="1784">
        <v>11.48</v>
      </c>
      <c r="J25" s="1704"/>
      <c r="K25" s="1776"/>
      <c r="L25" s="1776"/>
      <c r="M25" s="1784">
        <v>0</v>
      </c>
      <c r="N25" s="1776"/>
      <c r="O25" s="1776"/>
      <c r="P25" s="1776"/>
      <c r="Q25" s="1784">
        <v>0.22000000000000003</v>
      </c>
    </row>
    <row r="26" spans="1:17" s="616" customFormat="1" ht="15">
      <c r="A26" s="619">
        <v>12</v>
      </c>
      <c r="B26" s="700"/>
      <c r="C26" s="1776"/>
      <c r="D26" s="619"/>
      <c r="E26" s="1784">
        <v>3.5399999999999996</v>
      </c>
      <c r="F26" s="1776"/>
      <c r="G26" s="619"/>
      <c r="H26" s="1776"/>
      <c r="I26" s="1784">
        <v>11.94</v>
      </c>
      <c r="J26" s="1704"/>
      <c r="K26" s="1776"/>
      <c r="L26" s="1776"/>
      <c r="M26" s="1784">
        <v>0</v>
      </c>
      <c r="N26" s="1776"/>
      <c r="O26" s="1776"/>
      <c r="P26" s="1776"/>
      <c r="Q26" s="1784">
        <v>0.21</v>
      </c>
    </row>
    <row r="27" spans="1:17" s="616" customFormat="1" ht="15">
      <c r="A27" s="619">
        <v>13</v>
      </c>
      <c r="B27" s="700"/>
      <c r="C27" s="1776"/>
      <c r="D27" s="619"/>
      <c r="E27" s="1784">
        <v>3.44</v>
      </c>
      <c r="F27" s="1776"/>
      <c r="G27" s="619"/>
      <c r="H27" s="1776"/>
      <c r="I27" s="1784">
        <v>12.34</v>
      </c>
      <c r="J27" s="1704"/>
      <c r="K27" s="1776"/>
      <c r="L27" s="1776"/>
      <c r="M27" s="1784">
        <v>0</v>
      </c>
      <c r="N27" s="1776"/>
      <c r="O27" s="1776"/>
      <c r="P27" s="1776"/>
      <c r="Q27" s="1784">
        <v>0.35</v>
      </c>
    </row>
    <row r="28" spans="1:17" s="616" customFormat="1" ht="15">
      <c r="A28" s="619">
        <v>14</v>
      </c>
      <c r="B28" s="700"/>
      <c r="C28" s="1776"/>
      <c r="D28" s="619"/>
      <c r="E28" s="1784">
        <v>4.3600000000000003</v>
      </c>
      <c r="F28" s="1776"/>
      <c r="G28" s="619"/>
      <c r="H28" s="1776"/>
      <c r="I28" s="1784">
        <v>11.45</v>
      </c>
      <c r="J28" s="1704"/>
      <c r="K28" s="1776"/>
      <c r="L28" s="1776"/>
      <c r="M28" s="1784">
        <v>0</v>
      </c>
      <c r="N28" s="1776"/>
      <c r="O28" s="1776"/>
      <c r="P28" s="1776"/>
      <c r="Q28" s="1784">
        <v>0.15000000000000002</v>
      </c>
    </row>
    <row r="29" spans="1:17" s="616" customFormat="1" ht="15">
      <c r="A29" s="619">
        <v>15</v>
      </c>
      <c r="B29" s="700"/>
      <c r="C29" s="1776"/>
      <c r="D29" s="619"/>
      <c r="E29" s="1784">
        <v>4.84</v>
      </c>
      <c r="F29" s="1776"/>
      <c r="G29" s="619"/>
      <c r="H29" s="1776"/>
      <c r="I29" s="1784">
        <v>13.24</v>
      </c>
      <c r="J29" s="1704"/>
      <c r="K29" s="1776"/>
      <c r="L29" s="1776"/>
      <c r="M29" s="1784">
        <v>0</v>
      </c>
      <c r="N29" s="1776"/>
      <c r="O29" s="1776"/>
      <c r="P29" s="1776"/>
      <c r="Q29" s="1784">
        <v>0.21</v>
      </c>
    </row>
    <row r="30" spans="1:17" s="616" customFormat="1" ht="15">
      <c r="A30" s="619">
        <v>16</v>
      </c>
      <c r="B30" s="700"/>
      <c r="C30" s="1776"/>
      <c r="D30" s="619"/>
      <c r="E30" s="1784">
        <v>3.0200000000000005</v>
      </c>
      <c r="F30" s="1776"/>
      <c r="G30" s="619"/>
      <c r="H30" s="1776"/>
      <c r="I30" s="1784">
        <v>15.18</v>
      </c>
      <c r="J30" s="1704"/>
      <c r="K30" s="1776"/>
      <c r="L30" s="1776"/>
      <c r="M30" s="1784">
        <v>0</v>
      </c>
      <c r="N30" s="1776"/>
      <c r="O30" s="1776"/>
      <c r="P30" s="1776"/>
      <c r="Q30" s="1784">
        <v>0.98</v>
      </c>
    </row>
    <row r="31" spans="1:17" s="620" customFormat="1" ht="15">
      <c r="A31" s="619">
        <v>17</v>
      </c>
      <c r="B31" s="700"/>
      <c r="C31" s="1776"/>
      <c r="D31" s="619"/>
      <c r="E31" s="1784">
        <v>2.02</v>
      </c>
      <c r="F31" s="1776"/>
      <c r="G31" s="619"/>
      <c r="H31" s="1776"/>
      <c r="I31" s="1784">
        <v>14.42</v>
      </c>
      <c r="J31" s="1704"/>
      <c r="K31" s="1776"/>
      <c r="L31" s="1776"/>
      <c r="M31" s="1784">
        <v>0</v>
      </c>
      <c r="N31" s="1776"/>
      <c r="O31" s="1776"/>
      <c r="P31" s="1776"/>
      <c r="Q31" s="1784">
        <v>1.33</v>
      </c>
    </row>
    <row r="32" spans="1:17" s="620" customFormat="1" ht="15">
      <c r="A32" s="619">
        <v>18</v>
      </c>
      <c r="B32" s="700"/>
      <c r="C32" s="1776"/>
      <c r="D32" s="619"/>
      <c r="E32" s="1784">
        <v>3.9400000000000004</v>
      </c>
      <c r="F32" s="1776"/>
      <c r="G32" s="619"/>
      <c r="H32" s="1776"/>
      <c r="I32" s="1784">
        <v>14.17</v>
      </c>
      <c r="J32" s="1704"/>
      <c r="K32" s="1776"/>
      <c r="L32" s="1776"/>
      <c r="M32" s="1784">
        <v>0</v>
      </c>
      <c r="N32" s="1776"/>
      <c r="O32" s="1776"/>
      <c r="P32" s="1776"/>
      <c r="Q32" s="1784">
        <v>1.29</v>
      </c>
    </row>
    <row r="33" spans="1:33" s="620" customFormat="1" ht="15">
      <c r="A33" s="619">
        <v>19</v>
      </c>
      <c r="B33" s="700"/>
      <c r="C33" s="1776"/>
      <c r="D33" s="619"/>
      <c r="E33" s="1784">
        <v>3.7399999999999998</v>
      </c>
      <c r="F33" s="1776"/>
      <c r="G33" s="619"/>
      <c r="H33" s="1776"/>
      <c r="I33" s="1784">
        <v>13.759999999999998</v>
      </c>
      <c r="J33" s="1704"/>
      <c r="K33" s="1776"/>
      <c r="L33" s="1776"/>
      <c r="M33" s="1784">
        <v>0</v>
      </c>
      <c r="N33" s="1776"/>
      <c r="O33" s="1776"/>
      <c r="P33" s="1776"/>
      <c r="Q33" s="1784">
        <v>1.33</v>
      </c>
    </row>
    <row r="34" spans="1:33" s="620" customFormat="1" ht="15">
      <c r="A34" s="619">
        <v>20</v>
      </c>
      <c r="B34" s="700"/>
      <c r="C34" s="1776"/>
      <c r="D34" s="619"/>
      <c r="E34" s="1784">
        <v>3.42</v>
      </c>
      <c r="F34" s="1776"/>
      <c r="G34" s="619"/>
      <c r="H34" s="1776"/>
      <c r="I34" s="1784">
        <v>14.37</v>
      </c>
      <c r="J34" s="1704"/>
      <c r="K34" s="1776"/>
      <c r="L34" s="1776"/>
      <c r="M34" s="1784">
        <v>0</v>
      </c>
      <c r="N34" s="1776"/>
      <c r="O34" s="1776"/>
      <c r="P34" s="1776"/>
      <c r="Q34" s="1784">
        <v>1.3900000000000001</v>
      </c>
    </row>
    <row r="35" spans="1:33" s="620" customFormat="1" ht="15">
      <c r="A35" s="619">
        <v>21</v>
      </c>
      <c r="B35" s="700"/>
      <c r="C35" s="1776"/>
      <c r="D35" s="619"/>
      <c r="E35" s="1784">
        <v>3.3200000000000003</v>
      </c>
      <c r="F35" s="1776"/>
      <c r="G35" s="619"/>
      <c r="H35" s="1776"/>
      <c r="I35" s="1784">
        <v>13.79</v>
      </c>
      <c r="J35" s="1704"/>
      <c r="K35" s="1776"/>
      <c r="L35" s="1776"/>
      <c r="M35" s="1784">
        <v>0</v>
      </c>
      <c r="N35" s="1776"/>
      <c r="O35" s="1776"/>
      <c r="P35" s="1776"/>
      <c r="Q35" s="1784">
        <v>1.3599999999999999</v>
      </c>
    </row>
    <row r="36" spans="1:33" s="620" customFormat="1" ht="15">
      <c r="A36" s="619">
        <v>22</v>
      </c>
      <c r="B36" s="700"/>
      <c r="C36" s="1776"/>
      <c r="D36" s="619"/>
      <c r="E36" s="1784">
        <v>3.36</v>
      </c>
      <c r="F36" s="1776"/>
      <c r="G36" s="619"/>
      <c r="H36" s="1776"/>
      <c r="I36" s="1784">
        <v>13.91</v>
      </c>
      <c r="J36" s="1704"/>
      <c r="K36" s="1776"/>
      <c r="L36" s="1776"/>
      <c r="M36" s="1784">
        <v>0</v>
      </c>
      <c r="N36" s="1776"/>
      <c r="O36" s="1776"/>
      <c r="P36" s="1776"/>
      <c r="Q36" s="1784">
        <v>1.46</v>
      </c>
    </row>
    <row r="37" spans="1:33" s="620" customFormat="1" ht="15">
      <c r="A37" s="619">
        <v>23</v>
      </c>
      <c r="B37" s="700"/>
      <c r="C37" s="1776"/>
      <c r="D37" s="1776"/>
      <c r="E37" s="1784">
        <v>3.2600000000000002</v>
      </c>
      <c r="F37" s="1776"/>
      <c r="G37" s="1776"/>
      <c r="H37" s="1776"/>
      <c r="I37" s="1784">
        <v>13.600000000000001</v>
      </c>
      <c r="J37" s="1704"/>
      <c r="K37" s="1776"/>
      <c r="L37" s="1776"/>
      <c r="M37" s="1784">
        <v>0</v>
      </c>
      <c r="N37" s="1776"/>
      <c r="O37" s="1776"/>
      <c r="P37" s="1776"/>
      <c r="Q37" s="1784">
        <v>1.3900000000000001</v>
      </c>
    </row>
    <row r="38" spans="1:33" s="620" customFormat="1" ht="15">
      <c r="A38" s="619" t="s">
        <v>19</v>
      </c>
      <c r="B38" s="619"/>
      <c r="C38" s="1776"/>
      <c r="D38" s="1776"/>
      <c r="E38" s="1777">
        <f>SUM(E14:E37)</f>
        <v>87.9</v>
      </c>
      <c r="F38" s="1776"/>
      <c r="G38" s="1776"/>
      <c r="H38" s="1776"/>
      <c r="I38" s="1777">
        <f>SUM(I14:I37)</f>
        <v>307.58000000000004</v>
      </c>
      <c r="J38" s="1776"/>
      <c r="K38" s="1776"/>
      <c r="L38" s="1776"/>
      <c r="M38" s="1777">
        <f>SUM(M14:M37)</f>
        <v>0</v>
      </c>
      <c r="N38" s="1776"/>
      <c r="O38" s="1776"/>
      <c r="P38" s="1776"/>
      <c r="Q38" s="1777">
        <f>SUM(Q14:Q37)</f>
        <v>20.720000000000002</v>
      </c>
    </row>
    <row r="39" spans="1:33" s="609" customFormat="1" ht="12.75" customHeight="1">
      <c r="A39" s="609" t="s">
        <v>20</v>
      </c>
      <c r="R39" s="940"/>
      <c r="S39" s="940"/>
      <c r="T39" s="940"/>
      <c r="U39" s="940"/>
      <c r="V39" s="940"/>
      <c r="W39" s="940"/>
      <c r="X39" s="940"/>
      <c r="Y39" s="940"/>
      <c r="Z39" s="940"/>
      <c r="AA39" s="940"/>
      <c r="AB39" s="940"/>
      <c r="AC39" s="940"/>
      <c r="AD39" s="940"/>
      <c r="AE39" s="940"/>
      <c r="AF39" s="940"/>
      <c r="AG39" s="940"/>
    </row>
    <row r="40" spans="1:33" s="609" customFormat="1" ht="12.75" customHeight="1">
      <c r="A40" s="609" t="s">
        <v>21</v>
      </c>
      <c r="R40" s="940"/>
      <c r="S40" s="940"/>
      <c r="T40" s="940"/>
      <c r="U40" s="940"/>
      <c r="V40" s="940"/>
      <c r="W40" s="940"/>
      <c r="X40" s="940"/>
      <c r="Y40" s="940"/>
      <c r="Z40" s="940"/>
      <c r="AA40" s="940"/>
      <c r="AB40" s="940"/>
      <c r="AC40" s="940"/>
      <c r="AD40" s="940"/>
      <c r="AE40" s="940"/>
      <c r="AF40" s="940"/>
      <c r="AG40" s="940"/>
    </row>
    <row r="41" spans="1:33">
      <c r="A41" s="609" t="s">
        <v>565</v>
      </c>
      <c r="K41" s="609"/>
      <c r="L41" s="609"/>
      <c r="M41" s="609"/>
      <c r="N41" s="609"/>
      <c r="O41" s="609"/>
      <c r="P41" s="609"/>
      <c r="Q41" s="609"/>
      <c r="R41" s="941"/>
      <c r="S41" s="941"/>
      <c r="T41" s="941"/>
      <c r="U41" s="941"/>
      <c r="V41" s="941"/>
      <c r="W41" s="941"/>
      <c r="X41" s="941"/>
      <c r="Y41" s="941"/>
      <c r="Z41" s="941"/>
      <c r="AA41" s="941"/>
      <c r="AB41" s="941"/>
      <c r="AC41" s="941"/>
      <c r="AD41" s="941"/>
      <c r="AE41" s="941"/>
      <c r="AF41" s="941"/>
      <c r="AG41" s="941"/>
    </row>
    <row r="42" spans="1:33">
      <c r="A42" s="609" t="s">
        <v>23</v>
      </c>
      <c r="R42" s="941"/>
      <c r="S42" s="941"/>
      <c r="T42" s="941"/>
      <c r="U42" s="941"/>
      <c r="V42" s="941"/>
      <c r="W42" s="941"/>
      <c r="X42" s="941"/>
      <c r="Y42" s="941"/>
      <c r="Z42" s="941"/>
      <c r="AA42" s="941"/>
      <c r="AB42" s="941"/>
      <c r="AC42" s="941"/>
      <c r="AD42" s="941"/>
      <c r="AE42" s="941"/>
      <c r="AF42" s="941"/>
      <c r="AG42" s="941"/>
    </row>
    <row r="43" spans="1:33">
      <c r="R43" s="941"/>
      <c r="S43" s="941"/>
      <c r="T43" s="941"/>
      <c r="U43" s="941"/>
      <c r="V43" s="941"/>
      <c r="W43" s="941"/>
      <c r="X43" s="941"/>
      <c r="Y43" s="941"/>
      <c r="Z43" s="941"/>
      <c r="AA43" s="941"/>
      <c r="AB43" s="941"/>
      <c r="AC43" s="941"/>
      <c r="AD43" s="941"/>
      <c r="AE43" s="941"/>
      <c r="AF43" s="941"/>
      <c r="AG43" s="941"/>
    </row>
  </sheetData>
  <mergeCells count="18">
    <mergeCell ref="A7:Q7"/>
    <mergeCell ref="B1:F1"/>
    <mergeCell ref="B2:F2"/>
    <mergeCell ref="A6:Q6"/>
    <mergeCell ref="B5:C5"/>
    <mergeCell ref="B4:C4"/>
    <mergeCell ref="M2:Q2"/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</mergeCells>
  <phoneticPr fontId="8" type="noConversion"/>
  <pageMargins left="0.39370078740157483" right="0.33" top="0.19685039370078741" bottom="0.19685039370078741" header="0.51181102362204722" footer="0.51181102362204722"/>
  <pageSetup paperSize="9" orientation="landscape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43"/>
  <sheetViews>
    <sheetView zoomScale="85" zoomScaleNormal="85" workbookViewId="0">
      <selection activeCell="T26" sqref="T26"/>
    </sheetView>
  </sheetViews>
  <sheetFormatPr defaultColWidth="9.140625" defaultRowHeight="12.75"/>
  <cols>
    <col min="1" max="1" width="5.42578125" style="621" customWidth="1"/>
    <col min="2" max="3" width="11.28515625" style="621" customWidth="1"/>
    <col min="4" max="4" width="11.28515625" style="621" hidden="1" customWidth="1"/>
    <col min="5" max="7" width="11.28515625" style="621" customWidth="1"/>
    <col min="8" max="8" width="11.28515625" style="621" hidden="1" customWidth="1"/>
    <col min="9" max="11" width="11.28515625" style="621" customWidth="1"/>
    <col min="12" max="12" width="11.28515625" style="621" hidden="1" customWidth="1"/>
    <col min="13" max="15" width="11.28515625" style="621" customWidth="1"/>
    <col min="16" max="16" width="11.28515625" style="621" hidden="1" customWidth="1"/>
    <col min="17" max="17" width="11.28515625" style="621" customWidth="1"/>
    <col min="18" max="16384" width="9.140625" style="621"/>
  </cols>
  <sheetData>
    <row r="1" spans="1:33" s="609" customFormat="1" ht="18.75" customHeight="1">
      <c r="B1" s="2968" t="s">
        <v>405</v>
      </c>
      <c r="C1" s="2081"/>
      <c r="D1" s="2081"/>
      <c r="E1" s="2081"/>
      <c r="F1" s="2081"/>
      <c r="J1" s="800" t="s">
        <v>171</v>
      </c>
      <c r="M1" s="875" t="s">
        <v>258</v>
      </c>
      <c r="N1" s="875"/>
      <c r="O1" s="875"/>
      <c r="P1" s="875"/>
      <c r="Q1" s="875"/>
      <c r="R1" s="875"/>
      <c r="S1" s="940"/>
      <c r="T1" s="940"/>
      <c r="U1" s="940"/>
      <c r="V1" s="940"/>
      <c r="W1" s="940"/>
      <c r="X1" s="940"/>
      <c r="Y1" s="940"/>
      <c r="Z1" s="940"/>
      <c r="AA1" s="940"/>
      <c r="AB1" s="940"/>
      <c r="AC1" s="940"/>
      <c r="AD1" s="940"/>
      <c r="AE1" s="940"/>
      <c r="AF1" s="940"/>
      <c r="AG1" s="940"/>
    </row>
    <row r="2" spans="1:33" s="609" customFormat="1" ht="10.5" customHeight="1">
      <c r="B2" s="2969" t="s">
        <v>1</v>
      </c>
      <c r="C2" s="2088"/>
      <c r="D2" s="2088"/>
      <c r="E2" s="2088"/>
      <c r="F2" s="2088"/>
      <c r="M2" s="2969" t="s">
        <v>2</v>
      </c>
      <c r="N2" s="2088"/>
      <c r="O2" s="2088"/>
      <c r="P2" s="2088"/>
      <c r="Q2" s="2088"/>
      <c r="R2" s="940"/>
      <c r="S2" s="940"/>
      <c r="T2" s="940"/>
      <c r="U2" s="940"/>
      <c r="V2" s="940"/>
      <c r="W2" s="940"/>
      <c r="X2" s="940"/>
      <c r="Y2" s="940"/>
      <c r="Z2" s="940"/>
      <c r="AA2" s="940"/>
      <c r="AB2" s="940"/>
      <c r="AC2" s="940"/>
      <c r="AD2" s="940"/>
      <c r="AE2" s="940"/>
      <c r="AF2" s="940"/>
      <c r="AG2" s="940"/>
    </row>
    <row r="3" spans="1:33" s="609" customFormat="1" ht="13.5" customHeight="1">
      <c r="B3" s="611" t="s">
        <v>130</v>
      </c>
      <c r="N3" s="1249" t="s">
        <v>720</v>
      </c>
      <c r="O3" s="1249" t="s">
        <v>721</v>
      </c>
      <c r="P3" s="1249"/>
      <c r="Q3" s="1249"/>
      <c r="R3" s="940"/>
      <c r="S3" s="940"/>
      <c r="T3" s="940"/>
      <c r="U3" s="940"/>
      <c r="V3" s="940"/>
      <c r="W3" s="940"/>
      <c r="X3" s="940"/>
      <c r="Y3" s="940"/>
      <c r="Z3" s="940"/>
      <c r="AA3" s="940"/>
      <c r="AB3" s="940"/>
      <c r="AC3" s="940"/>
      <c r="AD3" s="940"/>
      <c r="AE3" s="940"/>
      <c r="AF3" s="940"/>
      <c r="AG3" s="940"/>
    </row>
    <row r="4" spans="1:33" s="609" customFormat="1" ht="15" customHeight="1">
      <c r="B4" s="2972" t="s">
        <v>4</v>
      </c>
      <c r="C4" s="2081"/>
      <c r="D4" s="612"/>
      <c r="E4" s="940"/>
      <c r="F4" s="940"/>
      <c r="G4" s="940"/>
      <c r="H4" s="940"/>
      <c r="I4" s="876" t="s">
        <v>5</v>
      </c>
      <c r="J4" s="1906"/>
      <c r="K4" s="1906"/>
      <c r="L4" s="610"/>
      <c r="R4" s="940"/>
      <c r="S4" s="940"/>
      <c r="T4" s="940"/>
      <c r="U4" s="940"/>
      <c r="V4" s="940"/>
      <c r="W4" s="940"/>
      <c r="X4" s="940"/>
      <c r="Y4" s="940"/>
      <c r="Z4" s="940"/>
      <c r="AA4" s="940"/>
      <c r="AB4" s="940"/>
      <c r="AC4" s="940"/>
      <c r="AD4" s="940"/>
      <c r="AE4" s="940"/>
      <c r="AF4" s="940"/>
      <c r="AG4" s="940"/>
    </row>
    <row r="5" spans="1:33" s="609" customFormat="1" ht="9.75" customHeight="1">
      <c r="B5" s="2971" t="s">
        <v>7</v>
      </c>
      <c r="C5" s="2079"/>
      <c r="D5" s="610"/>
      <c r="E5" s="610"/>
      <c r="R5" s="940"/>
      <c r="S5" s="940"/>
      <c r="T5" s="940"/>
      <c r="U5" s="940"/>
      <c r="V5" s="940"/>
      <c r="W5" s="940"/>
      <c r="X5" s="940"/>
      <c r="Y5" s="940"/>
      <c r="Z5" s="940"/>
      <c r="AA5" s="940"/>
      <c r="AB5" s="940"/>
      <c r="AC5" s="940"/>
      <c r="AD5" s="940"/>
      <c r="AE5" s="940"/>
      <c r="AF5" s="940"/>
      <c r="AG5" s="940"/>
    </row>
    <row r="6" spans="1:33" s="609" customFormat="1" ht="12" customHeight="1">
      <c r="A6" s="297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40"/>
      <c r="S6" s="940"/>
      <c r="T6" s="940"/>
      <c r="U6" s="940"/>
      <c r="V6" s="940"/>
      <c r="W6" s="940"/>
      <c r="X6" s="940"/>
      <c r="Y6" s="940"/>
      <c r="Z6" s="940"/>
      <c r="AA6" s="940"/>
      <c r="AB6" s="940"/>
      <c r="AC6" s="940"/>
      <c r="AD6" s="940"/>
      <c r="AE6" s="940"/>
      <c r="AF6" s="940"/>
      <c r="AG6" s="940"/>
    </row>
    <row r="7" spans="1:33" s="609" customFormat="1" ht="15.75">
      <c r="A7" s="2967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40"/>
      <c r="S7" s="940"/>
      <c r="T7" s="940"/>
      <c r="U7" s="940"/>
      <c r="V7" s="940"/>
      <c r="W7" s="940"/>
      <c r="X7" s="940"/>
      <c r="Y7" s="940"/>
      <c r="Z7" s="940"/>
      <c r="AA7" s="940"/>
      <c r="AB7" s="940"/>
      <c r="AC7" s="940"/>
      <c r="AD7" s="940"/>
      <c r="AE7" s="940"/>
      <c r="AF7" s="940"/>
      <c r="AG7" s="940"/>
    </row>
    <row r="8" spans="1:33" s="609" customFormat="1" ht="9" customHeight="1">
      <c r="A8" s="1272" t="s">
        <v>361</v>
      </c>
      <c r="B8" s="1258" t="s">
        <v>362</v>
      </c>
      <c r="R8" s="940"/>
      <c r="S8" s="940"/>
      <c r="T8" s="940"/>
      <c r="U8" s="940"/>
      <c r="V8" s="940"/>
      <c r="W8" s="940"/>
      <c r="X8" s="940"/>
      <c r="Y8" s="940"/>
      <c r="Z8" s="940"/>
      <c r="AA8" s="940"/>
      <c r="AB8" s="940"/>
      <c r="AC8" s="940"/>
      <c r="AD8" s="940"/>
      <c r="AE8" s="940"/>
      <c r="AF8" s="940"/>
      <c r="AG8" s="940"/>
    </row>
    <row r="9" spans="1:33" s="609" customFormat="1">
      <c r="A9" s="2965" t="s">
        <v>9</v>
      </c>
      <c r="B9" s="2966" t="s">
        <v>10</v>
      </c>
      <c r="C9" s="2424"/>
      <c r="D9" s="2424"/>
      <c r="E9" s="2424"/>
      <c r="F9" s="2424"/>
      <c r="G9" s="2424"/>
      <c r="H9" s="2424"/>
      <c r="I9" s="2425"/>
      <c r="J9" s="2966" t="s">
        <v>11</v>
      </c>
      <c r="K9" s="2424"/>
      <c r="L9" s="2424"/>
      <c r="M9" s="2424"/>
      <c r="N9" s="2424"/>
      <c r="O9" s="2424"/>
      <c r="P9" s="2424"/>
      <c r="Q9" s="2425"/>
      <c r="R9" s="940"/>
      <c r="S9" s="940"/>
      <c r="T9" s="940"/>
      <c r="U9" s="940"/>
      <c r="V9" s="940"/>
      <c r="W9" s="940"/>
      <c r="X9" s="940"/>
      <c r="Y9" s="940"/>
      <c r="Z9" s="940"/>
      <c r="AA9" s="940"/>
      <c r="AB9" s="940"/>
      <c r="AC9" s="940"/>
      <c r="AD9" s="940"/>
      <c r="AE9" s="940"/>
      <c r="AF9" s="940"/>
      <c r="AG9" s="940"/>
    </row>
    <row r="10" spans="1:33" s="609" customFormat="1">
      <c r="A10" s="2421"/>
      <c r="B10" s="2944" t="s">
        <v>719</v>
      </c>
      <c r="C10" s="2095"/>
      <c r="D10" s="2095"/>
      <c r="E10" s="2096"/>
      <c r="F10" s="2945"/>
      <c r="G10" s="2095"/>
      <c r="H10" s="2095"/>
      <c r="I10" s="2096"/>
      <c r="J10" s="2944" t="str">
        <f>B10</f>
        <v>ф. Новое - ТП-121</v>
      </c>
      <c r="K10" s="2963"/>
      <c r="L10" s="2963"/>
      <c r="M10" s="2964"/>
      <c r="N10" s="2945">
        <f>F10</f>
        <v>0</v>
      </c>
      <c r="O10" s="2963"/>
      <c r="P10" s="2963"/>
      <c r="Q10" s="2964"/>
      <c r="R10" s="940"/>
      <c r="S10" s="940"/>
      <c r="T10" s="940"/>
      <c r="U10" s="940"/>
      <c r="V10" s="940"/>
      <c r="W10" s="940"/>
      <c r="X10" s="940"/>
      <c r="Y10" s="940"/>
      <c r="Z10" s="940"/>
      <c r="AA10" s="940"/>
      <c r="AB10" s="940"/>
      <c r="AC10" s="940"/>
      <c r="AD10" s="940"/>
      <c r="AE10" s="940"/>
      <c r="AF10" s="940"/>
      <c r="AG10" s="940"/>
    </row>
    <row r="11" spans="1:33" s="609" customFormat="1">
      <c r="A11" s="2421"/>
      <c r="B11" s="2945" t="s">
        <v>14</v>
      </c>
      <c r="C11" s="2095"/>
      <c r="E11" s="588"/>
      <c r="F11" s="2945" t="s">
        <v>14</v>
      </c>
      <c r="G11" s="2095"/>
      <c r="H11" s="613"/>
      <c r="I11" s="614"/>
      <c r="J11" s="2945" t="s">
        <v>14</v>
      </c>
      <c r="K11" s="2095"/>
      <c r="L11" s="613"/>
      <c r="M11" s="614">
        <f>E11</f>
        <v>0</v>
      </c>
      <c r="N11" s="2945" t="s">
        <v>14</v>
      </c>
      <c r="O11" s="2095"/>
      <c r="P11" s="613"/>
      <c r="Q11" s="614"/>
      <c r="R11" s="940"/>
      <c r="S11" s="940"/>
      <c r="T11" s="940"/>
      <c r="U11" s="940"/>
      <c r="V11" s="940"/>
      <c r="W11" s="940"/>
      <c r="X11" s="940"/>
      <c r="Y11" s="940"/>
      <c r="Z11" s="940"/>
      <c r="AA11" s="940"/>
      <c r="AB11" s="940"/>
      <c r="AC11" s="940"/>
      <c r="AD11" s="940"/>
      <c r="AE11" s="940"/>
      <c r="AF11" s="940"/>
      <c r="AG11" s="940"/>
    </row>
    <row r="12" spans="1:33" s="616" customFormat="1" ht="35.25" customHeight="1">
      <c r="A12" s="2422"/>
      <c r="B12" s="615" t="s">
        <v>16</v>
      </c>
      <c r="C12" s="615" t="s">
        <v>17</v>
      </c>
      <c r="D12" s="615"/>
      <c r="E12" s="615" t="s">
        <v>18</v>
      </c>
      <c r="F12" s="615" t="s">
        <v>16</v>
      </c>
      <c r="G12" s="615" t="s">
        <v>17</v>
      </c>
      <c r="H12" s="615"/>
      <c r="I12" s="615" t="s">
        <v>18</v>
      </c>
      <c r="J12" s="615" t="s">
        <v>16</v>
      </c>
      <c r="K12" s="615" t="s">
        <v>17</v>
      </c>
      <c r="L12" s="615"/>
      <c r="M12" s="615" t="s">
        <v>18</v>
      </c>
      <c r="N12" s="615" t="s">
        <v>16</v>
      </c>
      <c r="O12" s="615" t="s">
        <v>17</v>
      </c>
      <c r="P12" s="615"/>
      <c r="Q12" s="615" t="s">
        <v>18</v>
      </c>
    </row>
    <row r="13" spans="1:33" s="618" customFormat="1" ht="11.25">
      <c r="A13" s="617">
        <v>1</v>
      </c>
      <c r="B13" s="617">
        <v>2</v>
      </c>
      <c r="C13" s="617">
        <v>3</v>
      </c>
      <c r="D13" s="617"/>
      <c r="E13" s="617">
        <v>4</v>
      </c>
      <c r="F13" s="617">
        <v>5</v>
      </c>
      <c r="G13" s="617">
        <v>6</v>
      </c>
      <c r="H13" s="617"/>
      <c r="I13" s="617">
        <v>7</v>
      </c>
      <c r="J13" s="617">
        <v>8</v>
      </c>
      <c r="K13" s="617">
        <v>9</v>
      </c>
      <c r="L13" s="617"/>
      <c r="M13" s="617">
        <v>10</v>
      </c>
      <c r="N13" s="617">
        <v>11</v>
      </c>
      <c r="O13" s="617">
        <v>12</v>
      </c>
      <c r="P13" s="617"/>
      <c r="Q13" s="617">
        <v>13</v>
      </c>
    </row>
    <row r="14" spans="1:33" s="616" customFormat="1">
      <c r="A14" s="619">
        <v>0</v>
      </c>
      <c r="B14" s="700"/>
      <c r="C14" s="1774"/>
      <c r="D14" s="1774"/>
      <c r="E14" s="1291">
        <v>501</v>
      </c>
      <c r="F14" s="1774"/>
      <c r="G14" s="1774"/>
      <c r="H14" s="1774"/>
      <c r="I14" s="1291"/>
      <c r="J14" s="1775"/>
      <c r="K14" s="1774"/>
      <c r="L14" s="1774"/>
      <c r="M14" s="1291">
        <v>274</v>
      </c>
      <c r="N14" s="1774"/>
      <c r="O14" s="1774"/>
      <c r="P14" s="1774"/>
      <c r="Q14" s="1291"/>
    </row>
    <row r="15" spans="1:33" s="1327" customFormat="1" ht="15">
      <c r="A15" s="1326">
        <v>1</v>
      </c>
      <c r="B15" s="700"/>
      <c r="C15" s="1776"/>
      <c r="D15" s="1774"/>
      <c r="E15" s="1785">
        <v>476</v>
      </c>
      <c r="F15" s="1776"/>
      <c r="G15" s="619"/>
      <c r="H15" s="1776"/>
      <c r="I15" s="1907"/>
      <c r="J15" s="1704"/>
      <c r="K15" s="1776"/>
      <c r="L15" s="1776"/>
      <c r="M15" s="1921">
        <v>271</v>
      </c>
      <c r="N15" s="1776"/>
      <c r="O15" s="1776"/>
      <c r="P15" s="1776"/>
      <c r="Q15" s="1907"/>
    </row>
    <row r="16" spans="1:33" s="616" customFormat="1" ht="15">
      <c r="A16" s="619">
        <v>2</v>
      </c>
      <c r="B16" s="700"/>
      <c r="C16" s="1776"/>
      <c r="D16" s="1774"/>
      <c r="E16" s="1785">
        <v>482</v>
      </c>
      <c r="F16" s="1776"/>
      <c r="G16" s="619"/>
      <c r="H16" s="1776"/>
      <c r="I16" s="1907"/>
      <c r="J16" s="1704"/>
      <c r="K16" s="1776"/>
      <c r="L16" s="1776"/>
      <c r="M16" s="1921">
        <v>277</v>
      </c>
      <c r="N16" s="1776"/>
      <c r="O16" s="1776"/>
      <c r="P16" s="1776"/>
      <c r="Q16" s="1907"/>
    </row>
    <row r="17" spans="1:17" s="616" customFormat="1" ht="15">
      <c r="A17" s="619">
        <v>3</v>
      </c>
      <c r="B17" s="700"/>
      <c r="C17" s="1776"/>
      <c r="D17" s="1774"/>
      <c r="E17" s="1785">
        <v>473</v>
      </c>
      <c r="F17" s="1776"/>
      <c r="G17" s="619"/>
      <c r="H17" s="1776"/>
      <c r="I17" s="1907"/>
      <c r="J17" s="1704"/>
      <c r="K17" s="1776"/>
      <c r="L17" s="1776"/>
      <c r="M17" s="1921">
        <v>276</v>
      </c>
      <c r="N17" s="1776"/>
      <c r="O17" s="1776"/>
      <c r="P17" s="1776"/>
      <c r="Q17" s="1907"/>
    </row>
    <row r="18" spans="1:17" s="616" customFormat="1" ht="15">
      <c r="A18" s="619">
        <v>4</v>
      </c>
      <c r="B18" s="700"/>
      <c r="C18" s="1776"/>
      <c r="D18" s="1774"/>
      <c r="E18" s="1785">
        <v>498</v>
      </c>
      <c r="F18" s="1776"/>
      <c r="G18" s="619"/>
      <c r="H18" s="1776"/>
      <c r="I18" s="1907"/>
      <c r="J18" s="1704"/>
      <c r="K18" s="1776"/>
      <c r="L18" s="1776"/>
      <c r="M18" s="1921">
        <v>282</v>
      </c>
      <c r="N18" s="1776"/>
      <c r="O18" s="1776"/>
      <c r="P18" s="1776"/>
      <c r="Q18" s="1907"/>
    </row>
    <row r="19" spans="1:17" s="616" customFormat="1" ht="15">
      <c r="A19" s="619">
        <v>5</v>
      </c>
      <c r="B19" s="700"/>
      <c r="C19" s="1776"/>
      <c r="D19" s="1774"/>
      <c r="E19" s="1785">
        <v>531</v>
      </c>
      <c r="F19" s="1776"/>
      <c r="G19" s="619"/>
      <c r="H19" s="1776"/>
      <c r="I19" s="1907"/>
      <c r="J19" s="1704"/>
      <c r="K19" s="1776"/>
      <c r="L19" s="1776"/>
      <c r="M19" s="1921">
        <v>273</v>
      </c>
      <c r="N19" s="1776"/>
      <c r="O19" s="1776"/>
      <c r="P19" s="1776"/>
      <c r="Q19" s="1907"/>
    </row>
    <row r="20" spans="1:17" s="616" customFormat="1" ht="15">
      <c r="A20" s="619">
        <v>6</v>
      </c>
      <c r="B20" s="700"/>
      <c r="C20" s="1776"/>
      <c r="D20" s="1774"/>
      <c r="E20" s="1785">
        <v>570</v>
      </c>
      <c r="F20" s="1776"/>
      <c r="G20" s="619"/>
      <c r="H20" s="1776"/>
      <c r="I20" s="1907"/>
      <c r="J20" s="1704"/>
      <c r="K20" s="1776"/>
      <c r="L20" s="1776"/>
      <c r="M20" s="1921">
        <v>250</v>
      </c>
      <c r="N20" s="1776"/>
      <c r="O20" s="1776"/>
      <c r="P20" s="1776"/>
      <c r="Q20" s="1907"/>
    </row>
    <row r="21" spans="1:17" s="616" customFormat="1" ht="15">
      <c r="A21" s="619">
        <v>7</v>
      </c>
      <c r="B21" s="700"/>
      <c r="C21" s="1776"/>
      <c r="D21" s="1774"/>
      <c r="E21" s="1785">
        <v>624</v>
      </c>
      <c r="F21" s="1776"/>
      <c r="G21" s="619"/>
      <c r="H21" s="1776"/>
      <c r="I21" s="1907"/>
      <c r="J21" s="1704"/>
      <c r="K21" s="1776"/>
      <c r="L21" s="1776"/>
      <c r="M21" s="1921">
        <v>258</v>
      </c>
      <c r="N21" s="1776"/>
      <c r="O21" s="1776"/>
      <c r="P21" s="1776"/>
      <c r="Q21" s="1907"/>
    </row>
    <row r="22" spans="1:17" s="616" customFormat="1" ht="15">
      <c r="A22" s="619">
        <v>8</v>
      </c>
      <c r="B22" s="700"/>
      <c r="C22" s="1776"/>
      <c r="D22" s="1774"/>
      <c r="E22" s="1785">
        <v>872</v>
      </c>
      <c r="F22" s="1776"/>
      <c r="G22" s="619"/>
      <c r="H22" s="1776"/>
      <c r="I22" s="1907"/>
      <c r="J22" s="1704"/>
      <c r="K22" s="1776"/>
      <c r="L22" s="1776"/>
      <c r="M22" s="1921">
        <v>484</v>
      </c>
      <c r="N22" s="1776"/>
      <c r="O22" s="1776"/>
      <c r="P22" s="1776"/>
      <c r="Q22" s="1907"/>
    </row>
    <row r="23" spans="1:17" s="616" customFormat="1" ht="15">
      <c r="A23" s="619">
        <v>9</v>
      </c>
      <c r="B23" s="700"/>
      <c r="C23" s="1776"/>
      <c r="D23" s="1774"/>
      <c r="E23" s="1785">
        <v>903</v>
      </c>
      <c r="F23" s="1776"/>
      <c r="G23" s="619"/>
      <c r="H23" s="1776"/>
      <c r="I23" s="1907"/>
      <c r="J23" s="1704"/>
      <c r="K23" s="1776"/>
      <c r="L23" s="1776"/>
      <c r="M23" s="1921">
        <v>559</v>
      </c>
      <c r="N23" s="1776"/>
      <c r="O23" s="1776"/>
      <c r="P23" s="1776"/>
      <c r="Q23" s="1907"/>
    </row>
    <row r="24" spans="1:17" s="616" customFormat="1" ht="15">
      <c r="A24" s="619">
        <v>10</v>
      </c>
      <c r="B24" s="700"/>
      <c r="C24" s="1776"/>
      <c r="D24" s="1774"/>
      <c r="E24" s="1785">
        <v>918</v>
      </c>
      <c r="F24" s="1776"/>
      <c r="G24" s="619"/>
      <c r="H24" s="1776"/>
      <c r="I24" s="1907"/>
      <c r="J24" s="1704"/>
      <c r="K24" s="1776"/>
      <c r="L24" s="1776"/>
      <c r="M24" s="1920">
        <v>593</v>
      </c>
      <c r="N24" s="1776"/>
      <c r="O24" s="1776"/>
      <c r="P24" s="1776"/>
      <c r="Q24" s="1907"/>
    </row>
    <row r="25" spans="1:17" s="616" customFormat="1" ht="15">
      <c r="A25" s="619">
        <v>11</v>
      </c>
      <c r="B25" s="700"/>
      <c r="C25" s="1776"/>
      <c r="D25" s="1774"/>
      <c r="E25" s="1785">
        <v>961</v>
      </c>
      <c r="F25" s="1776"/>
      <c r="G25" s="619"/>
      <c r="H25" s="1776"/>
      <c r="I25" s="1907"/>
      <c r="J25" s="1704"/>
      <c r="K25" s="1776"/>
      <c r="L25" s="1776"/>
      <c r="M25" s="1920">
        <v>680</v>
      </c>
      <c r="N25" s="1776"/>
      <c r="O25" s="1776"/>
      <c r="P25" s="1776"/>
      <c r="Q25" s="1907"/>
    </row>
    <row r="26" spans="1:17" s="616" customFormat="1" ht="15">
      <c r="A26" s="619">
        <v>12</v>
      </c>
      <c r="B26" s="700"/>
      <c r="C26" s="1776"/>
      <c r="D26" s="1774"/>
      <c r="E26" s="1785">
        <v>767</v>
      </c>
      <c r="F26" s="1776"/>
      <c r="G26" s="619"/>
      <c r="H26" s="1776"/>
      <c r="I26" s="1907"/>
      <c r="J26" s="1704"/>
      <c r="K26" s="1776"/>
      <c r="L26" s="1776"/>
      <c r="M26" s="1920">
        <v>458</v>
      </c>
      <c r="N26" s="1776"/>
      <c r="O26" s="1776"/>
      <c r="P26" s="1776"/>
      <c r="Q26" s="1907"/>
    </row>
    <row r="27" spans="1:17" s="616" customFormat="1" ht="15">
      <c r="A27" s="619">
        <v>13</v>
      </c>
      <c r="B27" s="700"/>
      <c r="C27" s="1776"/>
      <c r="D27" s="1774"/>
      <c r="E27" s="1785">
        <v>989</v>
      </c>
      <c r="F27" s="1776"/>
      <c r="G27" s="619"/>
      <c r="H27" s="1776"/>
      <c r="I27" s="1907"/>
      <c r="J27" s="1704"/>
      <c r="K27" s="1776"/>
      <c r="L27" s="1776"/>
      <c r="M27" s="1920">
        <v>684</v>
      </c>
      <c r="N27" s="1776"/>
      <c r="O27" s="1776"/>
      <c r="P27" s="1776"/>
      <c r="Q27" s="1907"/>
    </row>
    <row r="28" spans="1:17" s="616" customFormat="1" ht="15">
      <c r="A28" s="619">
        <v>14</v>
      </c>
      <c r="B28" s="700"/>
      <c r="C28" s="1776"/>
      <c r="D28" s="1774"/>
      <c r="E28" s="1785">
        <v>924</v>
      </c>
      <c r="F28" s="1776"/>
      <c r="G28" s="619"/>
      <c r="H28" s="1776"/>
      <c r="I28" s="1907"/>
      <c r="J28" s="1704"/>
      <c r="K28" s="1776"/>
      <c r="L28" s="1776"/>
      <c r="M28" s="1921">
        <v>647</v>
      </c>
      <c r="N28" s="1776"/>
      <c r="O28" s="1776"/>
      <c r="P28" s="1776"/>
      <c r="Q28" s="1907"/>
    </row>
    <row r="29" spans="1:17" s="616" customFormat="1" ht="15">
      <c r="A29" s="619">
        <v>15</v>
      </c>
      <c r="B29" s="700"/>
      <c r="C29" s="1776"/>
      <c r="D29" s="1774"/>
      <c r="E29" s="1785">
        <v>947</v>
      </c>
      <c r="F29" s="1776"/>
      <c r="G29" s="619"/>
      <c r="H29" s="1776"/>
      <c r="I29" s="1907"/>
      <c r="J29" s="1704"/>
      <c r="K29" s="1776"/>
      <c r="L29" s="1776"/>
      <c r="M29" s="1920">
        <v>600</v>
      </c>
      <c r="N29" s="1776"/>
      <c r="O29" s="1776"/>
      <c r="P29" s="1776"/>
      <c r="Q29" s="1907"/>
    </row>
    <row r="30" spans="1:17" s="616" customFormat="1" ht="15">
      <c r="A30" s="619">
        <v>16</v>
      </c>
      <c r="B30" s="700"/>
      <c r="C30" s="1776"/>
      <c r="D30" s="1774"/>
      <c r="E30" s="1785">
        <v>982</v>
      </c>
      <c r="F30" s="1776"/>
      <c r="G30" s="619"/>
      <c r="H30" s="1776"/>
      <c r="I30" s="1907"/>
      <c r="J30" s="1704"/>
      <c r="K30" s="1776"/>
      <c r="L30" s="1776"/>
      <c r="M30" s="1921">
        <v>613</v>
      </c>
      <c r="N30" s="1776"/>
      <c r="O30" s="1776"/>
      <c r="P30" s="1776"/>
      <c r="Q30" s="1907"/>
    </row>
    <row r="31" spans="1:17" s="620" customFormat="1" ht="15">
      <c r="A31" s="619">
        <v>17</v>
      </c>
      <c r="B31" s="700"/>
      <c r="C31" s="1776"/>
      <c r="D31" s="1774"/>
      <c r="E31" s="1785">
        <v>812</v>
      </c>
      <c r="F31" s="1776"/>
      <c r="G31" s="619"/>
      <c r="H31" s="1776"/>
      <c r="I31" s="1907"/>
      <c r="J31" s="1704"/>
      <c r="K31" s="1776"/>
      <c r="L31" s="1776"/>
      <c r="M31" s="1921">
        <v>439</v>
      </c>
      <c r="N31" s="1776"/>
      <c r="O31" s="1776"/>
      <c r="P31" s="1776"/>
      <c r="Q31" s="1907"/>
    </row>
    <row r="32" spans="1:17" s="620" customFormat="1" ht="15">
      <c r="A32" s="619">
        <v>18</v>
      </c>
      <c r="B32" s="700"/>
      <c r="C32" s="1776"/>
      <c r="D32" s="1774"/>
      <c r="E32" s="1785">
        <v>735</v>
      </c>
      <c r="F32" s="1776"/>
      <c r="G32" s="619"/>
      <c r="H32" s="1776"/>
      <c r="I32" s="1907"/>
      <c r="J32" s="1704"/>
      <c r="K32" s="1776"/>
      <c r="L32" s="1776"/>
      <c r="M32" s="1921">
        <v>330</v>
      </c>
      <c r="N32" s="1776"/>
      <c r="O32" s="1776"/>
      <c r="P32" s="1776"/>
      <c r="Q32" s="1907"/>
    </row>
    <row r="33" spans="1:33" s="620" customFormat="1" ht="15">
      <c r="A33" s="619">
        <v>19</v>
      </c>
      <c r="B33" s="700"/>
      <c r="C33" s="1776"/>
      <c r="D33" s="1774"/>
      <c r="E33" s="1785">
        <v>694</v>
      </c>
      <c r="F33" s="1776"/>
      <c r="G33" s="619"/>
      <c r="H33" s="1776"/>
      <c r="I33" s="1907"/>
      <c r="J33" s="1704"/>
      <c r="K33" s="1776"/>
      <c r="L33" s="1776"/>
      <c r="M33" s="1921">
        <v>313</v>
      </c>
      <c r="N33" s="1776"/>
      <c r="O33" s="1776"/>
      <c r="P33" s="1776"/>
      <c r="Q33" s="1907"/>
    </row>
    <row r="34" spans="1:33" s="620" customFormat="1" ht="15">
      <c r="A34" s="619">
        <v>20</v>
      </c>
      <c r="B34" s="700"/>
      <c r="C34" s="1776"/>
      <c r="D34" s="1774"/>
      <c r="E34" s="1785">
        <v>649</v>
      </c>
      <c r="F34" s="1776"/>
      <c r="G34" s="619"/>
      <c r="H34" s="1776"/>
      <c r="I34" s="1907"/>
      <c r="J34" s="1704"/>
      <c r="K34" s="1776"/>
      <c r="L34" s="1776"/>
      <c r="M34" s="1921">
        <v>291</v>
      </c>
      <c r="N34" s="1776"/>
      <c r="O34" s="1776"/>
      <c r="P34" s="1776"/>
      <c r="Q34" s="1907"/>
    </row>
    <row r="35" spans="1:33" s="620" customFormat="1" ht="15">
      <c r="A35" s="619">
        <v>21</v>
      </c>
      <c r="B35" s="700"/>
      <c r="C35" s="1776"/>
      <c r="D35" s="1774"/>
      <c r="E35" s="1785">
        <v>615</v>
      </c>
      <c r="F35" s="1776"/>
      <c r="G35" s="619"/>
      <c r="H35" s="1776"/>
      <c r="I35" s="1907"/>
      <c r="J35" s="1704"/>
      <c r="K35" s="1776"/>
      <c r="L35" s="1776"/>
      <c r="M35" s="1921">
        <v>281</v>
      </c>
      <c r="N35" s="1776"/>
      <c r="O35" s="1776"/>
      <c r="P35" s="1776"/>
      <c r="Q35" s="1907"/>
    </row>
    <row r="36" spans="1:33" s="620" customFormat="1" ht="15">
      <c r="A36" s="619">
        <v>22</v>
      </c>
      <c r="B36" s="700"/>
      <c r="C36" s="1776"/>
      <c r="D36" s="1774"/>
      <c r="E36" s="1785">
        <v>576</v>
      </c>
      <c r="F36" s="1776"/>
      <c r="G36" s="619"/>
      <c r="H36" s="1776"/>
      <c r="I36" s="1907"/>
      <c r="J36" s="1704"/>
      <c r="K36" s="1776"/>
      <c r="L36" s="1776"/>
      <c r="M36" s="1921">
        <v>291</v>
      </c>
      <c r="N36" s="1776"/>
      <c r="O36" s="1776"/>
      <c r="P36" s="1776"/>
      <c r="Q36" s="1907"/>
    </row>
    <row r="37" spans="1:33" s="620" customFormat="1" ht="15">
      <c r="A37" s="619">
        <v>23</v>
      </c>
      <c r="B37" s="700"/>
      <c r="C37" s="1776"/>
      <c r="D37" s="1776"/>
      <c r="E37" s="1785">
        <v>530</v>
      </c>
      <c r="F37" s="1776"/>
      <c r="G37" s="1776"/>
      <c r="H37" s="1776"/>
      <c r="I37" s="1907"/>
      <c r="J37" s="1704"/>
      <c r="K37" s="1776"/>
      <c r="L37" s="1776"/>
      <c r="M37" s="1921">
        <v>282</v>
      </c>
      <c r="N37" s="1776"/>
      <c r="O37" s="1776"/>
      <c r="P37" s="1776"/>
      <c r="Q37" s="1907"/>
    </row>
    <row r="38" spans="1:33" s="620" customFormat="1" ht="15">
      <c r="A38" s="619" t="s">
        <v>19</v>
      </c>
      <c r="B38" s="619"/>
      <c r="C38" s="1776"/>
      <c r="D38" s="1776"/>
      <c r="E38" s="1777">
        <f>SUM(E14:E37)</f>
        <v>17029</v>
      </c>
      <c r="F38" s="1776"/>
      <c r="G38" s="1776"/>
      <c r="H38" s="1776"/>
      <c r="I38" s="1777">
        <f>SUM(I14:I37)</f>
        <v>0</v>
      </c>
      <c r="J38" s="1776"/>
      <c r="K38" s="1776"/>
      <c r="L38" s="1776"/>
      <c r="M38" s="1777">
        <f>SUM(M14:M37)</f>
        <v>9706</v>
      </c>
      <c r="N38" s="1776"/>
      <c r="O38" s="1776"/>
      <c r="P38" s="1776"/>
      <c r="Q38" s="1777">
        <f>SUM(Q14:Q37)</f>
        <v>0</v>
      </c>
    </row>
    <row r="39" spans="1:33" s="609" customFormat="1" ht="12.75" customHeight="1">
      <c r="A39" s="609" t="s">
        <v>20</v>
      </c>
      <c r="R39" s="940"/>
      <c r="S39" s="940"/>
      <c r="T39" s="940"/>
      <c r="U39" s="940"/>
      <c r="V39" s="940"/>
      <c r="W39" s="940"/>
      <c r="X39" s="940"/>
      <c r="Y39" s="940"/>
      <c r="Z39" s="940"/>
      <c r="AA39" s="940"/>
      <c r="AB39" s="940"/>
      <c r="AC39" s="940"/>
      <c r="AD39" s="940"/>
      <c r="AE39" s="940"/>
      <c r="AF39" s="940"/>
      <c r="AG39" s="940"/>
    </row>
    <row r="40" spans="1:33" s="609" customFormat="1" ht="12.75" customHeight="1">
      <c r="A40" s="609" t="s">
        <v>21</v>
      </c>
      <c r="R40" s="940"/>
      <c r="S40" s="940"/>
      <c r="T40" s="940"/>
      <c r="U40" s="940"/>
      <c r="V40" s="940"/>
      <c r="W40" s="940"/>
      <c r="X40" s="940"/>
      <c r="Y40" s="940"/>
      <c r="Z40" s="940"/>
      <c r="AA40" s="940"/>
      <c r="AB40" s="940"/>
      <c r="AC40" s="940"/>
      <c r="AD40" s="940"/>
      <c r="AE40" s="940"/>
      <c r="AF40" s="940"/>
      <c r="AG40" s="940"/>
    </row>
    <row r="41" spans="1:33">
      <c r="A41" s="609" t="s">
        <v>565</v>
      </c>
      <c r="K41" s="609"/>
      <c r="L41" s="609"/>
      <c r="M41" s="609"/>
      <c r="N41" s="609"/>
      <c r="O41" s="609"/>
      <c r="P41" s="609"/>
      <c r="Q41" s="609"/>
      <c r="R41" s="941"/>
      <c r="S41" s="941"/>
      <c r="T41" s="941"/>
      <c r="U41" s="941"/>
      <c r="V41" s="941"/>
      <c r="W41" s="941"/>
      <c r="X41" s="941"/>
      <c r="Y41" s="941"/>
      <c r="Z41" s="941"/>
      <c r="AA41" s="941"/>
      <c r="AB41" s="941"/>
      <c r="AC41" s="941"/>
      <c r="AD41" s="941"/>
      <c r="AE41" s="941"/>
      <c r="AF41" s="941"/>
      <c r="AG41" s="941"/>
    </row>
    <row r="42" spans="1:33">
      <c r="A42" s="609" t="s">
        <v>23</v>
      </c>
      <c r="R42" s="941"/>
      <c r="S42" s="941"/>
      <c r="T42" s="941"/>
      <c r="U42" s="941"/>
      <c r="V42" s="941"/>
      <c r="W42" s="941"/>
      <c r="X42" s="941"/>
      <c r="Y42" s="941"/>
      <c r="Z42" s="941"/>
      <c r="AA42" s="941"/>
      <c r="AB42" s="941"/>
      <c r="AC42" s="941"/>
      <c r="AD42" s="941"/>
      <c r="AE42" s="941"/>
      <c r="AF42" s="941"/>
      <c r="AG42" s="941"/>
    </row>
    <row r="43" spans="1:33">
      <c r="R43" s="941"/>
      <c r="S43" s="941"/>
      <c r="T43" s="941"/>
      <c r="U43" s="941"/>
      <c r="V43" s="941"/>
      <c r="W43" s="941"/>
      <c r="X43" s="941"/>
      <c r="Y43" s="941"/>
      <c r="Z43" s="941"/>
      <c r="AA43" s="941"/>
      <c r="AB43" s="941"/>
      <c r="AC43" s="941"/>
      <c r="AD43" s="941"/>
      <c r="AE43" s="941"/>
      <c r="AF43" s="941"/>
      <c r="AG43" s="941"/>
    </row>
  </sheetData>
  <mergeCells count="18"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A6:Q6"/>
    <mergeCell ref="B1:F1"/>
    <mergeCell ref="B2:F2"/>
    <mergeCell ref="M2:Q2"/>
    <mergeCell ref="B4:C4"/>
    <mergeCell ref="B5:C5"/>
  </mergeCells>
  <pageMargins left="0.39370078740157483" right="0.33" top="0.19685039370078741" bottom="0.19685039370078741" header="0.51181102362204722" footer="0.51181102362204722"/>
  <pageSetup paperSize="9" orientation="landscape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4">
    <tabColor theme="9"/>
  </sheetPr>
  <dimension ref="A1:AG43"/>
  <sheetViews>
    <sheetView zoomScale="85" zoomScaleNormal="85" workbookViewId="0">
      <selection activeCell="M14" sqref="M14:M37"/>
    </sheetView>
  </sheetViews>
  <sheetFormatPr defaultColWidth="9.140625" defaultRowHeight="12.75"/>
  <cols>
    <col min="1" max="1" width="5.42578125" style="634" customWidth="1"/>
    <col min="2" max="3" width="11.28515625" style="634" customWidth="1"/>
    <col min="4" max="4" width="11.28515625" style="634" hidden="1" customWidth="1"/>
    <col min="5" max="7" width="11.28515625" style="634" customWidth="1"/>
    <col min="8" max="8" width="11.28515625" style="634" hidden="1" customWidth="1"/>
    <col min="9" max="11" width="11.28515625" style="634" customWidth="1"/>
    <col min="12" max="12" width="11.28515625" style="634" hidden="1" customWidth="1"/>
    <col min="13" max="15" width="11.28515625" style="634" customWidth="1"/>
    <col min="16" max="16" width="11.28515625" style="634" hidden="1" customWidth="1"/>
    <col min="17" max="17" width="11.28515625" style="634" customWidth="1"/>
    <col min="18" max="16384" width="9.140625" style="634"/>
  </cols>
  <sheetData>
    <row r="1" spans="1:33" s="622" customFormat="1" ht="18.75" customHeight="1">
      <c r="B1" s="2973" t="s">
        <v>405</v>
      </c>
      <c r="C1" s="2081"/>
      <c r="D1" s="2081"/>
      <c r="E1" s="2081"/>
      <c r="F1" s="2081"/>
      <c r="J1" s="800" t="s">
        <v>171</v>
      </c>
      <c r="K1" s="2978" t="s">
        <v>295</v>
      </c>
      <c r="L1" s="2978"/>
      <c r="M1" s="2978"/>
      <c r="N1" s="2978"/>
      <c r="O1" s="2978"/>
      <c r="P1" s="2978"/>
      <c r="Q1" s="2978"/>
      <c r="R1" s="805"/>
      <c r="S1" s="938"/>
      <c r="T1" s="938"/>
      <c r="U1" s="938"/>
      <c r="V1" s="938"/>
      <c r="W1" s="938"/>
      <c r="X1" s="938"/>
      <c r="Y1" s="938"/>
      <c r="Z1" s="938"/>
      <c r="AA1" s="938"/>
      <c r="AB1" s="938"/>
      <c r="AC1" s="938"/>
      <c r="AD1" s="938"/>
      <c r="AE1" s="938"/>
      <c r="AF1" s="938"/>
      <c r="AG1" s="938"/>
    </row>
    <row r="2" spans="1:33" s="622" customFormat="1" ht="10.5" customHeight="1">
      <c r="B2" s="2974" t="s">
        <v>1</v>
      </c>
      <c r="C2" s="2088"/>
      <c r="D2" s="2088"/>
      <c r="E2" s="2088"/>
      <c r="F2" s="2088"/>
      <c r="K2" s="938"/>
      <c r="L2" s="938"/>
      <c r="M2" s="938"/>
      <c r="N2" s="1044" t="s">
        <v>2</v>
      </c>
      <c r="O2" s="623"/>
      <c r="P2" s="623"/>
      <c r="Q2" s="623"/>
      <c r="R2" s="938"/>
      <c r="S2" s="938"/>
      <c r="T2" s="938"/>
      <c r="U2" s="938"/>
      <c r="V2" s="938"/>
      <c r="W2" s="938"/>
      <c r="X2" s="938"/>
      <c r="Y2" s="938"/>
      <c r="Z2" s="938"/>
      <c r="AA2" s="938"/>
      <c r="AB2" s="938"/>
      <c r="AC2" s="938"/>
      <c r="AD2" s="938"/>
      <c r="AE2" s="938"/>
      <c r="AF2" s="938"/>
      <c r="AG2" s="938"/>
    </row>
    <row r="3" spans="1:33" s="622" customFormat="1" ht="13.5" customHeight="1">
      <c r="B3" s="624" t="s">
        <v>130</v>
      </c>
      <c r="N3" s="622" t="s">
        <v>3</v>
      </c>
      <c r="R3" s="938"/>
      <c r="S3" s="938"/>
      <c r="T3" s="938"/>
      <c r="U3" s="938"/>
      <c r="V3" s="938"/>
      <c r="W3" s="938"/>
      <c r="X3" s="938"/>
      <c r="Y3" s="938"/>
      <c r="Z3" s="938"/>
      <c r="AA3" s="938"/>
      <c r="AB3" s="938"/>
      <c r="AC3" s="938"/>
      <c r="AD3" s="938"/>
      <c r="AE3" s="938"/>
      <c r="AF3" s="938"/>
      <c r="AG3" s="938"/>
    </row>
    <row r="4" spans="1:33" s="622" customFormat="1" ht="15" customHeight="1">
      <c r="B4" s="2977" t="s">
        <v>4</v>
      </c>
      <c r="C4" s="2081"/>
      <c r="D4" s="625"/>
      <c r="E4" s="938"/>
      <c r="F4" s="938"/>
      <c r="G4" s="938"/>
      <c r="H4" s="938"/>
      <c r="I4" s="919" t="s">
        <v>5</v>
      </c>
      <c r="J4" s="623"/>
      <c r="K4" s="623"/>
      <c r="L4" s="623"/>
      <c r="N4" s="2979" t="s">
        <v>134</v>
      </c>
      <c r="O4" s="2932"/>
      <c r="P4" s="2932"/>
      <c r="Q4" s="2932"/>
      <c r="R4" s="938"/>
      <c r="S4" s="938"/>
      <c r="T4" s="938"/>
      <c r="U4" s="938"/>
      <c r="V4" s="938"/>
      <c r="W4" s="938"/>
      <c r="X4" s="938"/>
      <c r="Y4" s="938"/>
      <c r="Z4" s="938"/>
      <c r="AA4" s="938"/>
      <c r="AB4" s="938"/>
      <c r="AC4" s="938"/>
      <c r="AD4" s="938"/>
      <c r="AE4" s="938"/>
      <c r="AF4" s="938"/>
      <c r="AG4" s="938"/>
    </row>
    <row r="5" spans="1:33" s="622" customFormat="1" ht="9.75" customHeight="1">
      <c r="B5" s="2976" t="s">
        <v>7</v>
      </c>
      <c r="C5" s="2079"/>
      <c r="D5" s="623"/>
      <c r="E5" s="623"/>
      <c r="R5" s="938"/>
      <c r="S5" s="938"/>
      <c r="T5" s="938"/>
      <c r="U5" s="938"/>
      <c r="V5" s="938"/>
      <c r="W5" s="938"/>
      <c r="X5" s="938"/>
      <c r="Y5" s="938"/>
      <c r="Z5" s="938"/>
      <c r="AA5" s="938"/>
      <c r="AB5" s="938"/>
      <c r="AC5" s="938"/>
      <c r="AD5" s="938"/>
      <c r="AE5" s="938"/>
      <c r="AF5" s="938"/>
      <c r="AG5" s="938"/>
    </row>
    <row r="6" spans="1:33" s="622" customFormat="1" ht="12" customHeight="1">
      <c r="A6" s="2975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8"/>
      <c r="S6" s="938"/>
      <c r="T6" s="938"/>
      <c r="U6" s="938"/>
      <c r="V6" s="938"/>
      <c r="W6" s="938"/>
      <c r="X6" s="938"/>
      <c r="Y6" s="938"/>
      <c r="Z6" s="938"/>
      <c r="AA6" s="938"/>
      <c r="AB6" s="938"/>
      <c r="AC6" s="938"/>
      <c r="AD6" s="938"/>
      <c r="AE6" s="938"/>
      <c r="AF6" s="938"/>
      <c r="AG6" s="938"/>
    </row>
    <row r="7" spans="1:33" s="622" customFormat="1" ht="15.75">
      <c r="A7" s="2986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8"/>
      <c r="S7" s="938"/>
      <c r="T7" s="938"/>
      <c r="U7" s="938"/>
      <c r="V7" s="938"/>
      <c r="W7" s="938"/>
      <c r="X7" s="938"/>
      <c r="Y7" s="938"/>
      <c r="Z7" s="938"/>
      <c r="AA7" s="938"/>
      <c r="AB7" s="938"/>
      <c r="AC7" s="938"/>
      <c r="AD7" s="938"/>
      <c r="AE7" s="938"/>
      <c r="AF7" s="938"/>
      <c r="AG7" s="938"/>
    </row>
    <row r="8" spans="1:33" s="622" customFormat="1" ht="9" customHeight="1">
      <c r="A8" s="1272" t="s">
        <v>363</v>
      </c>
      <c r="B8" s="1278"/>
      <c r="R8" s="938"/>
      <c r="S8" s="938"/>
      <c r="T8" s="938"/>
      <c r="U8" s="938"/>
      <c r="V8" s="938"/>
      <c r="W8" s="938"/>
      <c r="X8" s="938"/>
      <c r="Y8" s="938"/>
      <c r="Z8" s="938"/>
      <c r="AA8" s="938"/>
      <c r="AB8" s="938"/>
      <c r="AC8" s="938"/>
      <c r="AD8" s="938"/>
      <c r="AE8" s="938"/>
      <c r="AF8" s="938"/>
      <c r="AG8" s="938"/>
    </row>
    <row r="9" spans="1:33" s="622" customFormat="1">
      <c r="A9" s="2983" t="s">
        <v>9</v>
      </c>
      <c r="B9" s="2987" t="s">
        <v>10</v>
      </c>
      <c r="C9" s="2988"/>
      <c r="D9" s="2988"/>
      <c r="E9" s="2988"/>
      <c r="F9" s="2988"/>
      <c r="G9" s="2988"/>
      <c r="H9" s="2988"/>
      <c r="I9" s="2989"/>
      <c r="J9" s="2987" t="s">
        <v>11</v>
      </c>
      <c r="K9" s="2988"/>
      <c r="L9" s="2988"/>
      <c r="M9" s="2988"/>
      <c r="N9" s="2988"/>
      <c r="O9" s="2988"/>
      <c r="P9" s="2988"/>
      <c r="Q9" s="2989"/>
      <c r="R9" s="938"/>
      <c r="S9" s="938"/>
      <c r="T9" s="938"/>
      <c r="U9" s="938"/>
      <c r="V9" s="938"/>
      <c r="W9" s="938"/>
      <c r="X9" s="938"/>
      <c r="Y9" s="938"/>
      <c r="Z9" s="938"/>
      <c r="AA9" s="938"/>
      <c r="AB9" s="938"/>
      <c r="AC9" s="938"/>
      <c r="AD9" s="938"/>
      <c r="AE9" s="938"/>
      <c r="AF9" s="938"/>
      <c r="AG9" s="938"/>
    </row>
    <row r="10" spans="1:33" s="622" customFormat="1">
      <c r="A10" s="2984"/>
      <c r="B10" s="2980" t="s">
        <v>264</v>
      </c>
      <c r="C10" s="2981"/>
      <c r="D10" s="2981"/>
      <c r="E10" s="2982"/>
      <c r="F10" s="2980"/>
      <c r="G10" s="2095"/>
      <c r="H10" s="2095"/>
      <c r="I10" s="2096"/>
      <c r="J10" s="2980" t="s">
        <v>264</v>
      </c>
      <c r="K10" s="2981"/>
      <c r="L10" s="2981"/>
      <c r="M10" s="2982"/>
      <c r="N10" s="2980"/>
      <c r="O10" s="2981"/>
      <c r="P10" s="2981"/>
      <c r="Q10" s="2982"/>
      <c r="R10" s="938"/>
      <c r="S10" s="938"/>
      <c r="T10" s="938"/>
      <c r="U10" s="938"/>
      <c r="V10" s="938"/>
      <c r="W10" s="938"/>
      <c r="X10" s="938"/>
      <c r="Y10" s="938"/>
      <c r="Z10" s="938"/>
      <c r="AA10" s="938"/>
      <c r="AB10" s="938"/>
      <c r="AC10" s="938"/>
      <c r="AD10" s="938"/>
      <c r="AE10" s="938"/>
      <c r="AF10" s="938"/>
      <c r="AG10" s="938"/>
    </row>
    <row r="11" spans="1:33" s="622" customFormat="1">
      <c r="A11" s="2984"/>
      <c r="B11" s="2980" t="s">
        <v>14</v>
      </c>
      <c r="C11" s="2981"/>
      <c r="E11" s="627">
        <v>2400</v>
      </c>
      <c r="F11" s="2980" t="s">
        <v>14</v>
      </c>
      <c r="G11" s="2981"/>
      <c r="H11" s="626"/>
      <c r="I11" s="627">
        <v>0</v>
      </c>
      <c r="J11" s="2980" t="s">
        <v>14</v>
      </c>
      <c r="K11" s="2981"/>
      <c r="L11" s="626"/>
      <c r="M11" s="627">
        <v>2400</v>
      </c>
      <c r="N11" s="2980" t="s">
        <v>14</v>
      </c>
      <c r="O11" s="2981"/>
      <c r="P11" s="626"/>
      <c r="Q11" s="627">
        <v>0</v>
      </c>
      <c r="R11" s="938"/>
      <c r="S11" s="938"/>
      <c r="T11" s="938"/>
      <c r="U11" s="938"/>
      <c r="V11" s="938"/>
      <c r="W11" s="938"/>
      <c r="X11" s="938"/>
      <c r="Y11" s="938"/>
      <c r="Z11" s="938"/>
      <c r="AA11" s="938"/>
      <c r="AB11" s="938"/>
      <c r="AC11" s="938"/>
      <c r="AD11" s="938"/>
      <c r="AE11" s="938"/>
      <c r="AF11" s="938"/>
      <c r="AG11" s="938"/>
    </row>
    <row r="12" spans="1:33" s="629" customFormat="1" ht="35.25" customHeight="1">
      <c r="A12" s="2985"/>
      <c r="B12" s="628" t="s">
        <v>16</v>
      </c>
      <c r="C12" s="628" t="s">
        <v>17</v>
      </c>
      <c r="D12" s="628"/>
      <c r="E12" s="628" t="s">
        <v>18</v>
      </c>
      <c r="F12" s="628" t="s">
        <v>16</v>
      </c>
      <c r="G12" s="628" t="s">
        <v>17</v>
      </c>
      <c r="H12" s="628"/>
      <c r="I12" s="628" t="s">
        <v>18</v>
      </c>
      <c r="J12" s="628" t="s">
        <v>16</v>
      </c>
      <c r="K12" s="628" t="s">
        <v>17</v>
      </c>
      <c r="L12" s="628"/>
      <c r="M12" s="628" t="s">
        <v>18</v>
      </c>
      <c r="N12" s="628" t="s">
        <v>16</v>
      </c>
      <c r="O12" s="628" t="s">
        <v>17</v>
      </c>
      <c r="P12" s="628"/>
      <c r="Q12" s="628" t="s">
        <v>18</v>
      </c>
    </row>
    <row r="13" spans="1:33" s="631" customFormat="1" ht="11.25">
      <c r="A13" s="630">
        <v>1</v>
      </c>
      <c r="B13" s="630">
        <v>2</v>
      </c>
      <c r="C13" s="630">
        <v>3</v>
      </c>
      <c r="D13" s="630"/>
      <c r="E13" s="630">
        <v>4</v>
      </c>
      <c r="F13" s="630">
        <v>5</v>
      </c>
      <c r="G13" s="630">
        <v>6</v>
      </c>
      <c r="H13" s="630"/>
      <c r="I13" s="630">
        <v>7</v>
      </c>
      <c r="J13" s="630">
        <v>8</v>
      </c>
      <c r="K13" s="630">
        <v>9</v>
      </c>
      <c r="L13" s="630"/>
      <c r="M13" s="630">
        <v>10</v>
      </c>
      <c r="N13" s="630">
        <v>11</v>
      </c>
      <c r="O13" s="630">
        <v>12</v>
      </c>
      <c r="P13" s="630"/>
      <c r="Q13" s="630">
        <v>13</v>
      </c>
    </row>
    <row r="14" spans="1:33" s="629" customFormat="1" ht="14.25">
      <c r="A14" s="632">
        <v>0</v>
      </c>
      <c r="B14" s="632"/>
      <c r="C14" s="632"/>
      <c r="D14" s="632"/>
      <c r="E14" s="1784">
        <v>5.4</v>
      </c>
      <c r="F14" s="632"/>
      <c r="G14" s="632"/>
      <c r="H14" s="632"/>
      <c r="I14" s="924"/>
      <c r="J14" s="632"/>
      <c r="K14" s="632"/>
      <c r="L14" s="632"/>
      <c r="M14" s="1784">
        <v>3.5999999999999996</v>
      </c>
      <c r="N14" s="632"/>
      <c r="O14" s="632"/>
      <c r="P14" s="632"/>
      <c r="Q14" s="924"/>
    </row>
    <row r="15" spans="1:33" s="1325" customFormat="1" ht="15">
      <c r="A15" s="1323">
        <v>1</v>
      </c>
      <c r="B15" s="632"/>
      <c r="C15" s="1749"/>
      <c r="D15" s="632"/>
      <c r="E15" s="1784">
        <v>5.4</v>
      </c>
      <c r="F15" s="1749"/>
      <c r="G15" s="632"/>
      <c r="H15" s="1749"/>
      <c r="I15" s="1750"/>
      <c r="J15" s="1749"/>
      <c r="K15" s="1749"/>
      <c r="L15" s="1749"/>
      <c r="M15" s="1784">
        <v>3.5999999999999996</v>
      </c>
      <c r="N15" s="1323"/>
      <c r="O15" s="1323"/>
      <c r="P15" s="1323"/>
      <c r="Q15" s="1324"/>
    </row>
    <row r="16" spans="1:33" s="629" customFormat="1" ht="15">
      <c r="A16" s="632">
        <v>2</v>
      </c>
      <c r="B16" s="632"/>
      <c r="C16" s="1749"/>
      <c r="D16" s="632"/>
      <c r="E16" s="1784">
        <v>5.76</v>
      </c>
      <c r="F16" s="1749"/>
      <c r="G16" s="632"/>
      <c r="H16" s="1749"/>
      <c r="I16" s="1750"/>
      <c r="J16" s="1749"/>
      <c r="K16" s="1749"/>
      <c r="L16" s="1749"/>
      <c r="M16" s="1784">
        <v>3.9599999999999995</v>
      </c>
      <c r="N16" s="632"/>
      <c r="O16" s="632"/>
      <c r="P16" s="632"/>
      <c r="Q16" s="1140"/>
    </row>
    <row r="17" spans="1:17" s="629" customFormat="1" ht="15">
      <c r="A17" s="632">
        <v>3</v>
      </c>
      <c r="B17" s="632"/>
      <c r="C17" s="1749"/>
      <c r="D17" s="632"/>
      <c r="E17" s="1784">
        <v>5.76</v>
      </c>
      <c r="F17" s="1749"/>
      <c r="G17" s="632"/>
      <c r="H17" s="1749"/>
      <c r="I17" s="1750"/>
      <c r="J17" s="1749"/>
      <c r="K17" s="1749"/>
      <c r="L17" s="1749"/>
      <c r="M17" s="1784">
        <v>3.5999999999999996</v>
      </c>
      <c r="N17" s="632"/>
      <c r="O17" s="632"/>
      <c r="P17" s="632"/>
      <c r="Q17" s="1140"/>
    </row>
    <row r="18" spans="1:17" s="629" customFormat="1" ht="15">
      <c r="A18" s="632">
        <v>4</v>
      </c>
      <c r="B18" s="632"/>
      <c r="C18" s="1749"/>
      <c r="D18" s="632"/>
      <c r="E18" s="1784">
        <v>6.1199999999999992</v>
      </c>
      <c r="F18" s="1749"/>
      <c r="G18" s="632"/>
      <c r="H18" s="1749"/>
      <c r="I18" s="1750"/>
      <c r="J18" s="1749"/>
      <c r="K18" s="1749"/>
      <c r="L18" s="1749"/>
      <c r="M18" s="1784">
        <v>3.2399999999999998</v>
      </c>
      <c r="N18" s="632"/>
      <c r="O18" s="632"/>
      <c r="P18" s="632"/>
      <c r="Q18" s="1140"/>
    </row>
    <row r="19" spans="1:17" s="629" customFormat="1" ht="15">
      <c r="A19" s="632">
        <v>5</v>
      </c>
      <c r="B19" s="632"/>
      <c r="C19" s="1749"/>
      <c r="D19" s="632"/>
      <c r="E19" s="1784">
        <v>5.76</v>
      </c>
      <c r="F19" s="1749"/>
      <c r="G19" s="632"/>
      <c r="H19" s="1749"/>
      <c r="I19" s="1750"/>
      <c r="J19" s="1749"/>
      <c r="K19" s="1749"/>
      <c r="L19" s="1749"/>
      <c r="M19" s="1784">
        <v>3.5999999999999996</v>
      </c>
      <c r="N19" s="632"/>
      <c r="O19" s="632"/>
      <c r="P19" s="632"/>
      <c r="Q19" s="1140"/>
    </row>
    <row r="20" spans="1:17" s="629" customFormat="1" ht="15">
      <c r="A20" s="632">
        <v>6</v>
      </c>
      <c r="B20" s="632"/>
      <c r="C20" s="1749"/>
      <c r="D20" s="632"/>
      <c r="E20" s="1784">
        <v>6.84</v>
      </c>
      <c r="F20" s="1749"/>
      <c r="G20" s="632"/>
      <c r="H20" s="1749"/>
      <c r="I20" s="1750"/>
      <c r="J20" s="1749"/>
      <c r="K20" s="1749"/>
      <c r="L20" s="1749"/>
      <c r="M20" s="1784">
        <v>3.2399999999999998</v>
      </c>
      <c r="N20" s="632"/>
      <c r="O20" s="632"/>
      <c r="P20" s="632"/>
      <c r="Q20" s="1140"/>
    </row>
    <row r="21" spans="1:17" s="629" customFormat="1" ht="15">
      <c r="A21" s="632">
        <v>7</v>
      </c>
      <c r="B21" s="632"/>
      <c r="C21" s="1749"/>
      <c r="D21" s="632"/>
      <c r="E21" s="1784">
        <v>6.1199999999999992</v>
      </c>
      <c r="F21" s="1749"/>
      <c r="G21" s="632"/>
      <c r="H21" s="1749"/>
      <c r="I21" s="1750"/>
      <c r="J21" s="1749"/>
      <c r="K21" s="1749"/>
      <c r="L21" s="1749"/>
      <c r="M21" s="1784">
        <v>2.88</v>
      </c>
      <c r="N21" s="632"/>
      <c r="O21" s="632"/>
      <c r="P21" s="632"/>
      <c r="Q21" s="1140"/>
    </row>
    <row r="22" spans="1:17" s="629" customFormat="1" ht="15">
      <c r="A22" s="632">
        <v>8</v>
      </c>
      <c r="B22" s="632"/>
      <c r="C22" s="1749"/>
      <c r="D22" s="632"/>
      <c r="E22" s="1784">
        <v>7.56</v>
      </c>
      <c r="F22" s="1749"/>
      <c r="G22" s="632"/>
      <c r="H22" s="1749"/>
      <c r="I22" s="1750"/>
      <c r="J22" s="1749"/>
      <c r="K22" s="1749"/>
      <c r="L22" s="1749"/>
      <c r="M22" s="1784">
        <v>3.2399999999999998</v>
      </c>
      <c r="N22" s="632"/>
      <c r="O22" s="632"/>
      <c r="P22" s="632"/>
      <c r="Q22" s="1140"/>
    </row>
    <row r="23" spans="1:17" s="629" customFormat="1" ht="15">
      <c r="A23" s="632">
        <v>9</v>
      </c>
      <c r="B23" s="632"/>
      <c r="C23" s="1749"/>
      <c r="D23" s="632"/>
      <c r="E23" s="1784">
        <v>7.1999999999999993</v>
      </c>
      <c r="F23" s="1749"/>
      <c r="G23" s="632"/>
      <c r="H23" s="1749"/>
      <c r="I23" s="1750"/>
      <c r="J23" s="1749"/>
      <c r="K23" s="1749"/>
      <c r="L23" s="1749"/>
      <c r="M23" s="1784">
        <v>3.2399999999999998</v>
      </c>
      <c r="N23" s="632"/>
      <c r="O23" s="632"/>
      <c r="P23" s="632"/>
      <c r="Q23" s="1140"/>
    </row>
    <row r="24" spans="1:17" s="629" customFormat="1" ht="15">
      <c r="A24" s="632">
        <v>10</v>
      </c>
      <c r="B24" s="632"/>
      <c r="C24" s="1749"/>
      <c r="D24" s="632"/>
      <c r="E24" s="1784">
        <v>9.36</v>
      </c>
      <c r="F24" s="1749"/>
      <c r="G24" s="632"/>
      <c r="H24" s="1749"/>
      <c r="I24" s="1750"/>
      <c r="J24" s="1749"/>
      <c r="K24" s="1749"/>
      <c r="L24" s="1749"/>
      <c r="M24" s="1784">
        <v>4.68</v>
      </c>
      <c r="N24" s="632"/>
      <c r="O24" s="632"/>
      <c r="P24" s="632"/>
      <c r="Q24" s="1140"/>
    </row>
    <row r="25" spans="1:17" s="629" customFormat="1" ht="15">
      <c r="A25" s="632">
        <v>11</v>
      </c>
      <c r="B25" s="632"/>
      <c r="C25" s="1749"/>
      <c r="D25" s="632"/>
      <c r="E25" s="1784">
        <v>9.7199999999999989</v>
      </c>
      <c r="F25" s="1749"/>
      <c r="G25" s="632"/>
      <c r="H25" s="1749"/>
      <c r="I25" s="1750"/>
      <c r="J25" s="1749"/>
      <c r="K25" s="1749"/>
      <c r="L25" s="1749"/>
      <c r="M25" s="1784">
        <v>3.2399999999999998</v>
      </c>
      <c r="N25" s="632"/>
      <c r="O25" s="632"/>
      <c r="P25" s="632"/>
      <c r="Q25" s="1140"/>
    </row>
    <row r="26" spans="1:17" s="629" customFormat="1" ht="15">
      <c r="A26" s="632">
        <v>12</v>
      </c>
      <c r="B26" s="632"/>
      <c r="C26" s="1749"/>
      <c r="D26" s="632"/>
      <c r="E26" s="1784">
        <v>8.2799999999999994</v>
      </c>
      <c r="F26" s="1749"/>
      <c r="G26" s="632"/>
      <c r="H26" s="1749"/>
      <c r="I26" s="1750"/>
      <c r="J26" s="1749"/>
      <c r="K26" s="1749"/>
      <c r="L26" s="1749"/>
      <c r="M26" s="1784">
        <v>4.3199999999999994</v>
      </c>
      <c r="N26" s="632"/>
      <c r="O26" s="632"/>
      <c r="P26" s="632"/>
      <c r="Q26" s="1140"/>
    </row>
    <row r="27" spans="1:17" s="629" customFormat="1" ht="15">
      <c r="A27" s="632">
        <v>13</v>
      </c>
      <c r="B27" s="632"/>
      <c r="C27" s="1749"/>
      <c r="D27" s="632"/>
      <c r="E27" s="1784">
        <v>9.7199999999999989</v>
      </c>
      <c r="F27" s="1749"/>
      <c r="G27" s="632"/>
      <c r="H27" s="1749"/>
      <c r="I27" s="1750"/>
      <c r="J27" s="1749"/>
      <c r="K27" s="1749"/>
      <c r="L27" s="1749"/>
      <c r="M27" s="1784">
        <v>3.2399999999999998</v>
      </c>
      <c r="N27" s="632"/>
      <c r="O27" s="632"/>
      <c r="P27" s="632"/>
      <c r="Q27" s="1140"/>
    </row>
    <row r="28" spans="1:17" s="629" customFormat="1" ht="15">
      <c r="A28" s="632">
        <v>14</v>
      </c>
      <c r="B28" s="632"/>
      <c r="C28" s="1749"/>
      <c r="D28" s="632"/>
      <c r="E28" s="1784">
        <v>10.079999999999998</v>
      </c>
      <c r="F28" s="1749"/>
      <c r="G28" s="632"/>
      <c r="H28" s="1749"/>
      <c r="I28" s="1750"/>
      <c r="J28" s="1749"/>
      <c r="K28" s="1749"/>
      <c r="L28" s="1749"/>
      <c r="M28" s="1784">
        <v>3.2399999999999998</v>
      </c>
      <c r="N28" s="632"/>
      <c r="O28" s="632"/>
      <c r="P28" s="632"/>
      <c r="Q28" s="1140"/>
    </row>
    <row r="29" spans="1:17" s="629" customFormat="1" ht="15">
      <c r="A29" s="632">
        <v>15</v>
      </c>
      <c r="B29" s="632"/>
      <c r="C29" s="1749"/>
      <c r="D29" s="632"/>
      <c r="E29" s="1784">
        <v>8.64</v>
      </c>
      <c r="F29" s="1749"/>
      <c r="G29" s="632"/>
      <c r="H29" s="1749"/>
      <c r="I29" s="1750"/>
      <c r="J29" s="1749"/>
      <c r="K29" s="1749"/>
      <c r="L29" s="1749"/>
      <c r="M29" s="1784">
        <v>3.9599999999999995</v>
      </c>
      <c r="N29" s="632"/>
      <c r="O29" s="632"/>
      <c r="P29" s="632"/>
      <c r="Q29" s="1140"/>
    </row>
    <row r="30" spans="1:17" s="629" customFormat="1" ht="15">
      <c r="A30" s="632">
        <v>16</v>
      </c>
      <c r="B30" s="632"/>
      <c r="C30" s="1749"/>
      <c r="D30" s="632"/>
      <c r="E30" s="1784">
        <v>11.879999999999999</v>
      </c>
      <c r="F30" s="1749"/>
      <c r="G30" s="632"/>
      <c r="H30" s="1749"/>
      <c r="I30" s="1750"/>
      <c r="J30" s="1749"/>
      <c r="K30" s="1749"/>
      <c r="L30" s="1749"/>
      <c r="M30" s="1784">
        <v>3.5999999999999996</v>
      </c>
      <c r="N30" s="632"/>
      <c r="O30" s="632"/>
      <c r="P30" s="632"/>
      <c r="Q30" s="1140"/>
    </row>
    <row r="31" spans="1:17" s="633" customFormat="1" ht="15">
      <c r="A31" s="632">
        <v>17</v>
      </c>
      <c r="B31" s="632"/>
      <c r="C31" s="1749"/>
      <c r="D31" s="632"/>
      <c r="E31" s="1784">
        <v>11.52</v>
      </c>
      <c r="F31" s="1749"/>
      <c r="G31" s="632"/>
      <c r="H31" s="1749"/>
      <c r="I31" s="1750"/>
      <c r="J31" s="1749"/>
      <c r="K31" s="1749"/>
      <c r="L31" s="1749"/>
      <c r="M31" s="1784">
        <v>4.68</v>
      </c>
      <c r="N31" s="632"/>
      <c r="O31" s="632"/>
      <c r="P31" s="632"/>
      <c r="Q31" s="1140"/>
    </row>
    <row r="32" spans="1:17" s="633" customFormat="1" ht="15">
      <c r="A32" s="632">
        <v>18</v>
      </c>
      <c r="B32" s="632"/>
      <c r="C32" s="1749"/>
      <c r="D32" s="632"/>
      <c r="E32" s="1784">
        <v>11.879999999999999</v>
      </c>
      <c r="F32" s="1749"/>
      <c r="G32" s="632"/>
      <c r="H32" s="1749"/>
      <c r="I32" s="1750"/>
      <c r="J32" s="1749"/>
      <c r="K32" s="1749"/>
      <c r="L32" s="1749"/>
      <c r="M32" s="1784">
        <v>5.04</v>
      </c>
      <c r="N32" s="632"/>
      <c r="O32" s="632"/>
      <c r="P32" s="632"/>
      <c r="Q32" s="1140"/>
    </row>
    <row r="33" spans="1:33" s="633" customFormat="1" ht="15">
      <c r="A33" s="632">
        <v>19</v>
      </c>
      <c r="B33" s="632"/>
      <c r="C33" s="1749"/>
      <c r="D33" s="632"/>
      <c r="E33" s="1784">
        <v>8.6399999999999988</v>
      </c>
      <c r="F33" s="1749"/>
      <c r="G33" s="632"/>
      <c r="H33" s="1749"/>
      <c r="I33" s="1750"/>
      <c r="J33" s="1749"/>
      <c r="K33" s="1749"/>
      <c r="L33" s="1749"/>
      <c r="M33" s="1784">
        <v>5.4</v>
      </c>
      <c r="N33" s="632"/>
      <c r="O33" s="632"/>
      <c r="P33" s="632"/>
      <c r="Q33" s="1140"/>
    </row>
    <row r="34" spans="1:33" s="633" customFormat="1" ht="15">
      <c r="A34" s="632">
        <v>20</v>
      </c>
      <c r="B34" s="632"/>
      <c r="C34" s="1749"/>
      <c r="D34" s="632"/>
      <c r="E34" s="1784">
        <v>8.6399999999999988</v>
      </c>
      <c r="F34" s="1749"/>
      <c r="G34" s="632"/>
      <c r="H34" s="1749"/>
      <c r="I34" s="1750"/>
      <c r="J34" s="1749"/>
      <c r="K34" s="1749"/>
      <c r="L34" s="1749"/>
      <c r="M34" s="1784">
        <v>5.76</v>
      </c>
      <c r="N34" s="632"/>
      <c r="O34" s="632"/>
      <c r="P34" s="632"/>
      <c r="Q34" s="1140"/>
    </row>
    <row r="35" spans="1:33" s="633" customFormat="1" ht="15">
      <c r="A35" s="632">
        <v>21</v>
      </c>
      <c r="B35" s="632"/>
      <c r="C35" s="1749"/>
      <c r="D35" s="632"/>
      <c r="E35" s="1784">
        <v>8.2799999999999994</v>
      </c>
      <c r="F35" s="1749"/>
      <c r="G35" s="632"/>
      <c r="H35" s="1749"/>
      <c r="I35" s="1750"/>
      <c r="J35" s="1749"/>
      <c r="K35" s="1749"/>
      <c r="L35" s="1749"/>
      <c r="M35" s="1784">
        <v>6.1199999999999992</v>
      </c>
      <c r="N35" s="632"/>
      <c r="O35" s="632"/>
      <c r="P35" s="632"/>
      <c r="Q35" s="1140"/>
    </row>
    <row r="36" spans="1:33" s="633" customFormat="1" ht="15">
      <c r="A36" s="632">
        <v>22</v>
      </c>
      <c r="B36" s="632"/>
      <c r="C36" s="1749"/>
      <c r="D36" s="632"/>
      <c r="E36" s="1784">
        <v>8.6399999999999988</v>
      </c>
      <c r="F36" s="1749"/>
      <c r="G36" s="632"/>
      <c r="H36" s="1749"/>
      <c r="I36" s="1750"/>
      <c r="J36" s="1749"/>
      <c r="K36" s="1749"/>
      <c r="L36" s="1749"/>
      <c r="M36" s="1784">
        <v>6.84</v>
      </c>
      <c r="N36" s="632"/>
      <c r="O36" s="632"/>
      <c r="P36" s="632"/>
      <c r="Q36" s="1140"/>
    </row>
    <row r="37" spans="1:33" s="633" customFormat="1" ht="15">
      <c r="A37" s="632">
        <v>23</v>
      </c>
      <c r="B37" s="632"/>
      <c r="C37" s="1749"/>
      <c r="D37" s="1749"/>
      <c r="E37" s="1784">
        <v>8.6399999999999988</v>
      </c>
      <c r="F37" s="1749"/>
      <c r="G37" s="1749"/>
      <c r="H37" s="1749"/>
      <c r="I37" s="1750"/>
      <c r="J37" s="1749"/>
      <c r="K37" s="1749"/>
      <c r="L37" s="1749"/>
      <c r="M37" s="1784">
        <v>6.4799999999999995</v>
      </c>
      <c r="N37" s="632"/>
      <c r="O37" s="632"/>
      <c r="P37" s="632"/>
      <c r="Q37" s="1140"/>
    </row>
    <row r="38" spans="1:33" s="633" customFormat="1" ht="15">
      <c r="A38" s="632" t="s">
        <v>19</v>
      </c>
      <c r="B38" s="632"/>
      <c r="C38" s="1749"/>
      <c r="D38" s="1749"/>
      <c r="E38" s="1751">
        <f>SUM(E14:E37)</f>
        <v>195.83999999999995</v>
      </c>
      <c r="F38" s="1749"/>
      <c r="G38" s="1749"/>
      <c r="H38" s="1749"/>
      <c r="I38" s="1751">
        <f>SUM(I14:I37)</f>
        <v>0</v>
      </c>
      <c r="J38" s="1749"/>
      <c r="K38" s="1749"/>
      <c r="L38" s="1749"/>
      <c r="M38" s="1751">
        <f>SUM(M14:M37)</f>
        <v>100.80000000000003</v>
      </c>
      <c r="N38" s="1292"/>
      <c r="O38" s="632"/>
      <c r="P38" s="632"/>
      <c r="Q38" s="1139">
        <f>SUM(Q14:Q37)</f>
        <v>0</v>
      </c>
    </row>
    <row r="39" spans="1:33" s="622" customFormat="1" ht="12.75" customHeight="1">
      <c r="A39" s="622" t="s">
        <v>20</v>
      </c>
      <c r="R39" s="938"/>
      <c r="S39" s="938"/>
      <c r="T39" s="938"/>
      <c r="U39" s="938"/>
      <c r="V39" s="938"/>
      <c r="W39" s="938"/>
      <c r="X39" s="938"/>
      <c r="Y39" s="938"/>
      <c r="Z39" s="938"/>
      <c r="AA39" s="938"/>
      <c r="AB39" s="938"/>
      <c r="AC39" s="938"/>
      <c r="AD39" s="938"/>
      <c r="AE39" s="938"/>
      <c r="AF39" s="938"/>
      <c r="AG39" s="938"/>
    </row>
    <row r="40" spans="1:33" s="622" customFormat="1" ht="12.75" customHeight="1">
      <c r="A40" s="622" t="s">
        <v>21</v>
      </c>
      <c r="R40" s="938"/>
      <c r="S40" s="938"/>
      <c r="T40" s="938"/>
      <c r="U40" s="938"/>
      <c r="V40" s="938"/>
      <c r="W40" s="938"/>
      <c r="X40" s="938"/>
      <c r="Y40" s="938"/>
      <c r="Z40" s="938"/>
      <c r="AA40" s="938"/>
      <c r="AB40" s="938"/>
      <c r="AC40" s="938"/>
      <c r="AD40" s="938"/>
      <c r="AE40" s="938"/>
      <c r="AF40" s="938"/>
      <c r="AG40" s="938"/>
    </row>
    <row r="41" spans="1:33">
      <c r="A41" s="622" t="s">
        <v>565</v>
      </c>
      <c r="K41" s="622"/>
      <c r="L41" s="622"/>
      <c r="M41" s="622"/>
      <c r="N41" s="622"/>
      <c r="O41" s="622"/>
      <c r="P41" s="622"/>
      <c r="Q41" s="622"/>
      <c r="R41" s="939"/>
      <c r="S41" s="939"/>
      <c r="T41" s="939"/>
      <c r="U41" s="939"/>
      <c r="V41" s="939"/>
      <c r="W41" s="939"/>
      <c r="X41" s="939"/>
      <c r="Y41" s="939"/>
      <c r="Z41" s="939"/>
      <c r="AA41" s="939"/>
      <c r="AB41" s="939"/>
      <c r="AC41" s="939"/>
      <c r="AD41" s="939"/>
      <c r="AE41" s="939"/>
      <c r="AF41" s="939"/>
      <c r="AG41" s="939"/>
    </row>
    <row r="42" spans="1:33">
      <c r="A42" s="622" t="s">
        <v>23</v>
      </c>
      <c r="R42" s="939"/>
      <c r="S42" s="939"/>
      <c r="T42" s="939"/>
      <c r="U42" s="939"/>
      <c r="V42" s="939"/>
      <c r="W42" s="939"/>
      <c r="X42" s="939"/>
      <c r="Y42" s="939"/>
      <c r="Z42" s="939"/>
      <c r="AA42" s="939"/>
      <c r="AB42" s="939"/>
      <c r="AC42" s="939"/>
      <c r="AD42" s="939"/>
      <c r="AE42" s="939"/>
      <c r="AF42" s="939"/>
      <c r="AG42" s="939"/>
    </row>
    <row r="43" spans="1:33">
      <c r="R43" s="939"/>
      <c r="S43" s="939"/>
      <c r="T43" s="939"/>
      <c r="U43" s="939"/>
      <c r="V43" s="939"/>
      <c r="W43" s="939"/>
      <c r="X43" s="939"/>
      <c r="Y43" s="939"/>
      <c r="Z43" s="939"/>
      <c r="AA43" s="939"/>
      <c r="AB43" s="939"/>
      <c r="AC43" s="939"/>
      <c r="AD43" s="939"/>
      <c r="AE43" s="939"/>
      <c r="AF43" s="939"/>
      <c r="AG43" s="939"/>
    </row>
  </sheetData>
  <mergeCells count="19">
    <mergeCell ref="J10:M10"/>
    <mergeCell ref="N10:Q10"/>
    <mergeCell ref="J11:K11"/>
    <mergeCell ref="A9:A12"/>
    <mergeCell ref="A7:Q7"/>
    <mergeCell ref="N11:O11"/>
    <mergeCell ref="B11:C11"/>
    <mergeCell ref="F11:G11"/>
    <mergeCell ref="B9:I9"/>
    <mergeCell ref="J9:Q9"/>
    <mergeCell ref="B10:E10"/>
    <mergeCell ref="F10:I10"/>
    <mergeCell ref="B1:F1"/>
    <mergeCell ref="B2:F2"/>
    <mergeCell ref="A6:Q6"/>
    <mergeCell ref="B5:C5"/>
    <mergeCell ref="B4:C4"/>
    <mergeCell ref="K1:Q1"/>
    <mergeCell ref="N4:Q4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5">
    <tabColor theme="5"/>
  </sheetPr>
  <dimension ref="A1:AG43"/>
  <sheetViews>
    <sheetView zoomScale="85" zoomScaleNormal="85" workbookViewId="0">
      <selection activeCell="B10" sqref="B10:E10"/>
    </sheetView>
  </sheetViews>
  <sheetFormatPr defaultColWidth="9.140625" defaultRowHeight="12.75"/>
  <cols>
    <col min="1" max="1" width="5.42578125" style="647" customWidth="1"/>
    <col min="2" max="3" width="11.28515625" style="647" customWidth="1"/>
    <col min="4" max="4" width="11.28515625" style="647" hidden="1" customWidth="1"/>
    <col min="5" max="7" width="11.28515625" style="647" customWidth="1"/>
    <col min="8" max="8" width="11.28515625" style="647" hidden="1" customWidth="1"/>
    <col min="9" max="11" width="11.28515625" style="647" customWidth="1"/>
    <col min="12" max="12" width="11.28515625" style="647" hidden="1" customWidth="1"/>
    <col min="13" max="15" width="11.28515625" style="647" customWidth="1"/>
    <col min="16" max="16" width="11.28515625" style="647" hidden="1" customWidth="1"/>
    <col min="17" max="17" width="11.28515625" style="647" customWidth="1"/>
    <col min="18" max="16384" width="9.140625" style="647"/>
  </cols>
  <sheetData>
    <row r="1" spans="1:33" s="635" customFormat="1" ht="18.75" customHeight="1">
      <c r="B1" s="2990" t="s">
        <v>405</v>
      </c>
      <c r="C1" s="2081"/>
      <c r="D1" s="2081"/>
      <c r="E1" s="2081"/>
      <c r="F1" s="2081"/>
      <c r="J1" s="800" t="s">
        <v>171</v>
      </c>
      <c r="K1" s="2995" t="s">
        <v>596</v>
      </c>
      <c r="L1" s="2995"/>
      <c r="M1" s="2995"/>
      <c r="N1" s="2995"/>
      <c r="O1" s="2995"/>
      <c r="P1" s="2995"/>
      <c r="Q1" s="2995"/>
      <c r="R1" s="806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35" customFormat="1" ht="10.5" customHeight="1">
      <c r="B2" s="2991" t="s">
        <v>1</v>
      </c>
      <c r="C2" s="2088"/>
      <c r="D2" s="2088"/>
      <c r="E2" s="2088"/>
      <c r="F2" s="2088"/>
      <c r="K2" s="936"/>
      <c r="L2" s="936"/>
      <c r="M2" s="936"/>
      <c r="N2" s="1045" t="s">
        <v>2</v>
      </c>
      <c r="O2" s="636"/>
      <c r="P2" s="636"/>
      <c r="Q2" s="636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35" customFormat="1" ht="13.5" customHeight="1">
      <c r="B3" s="637" t="s">
        <v>130</v>
      </c>
      <c r="N3" s="635" t="s">
        <v>3</v>
      </c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35" customFormat="1" ht="15" customHeight="1">
      <c r="B4" s="2994" t="s">
        <v>4</v>
      </c>
      <c r="C4" s="2081"/>
      <c r="D4" s="638"/>
      <c r="E4" s="936"/>
      <c r="F4" s="936"/>
      <c r="G4" s="936"/>
      <c r="H4" s="936"/>
      <c r="I4" s="920" t="s">
        <v>5</v>
      </c>
      <c r="J4" s="636"/>
      <c r="K4" s="636"/>
      <c r="L4" s="636"/>
      <c r="O4" s="1796" t="s">
        <v>563</v>
      </c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35" customFormat="1" ht="9.75" customHeight="1">
      <c r="B5" s="2993" t="s">
        <v>7</v>
      </c>
      <c r="C5" s="2079"/>
      <c r="D5" s="636"/>
      <c r="E5" s="636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35" customFormat="1" ht="12" customHeight="1">
      <c r="A6" s="2992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35" customFormat="1" ht="15.75">
      <c r="A7" s="3005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35" customFormat="1" ht="9" customHeight="1">
      <c r="A8" s="1272" t="s">
        <v>364</v>
      </c>
      <c r="B8" s="1258" t="s">
        <v>365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35" customFormat="1">
      <c r="A9" s="2999" t="s">
        <v>9</v>
      </c>
      <c r="B9" s="3002" t="s">
        <v>10</v>
      </c>
      <c r="C9" s="3003"/>
      <c r="D9" s="3003"/>
      <c r="E9" s="3003"/>
      <c r="F9" s="3003"/>
      <c r="G9" s="3003"/>
      <c r="H9" s="3003"/>
      <c r="I9" s="3004"/>
      <c r="J9" s="3002" t="s">
        <v>11</v>
      </c>
      <c r="K9" s="3003"/>
      <c r="L9" s="3003"/>
      <c r="M9" s="3003"/>
      <c r="N9" s="3003"/>
      <c r="O9" s="3003"/>
      <c r="P9" s="3003"/>
      <c r="Q9" s="3004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35" customFormat="1">
      <c r="A10" s="3000"/>
      <c r="B10" s="2996" t="s">
        <v>136</v>
      </c>
      <c r="C10" s="2997"/>
      <c r="D10" s="2997"/>
      <c r="E10" s="2998"/>
      <c r="F10" s="2996" t="s">
        <v>137</v>
      </c>
      <c r="G10" s="2095"/>
      <c r="H10" s="2095"/>
      <c r="I10" s="2096"/>
      <c r="J10" s="2996" t="s">
        <v>136</v>
      </c>
      <c r="K10" s="2997"/>
      <c r="L10" s="2997"/>
      <c r="M10" s="2998"/>
      <c r="N10" s="2996" t="s">
        <v>137</v>
      </c>
      <c r="O10" s="2997"/>
      <c r="P10" s="2997"/>
      <c r="Q10" s="2998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35" customFormat="1">
      <c r="A11" s="3000"/>
      <c r="B11" s="2996" t="s">
        <v>14</v>
      </c>
      <c r="C11" s="2997"/>
      <c r="E11" s="640">
        <v>4800</v>
      </c>
      <c r="F11" s="2996" t="s">
        <v>14</v>
      </c>
      <c r="G11" s="2997"/>
      <c r="H11" s="639"/>
      <c r="I11" s="640">
        <v>2400</v>
      </c>
      <c r="J11" s="2996" t="s">
        <v>14</v>
      </c>
      <c r="K11" s="2997"/>
      <c r="L11" s="639"/>
      <c r="M11" s="640">
        <v>4800</v>
      </c>
      <c r="N11" s="2996" t="s">
        <v>14</v>
      </c>
      <c r="O11" s="2997"/>
      <c r="P11" s="639"/>
      <c r="Q11" s="640">
        <v>2400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42" customFormat="1" ht="35.25" customHeight="1">
      <c r="A12" s="3001"/>
      <c r="B12" s="641" t="s">
        <v>16</v>
      </c>
      <c r="C12" s="641" t="s">
        <v>17</v>
      </c>
      <c r="D12" s="641"/>
      <c r="E12" s="641" t="s">
        <v>18</v>
      </c>
      <c r="F12" s="641" t="s">
        <v>16</v>
      </c>
      <c r="G12" s="641" t="s">
        <v>17</v>
      </c>
      <c r="H12" s="641"/>
      <c r="I12" s="641" t="s">
        <v>18</v>
      </c>
      <c r="J12" s="641" t="s">
        <v>16</v>
      </c>
      <c r="K12" s="641" t="s">
        <v>17</v>
      </c>
      <c r="L12" s="641"/>
      <c r="M12" s="641" t="s">
        <v>18</v>
      </c>
      <c r="N12" s="641" t="s">
        <v>16</v>
      </c>
      <c r="O12" s="641" t="s">
        <v>17</v>
      </c>
      <c r="P12" s="641"/>
      <c r="Q12" s="641" t="s">
        <v>18</v>
      </c>
    </row>
    <row r="13" spans="1:33" s="644" customFormat="1" ht="11.25">
      <c r="A13" s="643">
        <v>1</v>
      </c>
      <c r="B13" s="643">
        <v>2</v>
      </c>
      <c r="C13" s="643">
        <v>3</v>
      </c>
      <c r="D13" s="643"/>
      <c r="E13" s="643">
        <v>4</v>
      </c>
      <c r="F13" s="643">
        <v>5</v>
      </c>
      <c r="G13" s="643">
        <v>6</v>
      </c>
      <c r="H13" s="643"/>
      <c r="I13" s="643">
        <v>7</v>
      </c>
      <c r="J13" s="643">
        <v>8</v>
      </c>
      <c r="K13" s="643">
        <v>9</v>
      </c>
      <c r="L13" s="643"/>
      <c r="M13" s="643">
        <v>10</v>
      </c>
      <c r="N13" s="643">
        <v>11</v>
      </c>
      <c r="O13" s="643">
        <v>12</v>
      </c>
      <c r="P13" s="643"/>
      <c r="Q13" s="643">
        <v>13</v>
      </c>
    </row>
    <row r="14" spans="1:33" s="642" customFormat="1" ht="15">
      <c r="A14" s="645">
        <v>0</v>
      </c>
      <c r="B14" s="1677"/>
      <c r="C14" s="1678"/>
      <c r="D14" s="1678"/>
      <c r="E14" s="1784">
        <v>133.92000000000002</v>
      </c>
      <c r="F14" s="1650"/>
      <c r="G14" s="1678"/>
      <c r="H14" s="1678"/>
      <c r="I14" s="1784">
        <v>540.96</v>
      </c>
      <c r="J14" s="1650"/>
      <c r="K14" s="1678"/>
      <c r="L14" s="1678"/>
      <c r="M14" s="1784">
        <v>73.44</v>
      </c>
      <c r="N14" s="1650"/>
      <c r="O14" s="1678"/>
      <c r="P14" s="1678"/>
      <c r="Q14" s="1784">
        <v>214.56</v>
      </c>
    </row>
    <row r="15" spans="1:33" s="1322" customFormat="1" ht="15">
      <c r="A15" s="1321">
        <v>1</v>
      </c>
      <c r="B15" s="1677"/>
      <c r="C15" s="1678"/>
      <c r="D15" s="1678"/>
      <c r="E15" s="1784">
        <v>124.32000000000001</v>
      </c>
      <c r="F15" s="1650"/>
      <c r="G15" s="1678"/>
      <c r="H15" s="1678"/>
      <c r="I15" s="1784">
        <v>459.36</v>
      </c>
      <c r="J15" s="1650"/>
      <c r="K15" s="1678"/>
      <c r="L15" s="1678"/>
      <c r="M15" s="1784">
        <v>72.960000000000008</v>
      </c>
      <c r="N15" s="1650"/>
      <c r="O15" s="1678"/>
      <c r="P15" s="1678"/>
      <c r="Q15" s="1784">
        <v>191.04000000000002</v>
      </c>
    </row>
    <row r="16" spans="1:33" s="642" customFormat="1" ht="15">
      <c r="A16" s="645">
        <v>2</v>
      </c>
      <c r="B16" s="1677"/>
      <c r="C16" s="1678"/>
      <c r="D16" s="1678"/>
      <c r="E16" s="1784">
        <v>116.64</v>
      </c>
      <c r="F16" s="1650"/>
      <c r="G16" s="1678"/>
      <c r="H16" s="1678"/>
      <c r="I16" s="1784">
        <v>424.79999999999995</v>
      </c>
      <c r="J16" s="1650"/>
      <c r="K16" s="1678"/>
      <c r="L16" s="1678"/>
      <c r="M16" s="1784">
        <v>71.52000000000001</v>
      </c>
      <c r="N16" s="1650"/>
      <c r="O16" s="1678"/>
      <c r="P16" s="1678"/>
      <c r="Q16" s="1784">
        <v>165.59999999999997</v>
      </c>
    </row>
    <row r="17" spans="1:17" s="642" customFormat="1" ht="15">
      <c r="A17" s="645">
        <v>3</v>
      </c>
      <c r="B17" s="1677"/>
      <c r="C17" s="1678"/>
      <c r="D17" s="1678"/>
      <c r="E17" s="1784">
        <v>113.28</v>
      </c>
      <c r="F17" s="1650"/>
      <c r="G17" s="1678"/>
      <c r="H17" s="1678"/>
      <c r="I17" s="1784">
        <v>411.36</v>
      </c>
      <c r="J17" s="1650"/>
      <c r="K17" s="1678"/>
      <c r="L17" s="1678"/>
      <c r="M17" s="1784">
        <v>72</v>
      </c>
      <c r="N17" s="1650"/>
      <c r="O17" s="1678"/>
      <c r="P17" s="1678"/>
      <c r="Q17" s="1784">
        <v>162.72</v>
      </c>
    </row>
    <row r="18" spans="1:17" s="642" customFormat="1" ht="15">
      <c r="A18" s="645">
        <v>4</v>
      </c>
      <c r="B18" s="1677"/>
      <c r="C18" s="1678"/>
      <c r="D18" s="1678"/>
      <c r="E18" s="1784">
        <v>117.11999999999999</v>
      </c>
      <c r="F18" s="1650"/>
      <c r="G18" s="1678"/>
      <c r="H18" s="1678"/>
      <c r="I18" s="1784">
        <v>447.84000000000003</v>
      </c>
      <c r="J18" s="1650"/>
      <c r="K18" s="1678"/>
      <c r="L18" s="1678"/>
      <c r="M18" s="1784">
        <v>71.040000000000006</v>
      </c>
      <c r="N18" s="1650"/>
      <c r="O18" s="1678"/>
      <c r="P18" s="1678"/>
      <c r="Q18" s="1784">
        <v>160.32</v>
      </c>
    </row>
    <row r="19" spans="1:17" s="642" customFormat="1" ht="15">
      <c r="A19" s="645">
        <v>5</v>
      </c>
      <c r="B19" s="1677"/>
      <c r="C19" s="1678"/>
      <c r="D19" s="1678"/>
      <c r="E19" s="1784">
        <v>120.96000000000001</v>
      </c>
      <c r="F19" s="1650"/>
      <c r="G19" s="1678"/>
      <c r="H19" s="1678"/>
      <c r="I19" s="1784">
        <v>542.88</v>
      </c>
      <c r="J19" s="1650"/>
      <c r="K19" s="1678"/>
      <c r="L19" s="1678"/>
      <c r="M19" s="1784">
        <v>70.56</v>
      </c>
      <c r="N19" s="1650"/>
      <c r="O19" s="1678"/>
      <c r="P19" s="1678"/>
      <c r="Q19" s="1784">
        <v>162.23999999999998</v>
      </c>
    </row>
    <row r="20" spans="1:17" s="642" customFormat="1" ht="15">
      <c r="A20" s="645">
        <v>6</v>
      </c>
      <c r="B20" s="1677"/>
      <c r="C20" s="1678"/>
      <c r="D20" s="1678"/>
      <c r="E20" s="1784">
        <v>150.24</v>
      </c>
      <c r="F20" s="1650"/>
      <c r="G20" s="1678"/>
      <c r="H20" s="1678"/>
      <c r="I20" s="1784">
        <v>613.43999999999994</v>
      </c>
      <c r="J20" s="1650"/>
      <c r="K20" s="1678"/>
      <c r="L20" s="1678"/>
      <c r="M20" s="1784">
        <v>74.400000000000006</v>
      </c>
      <c r="N20" s="1650"/>
      <c r="O20" s="1678"/>
      <c r="P20" s="1678"/>
      <c r="Q20" s="1784">
        <v>160.32</v>
      </c>
    </row>
    <row r="21" spans="1:17" s="642" customFormat="1" ht="15">
      <c r="A21" s="645">
        <v>7</v>
      </c>
      <c r="B21" s="1677"/>
      <c r="C21" s="1678"/>
      <c r="D21" s="1678"/>
      <c r="E21" s="1784">
        <v>159.83999999999997</v>
      </c>
      <c r="F21" s="1650"/>
      <c r="G21" s="1678"/>
      <c r="H21" s="1678"/>
      <c r="I21" s="1784">
        <v>700.31999999999994</v>
      </c>
      <c r="J21" s="1650"/>
      <c r="K21" s="1678"/>
      <c r="L21" s="1678"/>
      <c r="M21" s="1784">
        <v>81.12</v>
      </c>
      <c r="N21" s="1650"/>
      <c r="O21" s="1678"/>
      <c r="P21" s="1678"/>
      <c r="Q21" s="1784">
        <v>189.60000000000002</v>
      </c>
    </row>
    <row r="22" spans="1:17" s="642" customFormat="1" ht="15">
      <c r="A22" s="645">
        <v>8</v>
      </c>
      <c r="B22" s="1677"/>
      <c r="C22" s="1678"/>
      <c r="D22" s="1678"/>
      <c r="E22" s="1784">
        <v>190.56</v>
      </c>
      <c r="F22" s="1650"/>
      <c r="G22" s="1678"/>
      <c r="H22" s="1678"/>
      <c r="I22" s="1784">
        <v>951.84</v>
      </c>
      <c r="J22" s="1650"/>
      <c r="K22" s="1678"/>
      <c r="L22" s="1678"/>
      <c r="M22" s="1784">
        <v>87.359999999999985</v>
      </c>
      <c r="N22" s="1650"/>
      <c r="O22" s="1678"/>
      <c r="P22" s="1678"/>
      <c r="Q22" s="1784">
        <v>349.91999999999996</v>
      </c>
    </row>
    <row r="23" spans="1:17" s="642" customFormat="1" ht="15">
      <c r="A23" s="645">
        <v>9</v>
      </c>
      <c r="B23" s="1677"/>
      <c r="C23" s="1678"/>
      <c r="D23" s="1678"/>
      <c r="E23" s="1784">
        <v>192.95999999999998</v>
      </c>
      <c r="F23" s="1650"/>
      <c r="G23" s="1678"/>
      <c r="H23" s="1678"/>
      <c r="I23" s="1784">
        <v>979.68</v>
      </c>
      <c r="J23" s="1650"/>
      <c r="K23" s="1678"/>
      <c r="L23" s="1678"/>
      <c r="M23" s="1784">
        <v>87.84</v>
      </c>
      <c r="N23" s="1650"/>
      <c r="O23" s="1678"/>
      <c r="P23" s="1678"/>
      <c r="Q23" s="1784">
        <v>314.88</v>
      </c>
    </row>
    <row r="24" spans="1:17" s="642" customFormat="1" ht="15">
      <c r="A24" s="645">
        <v>10</v>
      </c>
      <c r="B24" s="1677"/>
      <c r="C24" s="1678"/>
      <c r="D24" s="1678"/>
      <c r="E24" s="1784">
        <v>189.59999999999997</v>
      </c>
      <c r="F24" s="1650"/>
      <c r="G24" s="1678"/>
      <c r="H24" s="1678"/>
      <c r="I24" s="1784">
        <v>972.95999999999992</v>
      </c>
      <c r="J24" s="1650"/>
      <c r="K24" s="1678"/>
      <c r="L24" s="1678"/>
      <c r="M24" s="1784">
        <v>89.759999999999991</v>
      </c>
      <c r="N24" s="1650"/>
      <c r="O24" s="1678"/>
      <c r="P24" s="1678"/>
      <c r="Q24" s="1784">
        <v>296.64</v>
      </c>
    </row>
    <row r="25" spans="1:17" s="642" customFormat="1" ht="15">
      <c r="A25" s="645">
        <v>11</v>
      </c>
      <c r="B25" s="1677"/>
      <c r="C25" s="1678"/>
      <c r="D25" s="1678"/>
      <c r="E25" s="1784">
        <v>185.76</v>
      </c>
      <c r="F25" s="1650"/>
      <c r="G25" s="1678"/>
      <c r="H25" s="1678"/>
      <c r="I25" s="1784">
        <v>961.44</v>
      </c>
      <c r="J25" s="1650"/>
      <c r="K25" s="1678"/>
      <c r="L25" s="1678"/>
      <c r="M25" s="1784">
        <v>88.8</v>
      </c>
      <c r="N25" s="1650"/>
      <c r="O25" s="1678"/>
      <c r="P25" s="1678"/>
      <c r="Q25" s="1784">
        <v>315.36</v>
      </c>
    </row>
    <row r="26" spans="1:17" s="642" customFormat="1" ht="15">
      <c r="A26" s="645">
        <v>12</v>
      </c>
      <c r="B26" s="1677"/>
      <c r="C26" s="1678"/>
      <c r="D26" s="1678"/>
      <c r="E26" s="1784">
        <v>185.76</v>
      </c>
      <c r="F26" s="1650"/>
      <c r="G26" s="1678"/>
      <c r="H26" s="1678"/>
      <c r="I26" s="1784">
        <v>863.04</v>
      </c>
      <c r="J26" s="1650"/>
      <c r="K26" s="1678"/>
      <c r="L26" s="1678"/>
      <c r="M26" s="1784">
        <v>89.28</v>
      </c>
      <c r="N26" s="1650"/>
      <c r="O26" s="1678"/>
      <c r="P26" s="1678"/>
      <c r="Q26" s="1784">
        <v>268.32</v>
      </c>
    </row>
    <row r="27" spans="1:17" s="642" customFormat="1" ht="15">
      <c r="A27" s="645">
        <v>13</v>
      </c>
      <c r="B27" s="1677"/>
      <c r="C27" s="1678"/>
      <c r="D27" s="1678"/>
      <c r="E27" s="1784">
        <v>187.20000000000002</v>
      </c>
      <c r="F27" s="1650"/>
      <c r="G27" s="1678"/>
      <c r="H27" s="1678"/>
      <c r="I27" s="1784">
        <v>916.8</v>
      </c>
      <c r="J27" s="1650"/>
      <c r="K27" s="1678"/>
      <c r="L27" s="1678"/>
      <c r="M27" s="1784">
        <v>90.72</v>
      </c>
      <c r="N27" s="1650"/>
      <c r="O27" s="1678"/>
      <c r="P27" s="1678"/>
      <c r="Q27" s="1784">
        <v>357.12</v>
      </c>
    </row>
    <row r="28" spans="1:17" s="642" customFormat="1" ht="15">
      <c r="A28" s="645">
        <v>14</v>
      </c>
      <c r="B28" s="1677"/>
      <c r="C28" s="1678"/>
      <c r="D28" s="1678"/>
      <c r="E28" s="1784">
        <v>192.48000000000002</v>
      </c>
      <c r="F28" s="1650"/>
      <c r="G28" s="1678"/>
      <c r="H28" s="1678"/>
      <c r="I28" s="1784">
        <v>885.6</v>
      </c>
      <c r="J28" s="1650"/>
      <c r="K28" s="1678"/>
      <c r="L28" s="1678"/>
      <c r="M28" s="1784">
        <v>95.039999999999992</v>
      </c>
      <c r="N28" s="1650"/>
      <c r="O28" s="1678"/>
      <c r="P28" s="1678"/>
      <c r="Q28" s="1784">
        <v>323.52</v>
      </c>
    </row>
    <row r="29" spans="1:17" s="642" customFormat="1" ht="15">
      <c r="A29" s="645">
        <v>15</v>
      </c>
      <c r="B29" s="1677"/>
      <c r="C29" s="1678"/>
      <c r="D29" s="1678"/>
      <c r="E29" s="1784">
        <v>192</v>
      </c>
      <c r="F29" s="1650"/>
      <c r="G29" s="1678"/>
      <c r="H29" s="1678"/>
      <c r="I29" s="1784">
        <v>908.16</v>
      </c>
      <c r="J29" s="1650"/>
      <c r="K29" s="1678"/>
      <c r="L29" s="1678"/>
      <c r="M29" s="1784">
        <v>93.6</v>
      </c>
      <c r="N29" s="1650"/>
      <c r="O29" s="1678"/>
      <c r="P29" s="1678"/>
      <c r="Q29" s="1784">
        <v>360</v>
      </c>
    </row>
    <row r="30" spans="1:17" s="642" customFormat="1" ht="15">
      <c r="A30" s="645">
        <v>16</v>
      </c>
      <c r="B30" s="1677"/>
      <c r="C30" s="1678"/>
      <c r="D30" s="1678"/>
      <c r="E30" s="1784">
        <v>195.84</v>
      </c>
      <c r="F30" s="1650"/>
      <c r="G30" s="1678"/>
      <c r="H30" s="1678"/>
      <c r="I30" s="1784">
        <v>909.12</v>
      </c>
      <c r="J30" s="1650"/>
      <c r="K30" s="1678"/>
      <c r="L30" s="1678"/>
      <c r="M30" s="1784">
        <v>93.6</v>
      </c>
      <c r="N30" s="1650"/>
      <c r="O30" s="1678"/>
      <c r="P30" s="1678"/>
      <c r="Q30" s="1784">
        <v>266.39999999999998</v>
      </c>
    </row>
    <row r="31" spans="1:17" s="646" customFormat="1" ht="15">
      <c r="A31" s="645">
        <v>17</v>
      </c>
      <c r="B31" s="1677"/>
      <c r="C31" s="1678"/>
      <c r="D31" s="1678"/>
      <c r="E31" s="1784">
        <v>399.36</v>
      </c>
      <c r="F31" s="1650"/>
      <c r="G31" s="1678"/>
      <c r="H31" s="1678"/>
      <c r="I31" s="1784">
        <v>894.24</v>
      </c>
      <c r="J31" s="1650"/>
      <c r="K31" s="1678"/>
      <c r="L31" s="1678"/>
      <c r="M31" s="1784">
        <v>228.96</v>
      </c>
      <c r="N31" s="1650"/>
      <c r="O31" s="1678"/>
      <c r="P31" s="1678"/>
      <c r="Q31" s="1784">
        <v>261.59999999999997</v>
      </c>
    </row>
    <row r="32" spans="1:17" s="646" customFormat="1" ht="15">
      <c r="A32" s="645">
        <v>18</v>
      </c>
      <c r="B32" s="1677"/>
      <c r="C32" s="1678"/>
      <c r="D32" s="1678"/>
      <c r="E32" s="1784">
        <v>503.52</v>
      </c>
      <c r="F32" s="1650"/>
      <c r="G32" s="1678"/>
      <c r="H32" s="1678"/>
      <c r="I32" s="1784">
        <v>911.04</v>
      </c>
      <c r="J32" s="1650"/>
      <c r="K32" s="1678"/>
      <c r="L32" s="1678"/>
      <c r="M32" s="1784">
        <v>254.88</v>
      </c>
      <c r="N32" s="1650"/>
      <c r="O32" s="1678"/>
      <c r="P32" s="1678"/>
      <c r="Q32" s="1784">
        <v>264.95999999999998</v>
      </c>
    </row>
    <row r="33" spans="1:33" s="646" customFormat="1" ht="15">
      <c r="A33" s="645">
        <v>19</v>
      </c>
      <c r="B33" s="1677"/>
      <c r="C33" s="1678"/>
      <c r="D33" s="1678"/>
      <c r="E33" s="1784">
        <v>519.84000000000015</v>
      </c>
      <c r="F33" s="1650"/>
      <c r="G33" s="1678"/>
      <c r="H33" s="1678"/>
      <c r="I33" s="1784">
        <v>870.72</v>
      </c>
      <c r="J33" s="1650"/>
      <c r="K33" s="1678"/>
      <c r="L33" s="1678"/>
      <c r="M33" s="1784">
        <v>230.88</v>
      </c>
      <c r="N33" s="1650"/>
      <c r="O33" s="1678"/>
      <c r="P33" s="1678"/>
      <c r="Q33" s="1784">
        <v>244.8</v>
      </c>
    </row>
    <row r="34" spans="1:33" s="646" customFormat="1" ht="15">
      <c r="A34" s="645">
        <v>20</v>
      </c>
      <c r="B34" s="1677"/>
      <c r="C34" s="1678"/>
      <c r="D34" s="1678"/>
      <c r="E34" s="1784">
        <v>522.24</v>
      </c>
      <c r="F34" s="1650"/>
      <c r="G34" s="1678"/>
      <c r="H34" s="1678"/>
      <c r="I34" s="1784">
        <v>859.2</v>
      </c>
      <c r="J34" s="1650"/>
      <c r="K34" s="1678"/>
      <c r="L34" s="1678"/>
      <c r="M34" s="1784">
        <v>223.2</v>
      </c>
      <c r="N34" s="1650"/>
      <c r="O34" s="1678"/>
      <c r="P34" s="1678"/>
      <c r="Q34" s="1784">
        <v>254.88000000000002</v>
      </c>
    </row>
    <row r="35" spans="1:33" s="646" customFormat="1" ht="15">
      <c r="A35" s="645">
        <v>21</v>
      </c>
      <c r="B35" s="1677"/>
      <c r="C35" s="1678"/>
      <c r="D35" s="1678"/>
      <c r="E35" s="1784">
        <v>489.12</v>
      </c>
      <c r="F35" s="1650"/>
      <c r="G35" s="1678"/>
      <c r="H35" s="1678"/>
      <c r="I35" s="1784">
        <v>794.4</v>
      </c>
      <c r="J35" s="1650"/>
      <c r="K35" s="1678"/>
      <c r="L35" s="1678"/>
      <c r="M35" s="1784">
        <v>183.84</v>
      </c>
      <c r="N35" s="1650"/>
      <c r="O35" s="1678"/>
      <c r="P35" s="1678"/>
      <c r="Q35" s="1784">
        <v>237.59999999999997</v>
      </c>
    </row>
    <row r="36" spans="1:33" s="646" customFormat="1" ht="15">
      <c r="A36" s="645">
        <v>22</v>
      </c>
      <c r="B36" s="1677"/>
      <c r="C36" s="1678"/>
      <c r="D36" s="1678"/>
      <c r="E36" s="1784">
        <v>456.96000000000004</v>
      </c>
      <c r="F36" s="1650"/>
      <c r="G36" s="1678"/>
      <c r="H36" s="1678"/>
      <c r="I36" s="1784">
        <v>707.52</v>
      </c>
      <c r="J36" s="1650"/>
      <c r="K36" s="1678"/>
      <c r="L36" s="1678"/>
      <c r="M36" s="1784">
        <v>212.16</v>
      </c>
      <c r="N36" s="1650"/>
      <c r="O36" s="1678"/>
      <c r="P36" s="1678"/>
      <c r="Q36" s="1784">
        <v>267.36</v>
      </c>
    </row>
    <row r="37" spans="1:33" s="646" customFormat="1" ht="15">
      <c r="A37" s="645">
        <v>23</v>
      </c>
      <c r="B37" s="1677"/>
      <c r="C37" s="1678"/>
      <c r="D37" s="1678"/>
      <c r="E37" s="1784">
        <v>402.72</v>
      </c>
      <c r="F37" s="1650"/>
      <c r="G37" s="1678"/>
      <c r="H37" s="1678"/>
      <c r="I37" s="1784">
        <v>595.67999999999995</v>
      </c>
      <c r="J37" s="1650"/>
      <c r="K37" s="1678"/>
      <c r="L37" s="1678"/>
      <c r="M37" s="1784">
        <v>193.92</v>
      </c>
      <c r="N37" s="1650"/>
      <c r="O37" s="1678"/>
      <c r="P37" s="1678"/>
      <c r="Q37" s="1784">
        <v>248.64000000000001</v>
      </c>
    </row>
    <row r="38" spans="1:33" s="646" customFormat="1" ht="15">
      <c r="A38" s="645" t="s">
        <v>19</v>
      </c>
      <c r="B38" s="1293"/>
      <c r="C38" s="1678"/>
      <c r="D38" s="1678"/>
      <c r="E38" s="1679">
        <f>SUM(E14:E37)</f>
        <v>6042.2400000000007</v>
      </c>
      <c r="F38" s="1678"/>
      <c r="G38" s="1678"/>
      <c r="H38" s="1678"/>
      <c r="I38" s="1679">
        <f>SUM(I14:I37)</f>
        <v>18122.400000000001</v>
      </c>
      <c r="J38" s="1678"/>
      <c r="K38" s="1678"/>
      <c r="L38" s="1678"/>
      <c r="M38" s="1679">
        <f>SUM(M14:M37)</f>
        <v>2930.88</v>
      </c>
      <c r="N38" s="1678"/>
      <c r="O38" s="1678"/>
      <c r="P38" s="1678"/>
      <c r="Q38" s="1679">
        <f>SUM(Q14:Q37)</f>
        <v>6038.4000000000015</v>
      </c>
    </row>
    <row r="39" spans="1:33" s="635" customFormat="1" ht="12.75" customHeight="1">
      <c r="A39" s="635" t="s">
        <v>20</v>
      </c>
      <c r="R39" s="936"/>
      <c r="S39" s="936"/>
      <c r="T39" s="936"/>
      <c r="U39" s="936"/>
      <c r="V39" s="936"/>
      <c r="W39" s="936"/>
      <c r="X39" s="936"/>
      <c r="Y39" s="936"/>
      <c r="Z39" s="936"/>
      <c r="AA39" s="936"/>
      <c r="AB39" s="936"/>
      <c r="AC39" s="936"/>
      <c r="AD39" s="936"/>
      <c r="AE39" s="936"/>
      <c r="AF39" s="936"/>
      <c r="AG39" s="936"/>
    </row>
    <row r="40" spans="1:33" s="635" customFormat="1" ht="12.75" customHeight="1">
      <c r="A40" s="635" t="s">
        <v>21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>
      <c r="A41" s="635" t="s">
        <v>565</v>
      </c>
      <c r="K41" s="635"/>
      <c r="L41" s="635"/>
      <c r="M41" s="635"/>
      <c r="N41" s="635"/>
      <c r="O41" s="635"/>
      <c r="P41" s="635"/>
      <c r="Q41" s="635"/>
      <c r="R41" s="937"/>
      <c r="S41" s="937"/>
      <c r="T41" s="937"/>
      <c r="U41" s="937"/>
      <c r="V41" s="937"/>
      <c r="W41" s="937"/>
      <c r="X41" s="937"/>
      <c r="Y41" s="937"/>
      <c r="Z41" s="937"/>
      <c r="AA41" s="937"/>
      <c r="AB41" s="937"/>
      <c r="AC41" s="937"/>
      <c r="AD41" s="937"/>
      <c r="AE41" s="937"/>
      <c r="AF41" s="937"/>
      <c r="AG41" s="937"/>
    </row>
    <row r="42" spans="1:33">
      <c r="A42" s="635" t="s">
        <v>23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</sheetData>
  <mergeCells count="18">
    <mergeCell ref="N10:Q10"/>
    <mergeCell ref="J11:K11"/>
    <mergeCell ref="A9:A12"/>
    <mergeCell ref="B9:I9"/>
    <mergeCell ref="A7:Q7"/>
    <mergeCell ref="N11:O11"/>
    <mergeCell ref="B11:C11"/>
    <mergeCell ref="F11:G11"/>
    <mergeCell ref="J9:Q9"/>
    <mergeCell ref="B10:E10"/>
    <mergeCell ref="F10:I10"/>
    <mergeCell ref="J10:M10"/>
    <mergeCell ref="B1:F1"/>
    <mergeCell ref="B2:F2"/>
    <mergeCell ref="A6:Q6"/>
    <mergeCell ref="B5:C5"/>
    <mergeCell ref="B4:C4"/>
    <mergeCell ref="K1:Q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6">
    <tabColor rgb="FF92D050"/>
  </sheetPr>
  <dimension ref="A1:AG43"/>
  <sheetViews>
    <sheetView zoomScale="85" zoomScaleNormal="85" workbookViewId="0">
      <selection activeCell="B10" sqref="B10:E10"/>
    </sheetView>
  </sheetViews>
  <sheetFormatPr defaultColWidth="9.140625" defaultRowHeight="12.75"/>
  <cols>
    <col min="1" max="1" width="5.42578125" style="660" customWidth="1"/>
    <col min="2" max="3" width="11.28515625" style="660" customWidth="1"/>
    <col min="4" max="4" width="11.28515625" style="660" hidden="1" customWidth="1"/>
    <col min="5" max="7" width="11.28515625" style="660" customWidth="1"/>
    <col min="8" max="8" width="11.28515625" style="660" hidden="1" customWidth="1"/>
    <col min="9" max="11" width="11.28515625" style="660" customWidth="1"/>
    <col min="12" max="12" width="11.28515625" style="660" hidden="1" customWidth="1"/>
    <col min="13" max="15" width="11.28515625" style="660" customWidth="1"/>
    <col min="16" max="16" width="11.28515625" style="660" hidden="1" customWidth="1"/>
    <col min="17" max="17" width="11.28515625" style="660" customWidth="1"/>
    <col min="18" max="16384" width="9.140625" style="660"/>
  </cols>
  <sheetData>
    <row r="1" spans="1:33" s="648" customFormat="1" ht="18.75" customHeight="1">
      <c r="B1" s="3014" t="s">
        <v>405</v>
      </c>
      <c r="C1" s="2081"/>
      <c r="D1" s="2081"/>
      <c r="E1" s="2081"/>
      <c r="F1" s="2081"/>
      <c r="J1" s="800" t="s">
        <v>171</v>
      </c>
      <c r="K1" s="3012" t="s">
        <v>596</v>
      </c>
      <c r="L1" s="3013"/>
      <c r="M1" s="3013"/>
      <c r="N1" s="3013"/>
      <c r="O1" s="3013"/>
      <c r="P1" s="3013"/>
      <c r="Q1" s="3013"/>
      <c r="R1" s="877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48" customFormat="1" ht="10.5" customHeight="1">
      <c r="B2" s="3015" t="s">
        <v>1</v>
      </c>
      <c r="C2" s="2088"/>
      <c r="D2" s="2088"/>
      <c r="E2" s="2088"/>
      <c r="F2" s="2088"/>
      <c r="K2" s="934"/>
      <c r="L2" s="934"/>
      <c r="M2" s="934"/>
      <c r="N2" s="878" t="s">
        <v>2</v>
      </c>
      <c r="O2" s="649"/>
      <c r="P2" s="649"/>
      <c r="Q2" s="649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48" customFormat="1" ht="13.5" customHeight="1">
      <c r="B3" s="650" t="s">
        <v>130</v>
      </c>
      <c r="N3" s="648" t="s">
        <v>3</v>
      </c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48" customFormat="1" ht="15" customHeight="1">
      <c r="B4" s="3017" t="s">
        <v>4</v>
      </c>
      <c r="C4" s="2081"/>
      <c r="D4" s="651"/>
      <c r="E4" s="934"/>
      <c r="F4" s="934"/>
      <c r="G4" s="934"/>
      <c r="H4" s="934"/>
      <c r="I4" s="879" t="s">
        <v>5</v>
      </c>
      <c r="J4" s="649"/>
      <c r="K4" s="649"/>
      <c r="L4" s="649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48" customFormat="1" ht="9.75" customHeight="1">
      <c r="B5" s="3016" t="s">
        <v>7</v>
      </c>
      <c r="C5" s="2079"/>
      <c r="D5" s="649"/>
      <c r="E5" s="649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48" customFormat="1" ht="12" customHeight="1">
      <c r="A6" s="3008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48" customFormat="1" ht="15.75">
      <c r="A7" s="3009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48" customFormat="1" ht="9" customHeight="1">
      <c r="A8" s="1272" t="s">
        <v>367</v>
      </c>
      <c r="B8" s="1258" t="s">
        <v>366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48" customFormat="1">
      <c r="A9" s="3006" t="s">
        <v>9</v>
      </c>
      <c r="B9" s="3007" t="s">
        <v>10</v>
      </c>
      <c r="C9" s="2424"/>
      <c r="D9" s="2424"/>
      <c r="E9" s="2424"/>
      <c r="F9" s="2424"/>
      <c r="G9" s="2424"/>
      <c r="H9" s="2424"/>
      <c r="I9" s="2425"/>
      <c r="J9" s="3007" t="s">
        <v>11</v>
      </c>
      <c r="K9" s="2424"/>
      <c r="L9" s="2424"/>
      <c r="M9" s="2424"/>
      <c r="N9" s="2424"/>
      <c r="O9" s="2424"/>
      <c r="P9" s="2424"/>
      <c r="Q9" s="2425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48" customFormat="1">
      <c r="A10" s="2421"/>
      <c r="B10" s="3010" t="s">
        <v>138</v>
      </c>
      <c r="C10" s="2095"/>
      <c r="D10" s="2095"/>
      <c r="E10" s="2096"/>
      <c r="F10" s="3011"/>
      <c r="G10" s="2531"/>
      <c r="H10" s="2531"/>
      <c r="I10" s="2532"/>
      <c r="J10" s="3010" t="s">
        <v>138</v>
      </c>
      <c r="K10" s="2095"/>
      <c r="L10" s="2095"/>
      <c r="M10" s="2096"/>
      <c r="N10" s="3011"/>
      <c r="O10" s="2531"/>
      <c r="P10" s="2531"/>
      <c r="Q10" s="253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48" customFormat="1">
      <c r="A11" s="2421"/>
      <c r="B11" s="3010" t="s">
        <v>14</v>
      </c>
      <c r="C11" s="2095"/>
      <c r="E11" s="653">
        <v>2400</v>
      </c>
      <c r="F11" s="3011" t="s">
        <v>14</v>
      </c>
      <c r="G11" s="2531"/>
      <c r="H11" s="1683"/>
      <c r="I11" s="1684"/>
      <c r="J11" s="3010" t="s">
        <v>14</v>
      </c>
      <c r="K11" s="2095"/>
      <c r="L11" s="652"/>
      <c r="M11" s="653">
        <v>2400</v>
      </c>
      <c r="N11" s="3010" t="s">
        <v>14</v>
      </c>
      <c r="O11" s="2095"/>
      <c r="P11" s="652"/>
      <c r="Q11" s="653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55" customFormat="1" ht="35.25" customHeight="1">
      <c r="A12" s="2422"/>
      <c r="B12" s="654" t="s">
        <v>16</v>
      </c>
      <c r="C12" s="654" t="s">
        <v>17</v>
      </c>
      <c r="D12" s="654"/>
      <c r="E12" s="654" t="s">
        <v>18</v>
      </c>
      <c r="F12" s="654" t="s">
        <v>16</v>
      </c>
      <c r="G12" s="654" t="s">
        <v>17</v>
      </c>
      <c r="H12" s="654"/>
      <c r="I12" s="654" t="s">
        <v>18</v>
      </c>
      <c r="J12" s="654" t="s">
        <v>16</v>
      </c>
      <c r="K12" s="654" t="s">
        <v>17</v>
      </c>
      <c r="L12" s="654"/>
      <c r="M12" s="654" t="s">
        <v>18</v>
      </c>
      <c r="N12" s="654" t="s">
        <v>16</v>
      </c>
      <c r="O12" s="654" t="s">
        <v>17</v>
      </c>
      <c r="P12" s="654"/>
      <c r="Q12" s="654" t="s">
        <v>18</v>
      </c>
    </row>
    <row r="13" spans="1:33" s="657" customFormat="1" ht="11.25">
      <c r="A13" s="656">
        <v>1</v>
      </c>
      <c r="B13" s="656">
        <v>2</v>
      </c>
      <c r="C13" s="656">
        <v>3</v>
      </c>
      <c r="D13" s="656"/>
      <c r="E13" s="656">
        <v>4</v>
      </c>
      <c r="F13" s="656">
        <v>5</v>
      </c>
      <c r="G13" s="656">
        <v>6</v>
      </c>
      <c r="H13" s="656"/>
      <c r="I13" s="656">
        <v>7</v>
      </c>
      <c r="J13" s="656">
        <v>8</v>
      </c>
      <c r="K13" s="656">
        <v>9</v>
      </c>
      <c r="L13" s="656"/>
      <c r="M13" s="656">
        <v>10</v>
      </c>
      <c r="N13" s="656">
        <v>11</v>
      </c>
      <c r="O13" s="656">
        <v>12</v>
      </c>
      <c r="P13" s="656"/>
      <c r="Q13" s="656">
        <v>13</v>
      </c>
    </row>
    <row r="14" spans="1:33" s="655" customFormat="1" ht="15">
      <c r="A14" s="658">
        <v>0</v>
      </c>
      <c r="B14" s="1677"/>
      <c r="C14" s="1680"/>
      <c r="D14" s="1680"/>
      <c r="E14" s="1784">
        <v>497.28</v>
      </c>
      <c r="F14" s="1650"/>
      <c r="G14" s="1680"/>
      <c r="H14" s="1680"/>
      <c r="I14" s="1681"/>
      <c r="J14" s="1650"/>
      <c r="K14" s="1680"/>
      <c r="L14" s="1680"/>
      <c r="M14" s="1784">
        <v>216.71999999999997</v>
      </c>
      <c r="N14" s="1650"/>
      <c r="O14" s="1680"/>
      <c r="P14" s="1680"/>
      <c r="Q14" s="1681"/>
    </row>
    <row r="15" spans="1:33" s="1320" customFormat="1" ht="15">
      <c r="A15" s="1319">
        <v>1</v>
      </c>
      <c r="B15" s="1677"/>
      <c r="C15" s="1680"/>
      <c r="D15" s="1680"/>
      <c r="E15" s="1784">
        <v>415.43999999999994</v>
      </c>
      <c r="F15" s="1650"/>
      <c r="G15" s="1680"/>
      <c r="H15" s="1680"/>
      <c r="I15" s="1533"/>
      <c r="J15" s="1650"/>
      <c r="K15" s="1680"/>
      <c r="L15" s="1680"/>
      <c r="M15" s="1784">
        <v>169.68</v>
      </c>
      <c r="N15" s="1650"/>
      <c r="O15" s="1680"/>
      <c r="P15" s="1680"/>
      <c r="Q15" s="1533"/>
    </row>
    <row r="16" spans="1:33" s="655" customFormat="1" ht="15">
      <c r="A16" s="658">
        <v>2</v>
      </c>
      <c r="B16" s="1677"/>
      <c r="C16" s="1680"/>
      <c r="D16" s="1680"/>
      <c r="E16" s="1784">
        <v>358.32000000000005</v>
      </c>
      <c r="F16" s="1650"/>
      <c r="G16" s="1680"/>
      <c r="H16" s="1680"/>
      <c r="I16" s="1533"/>
      <c r="J16" s="1650"/>
      <c r="K16" s="1680"/>
      <c r="L16" s="1680"/>
      <c r="M16" s="1784">
        <v>150.24</v>
      </c>
      <c r="N16" s="1650"/>
      <c r="O16" s="1680"/>
      <c r="P16" s="1680"/>
      <c r="Q16" s="1533"/>
    </row>
    <row r="17" spans="1:17" s="655" customFormat="1" ht="15">
      <c r="A17" s="658">
        <v>3</v>
      </c>
      <c r="B17" s="1677"/>
      <c r="C17" s="1680"/>
      <c r="D17" s="1680"/>
      <c r="E17" s="1784">
        <v>353.76</v>
      </c>
      <c r="F17" s="1650"/>
      <c r="G17" s="1680"/>
      <c r="H17" s="1680"/>
      <c r="I17" s="1533"/>
      <c r="J17" s="1650"/>
      <c r="K17" s="1680"/>
      <c r="L17" s="1680"/>
      <c r="M17" s="1784">
        <v>147.60000000000002</v>
      </c>
      <c r="N17" s="1650"/>
      <c r="O17" s="1680"/>
      <c r="P17" s="1680"/>
      <c r="Q17" s="1533"/>
    </row>
    <row r="18" spans="1:17" s="655" customFormat="1" ht="15">
      <c r="A18" s="658">
        <v>4</v>
      </c>
      <c r="B18" s="1677"/>
      <c r="C18" s="1680"/>
      <c r="D18" s="1680"/>
      <c r="E18" s="1784">
        <v>371.52</v>
      </c>
      <c r="F18" s="1650"/>
      <c r="G18" s="1680"/>
      <c r="H18" s="1680"/>
      <c r="I18" s="1533"/>
      <c r="J18" s="1650"/>
      <c r="K18" s="1680"/>
      <c r="L18" s="1680"/>
      <c r="M18" s="1784">
        <v>161.04</v>
      </c>
      <c r="N18" s="1650"/>
      <c r="O18" s="1680"/>
      <c r="P18" s="1680"/>
      <c r="Q18" s="1533"/>
    </row>
    <row r="19" spans="1:17" s="655" customFormat="1" ht="15">
      <c r="A19" s="658">
        <v>5</v>
      </c>
      <c r="B19" s="1677"/>
      <c r="C19" s="1680"/>
      <c r="D19" s="1680"/>
      <c r="E19" s="1784">
        <v>406.55999999999995</v>
      </c>
      <c r="F19" s="1650"/>
      <c r="G19" s="1680"/>
      <c r="H19" s="1680"/>
      <c r="I19" s="1533"/>
      <c r="J19" s="1650"/>
      <c r="K19" s="1680"/>
      <c r="L19" s="1680"/>
      <c r="M19" s="1784">
        <v>148.32</v>
      </c>
      <c r="N19" s="1650"/>
      <c r="O19" s="1680"/>
      <c r="P19" s="1680"/>
      <c r="Q19" s="1533"/>
    </row>
    <row r="20" spans="1:17" s="655" customFormat="1" ht="15">
      <c r="A20" s="658">
        <v>6</v>
      </c>
      <c r="B20" s="1677"/>
      <c r="C20" s="1680"/>
      <c r="D20" s="1680"/>
      <c r="E20" s="1784">
        <v>491.76</v>
      </c>
      <c r="F20" s="1650"/>
      <c r="G20" s="1680"/>
      <c r="H20" s="1680"/>
      <c r="I20" s="1533"/>
      <c r="J20" s="1650"/>
      <c r="K20" s="1680"/>
      <c r="L20" s="1680"/>
      <c r="M20" s="1784">
        <v>155.51999999999998</v>
      </c>
      <c r="N20" s="1650"/>
      <c r="O20" s="1680"/>
      <c r="P20" s="1680"/>
      <c r="Q20" s="1533"/>
    </row>
    <row r="21" spans="1:17" s="655" customFormat="1" ht="15">
      <c r="A21" s="658">
        <v>7</v>
      </c>
      <c r="B21" s="1677"/>
      <c r="C21" s="1680"/>
      <c r="D21" s="1680"/>
      <c r="E21" s="1784">
        <v>547.44000000000005</v>
      </c>
      <c r="F21" s="1650"/>
      <c r="G21" s="1680"/>
      <c r="H21" s="1680"/>
      <c r="I21" s="1533"/>
      <c r="J21" s="1650"/>
      <c r="K21" s="1680"/>
      <c r="L21" s="1680"/>
      <c r="M21" s="1784">
        <v>185.27999999999997</v>
      </c>
      <c r="N21" s="1650"/>
      <c r="O21" s="1680"/>
      <c r="P21" s="1680"/>
      <c r="Q21" s="1533"/>
    </row>
    <row r="22" spans="1:17" s="655" customFormat="1" ht="15">
      <c r="A22" s="658">
        <v>8</v>
      </c>
      <c r="B22" s="1677"/>
      <c r="C22" s="1680"/>
      <c r="D22" s="1680"/>
      <c r="E22" s="1784">
        <v>744.72</v>
      </c>
      <c r="F22" s="1650"/>
      <c r="G22" s="1680"/>
      <c r="H22" s="1680"/>
      <c r="I22" s="1533"/>
      <c r="J22" s="1650"/>
      <c r="K22" s="1680"/>
      <c r="L22" s="1680"/>
      <c r="M22" s="1784">
        <v>394.32000000000005</v>
      </c>
      <c r="N22" s="1650"/>
      <c r="O22" s="1680"/>
      <c r="P22" s="1680"/>
      <c r="Q22" s="1533"/>
    </row>
    <row r="23" spans="1:17" s="655" customFormat="1" ht="15">
      <c r="A23" s="658">
        <v>9</v>
      </c>
      <c r="B23" s="1677"/>
      <c r="C23" s="1680"/>
      <c r="D23" s="1680"/>
      <c r="E23" s="1784">
        <v>807.83999999999992</v>
      </c>
      <c r="F23" s="1650"/>
      <c r="G23" s="1680"/>
      <c r="H23" s="1680"/>
      <c r="I23" s="1533"/>
      <c r="J23" s="1650"/>
      <c r="K23" s="1680"/>
      <c r="L23" s="1680"/>
      <c r="M23" s="1784">
        <v>460.80000000000007</v>
      </c>
      <c r="N23" s="1650"/>
      <c r="O23" s="1680"/>
      <c r="P23" s="1680"/>
      <c r="Q23" s="1533"/>
    </row>
    <row r="24" spans="1:17" s="655" customFormat="1" ht="15">
      <c r="A24" s="658">
        <v>10</v>
      </c>
      <c r="B24" s="1677"/>
      <c r="C24" s="1680"/>
      <c r="D24" s="1680"/>
      <c r="E24" s="1784">
        <v>766.56</v>
      </c>
      <c r="F24" s="1650"/>
      <c r="G24" s="1680"/>
      <c r="H24" s="1680"/>
      <c r="I24" s="1533"/>
      <c r="J24" s="1650"/>
      <c r="K24" s="1680"/>
      <c r="L24" s="1680"/>
      <c r="M24" s="1784">
        <v>405.6</v>
      </c>
      <c r="N24" s="1650"/>
      <c r="O24" s="1680"/>
      <c r="P24" s="1680"/>
      <c r="Q24" s="1533"/>
    </row>
    <row r="25" spans="1:17" s="655" customFormat="1" ht="15">
      <c r="A25" s="658">
        <v>11</v>
      </c>
      <c r="B25" s="1677"/>
      <c r="C25" s="1680"/>
      <c r="D25" s="1680"/>
      <c r="E25" s="1784">
        <v>798.24</v>
      </c>
      <c r="F25" s="1650"/>
      <c r="G25" s="1680"/>
      <c r="H25" s="1680"/>
      <c r="I25" s="1533"/>
      <c r="J25" s="1650"/>
      <c r="K25" s="1680"/>
      <c r="L25" s="1680"/>
      <c r="M25" s="1784">
        <v>434.40000000000003</v>
      </c>
      <c r="N25" s="1650"/>
      <c r="O25" s="1680"/>
      <c r="P25" s="1680"/>
      <c r="Q25" s="1533"/>
    </row>
    <row r="26" spans="1:17" s="655" customFormat="1" ht="15">
      <c r="A26" s="658">
        <v>12</v>
      </c>
      <c r="B26" s="1677"/>
      <c r="C26" s="1680"/>
      <c r="D26" s="1680"/>
      <c r="E26" s="1784">
        <v>751.19999999999993</v>
      </c>
      <c r="F26" s="1650"/>
      <c r="G26" s="1680"/>
      <c r="H26" s="1680"/>
      <c r="I26" s="1533"/>
      <c r="J26" s="1650"/>
      <c r="K26" s="1680"/>
      <c r="L26" s="1680"/>
      <c r="M26" s="1784">
        <v>362.64</v>
      </c>
      <c r="N26" s="1650"/>
      <c r="O26" s="1680"/>
      <c r="P26" s="1680"/>
      <c r="Q26" s="1533"/>
    </row>
    <row r="27" spans="1:17" s="655" customFormat="1" ht="15">
      <c r="A27" s="658">
        <v>13</v>
      </c>
      <c r="B27" s="1677"/>
      <c r="C27" s="1680"/>
      <c r="D27" s="1680"/>
      <c r="E27" s="1784">
        <v>781.68000000000006</v>
      </c>
      <c r="F27" s="1650"/>
      <c r="G27" s="1680"/>
      <c r="H27" s="1680"/>
      <c r="I27" s="1533"/>
      <c r="J27" s="1650"/>
      <c r="K27" s="1680"/>
      <c r="L27" s="1680"/>
      <c r="M27" s="1784">
        <v>426</v>
      </c>
      <c r="N27" s="1650"/>
      <c r="O27" s="1680"/>
      <c r="P27" s="1680"/>
      <c r="Q27" s="1533"/>
    </row>
    <row r="28" spans="1:17" s="655" customFormat="1" ht="15">
      <c r="A28" s="658">
        <v>14</v>
      </c>
      <c r="B28" s="1677"/>
      <c r="C28" s="1680"/>
      <c r="D28" s="1680"/>
      <c r="E28" s="1784">
        <v>807.12</v>
      </c>
      <c r="F28" s="1650"/>
      <c r="G28" s="1680"/>
      <c r="H28" s="1680"/>
      <c r="I28" s="1533"/>
      <c r="J28" s="1650"/>
      <c r="K28" s="1680"/>
      <c r="L28" s="1680"/>
      <c r="M28" s="1784">
        <v>446.64</v>
      </c>
      <c r="N28" s="1650"/>
      <c r="O28" s="1680"/>
      <c r="P28" s="1680"/>
      <c r="Q28" s="1533"/>
    </row>
    <row r="29" spans="1:17" s="655" customFormat="1" ht="15">
      <c r="A29" s="658">
        <v>15</v>
      </c>
      <c r="B29" s="1677"/>
      <c r="C29" s="1680"/>
      <c r="D29" s="1680"/>
      <c r="E29" s="1784">
        <v>729.12</v>
      </c>
      <c r="F29" s="1650"/>
      <c r="G29" s="1680"/>
      <c r="H29" s="1680"/>
      <c r="I29" s="1533"/>
      <c r="J29" s="1650"/>
      <c r="K29" s="1680"/>
      <c r="L29" s="1680"/>
      <c r="M29" s="1784">
        <v>419.04</v>
      </c>
      <c r="N29" s="1650"/>
      <c r="O29" s="1680"/>
      <c r="P29" s="1680"/>
      <c r="Q29" s="1533"/>
    </row>
    <row r="30" spans="1:17" s="655" customFormat="1" ht="15">
      <c r="A30" s="658">
        <v>16</v>
      </c>
      <c r="B30" s="1677"/>
      <c r="C30" s="1680"/>
      <c r="D30" s="1680"/>
      <c r="E30" s="1784">
        <v>661.2</v>
      </c>
      <c r="F30" s="1650"/>
      <c r="G30" s="1680"/>
      <c r="H30" s="1680"/>
      <c r="I30" s="1533"/>
      <c r="J30" s="1650"/>
      <c r="K30" s="1680"/>
      <c r="L30" s="1680"/>
      <c r="M30" s="1784">
        <v>336.96</v>
      </c>
      <c r="N30" s="1650"/>
      <c r="O30" s="1680"/>
      <c r="P30" s="1680"/>
      <c r="Q30" s="1533"/>
    </row>
    <row r="31" spans="1:17" s="659" customFormat="1" ht="15">
      <c r="A31" s="658">
        <v>17</v>
      </c>
      <c r="B31" s="1677"/>
      <c r="C31" s="1680"/>
      <c r="D31" s="1680"/>
      <c r="E31" s="1784">
        <v>450.48</v>
      </c>
      <c r="F31" s="1650"/>
      <c r="G31" s="1680"/>
      <c r="H31" s="1680"/>
      <c r="I31" s="1533"/>
      <c r="J31" s="1650"/>
      <c r="K31" s="1680"/>
      <c r="L31" s="1680"/>
      <c r="M31" s="1784">
        <v>203.51999999999998</v>
      </c>
      <c r="N31" s="1650"/>
      <c r="O31" s="1680"/>
      <c r="P31" s="1680"/>
      <c r="Q31" s="1533"/>
    </row>
    <row r="32" spans="1:17" s="659" customFormat="1" ht="15">
      <c r="A32" s="658">
        <v>18</v>
      </c>
      <c r="B32" s="1677"/>
      <c r="C32" s="1680"/>
      <c r="D32" s="1680"/>
      <c r="E32" s="1784">
        <v>367.44</v>
      </c>
      <c r="F32" s="1650"/>
      <c r="G32" s="1680"/>
      <c r="H32" s="1680"/>
      <c r="I32" s="1533"/>
      <c r="J32" s="1650"/>
      <c r="K32" s="1680"/>
      <c r="L32" s="1680"/>
      <c r="M32" s="1784">
        <v>180.48</v>
      </c>
      <c r="N32" s="1650"/>
      <c r="O32" s="1680"/>
      <c r="P32" s="1680"/>
      <c r="Q32" s="1533"/>
    </row>
    <row r="33" spans="1:33" s="659" customFormat="1" ht="15">
      <c r="A33" s="658">
        <v>19</v>
      </c>
      <c r="B33" s="1677"/>
      <c r="C33" s="1680"/>
      <c r="D33" s="1680"/>
      <c r="E33" s="1784">
        <v>368.88</v>
      </c>
      <c r="F33" s="1650"/>
      <c r="G33" s="1680"/>
      <c r="H33" s="1680"/>
      <c r="I33" s="1533"/>
      <c r="J33" s="1650"/>
      <c r="K33" s="1680"/>
      <c r="L33" s="1680"/>
      <c r="M33" s="1784">
        <v>188.39999999999998</v>
      </c>
      <c r="N33" s="1650"/>
      <c r="O33" s="1680"/>
      <c r="P33" s="1680"/>
      <c r="Q33" s="1533"/>
    </row>
    <row r="34" spans="1:33" s="659" customFormat="1" ht="15">
      <c r="A34" s="658">
        <v>20</v>
      </c>
      <c r="B34" s="1677"/>
      <c r="C34" s="1680"/>
      <c r="D34" s="1680"/>
      <c r="E34" s="1784">
        <v>367.68</v>
      </c>
      <c r="F34" s="1650"/>
      <c r="G34" s="1680"/>
      <c r="H34" s="1680"/>
      <c r="I34" s="1533"/>
      <c r="J34" s="1650"/>
      <c r="K34" s="1680"/>
      <c r="L34" s="1680"/>
      <c r="M34" s="1784">
        <v>156</v>
      </c>
      <c r="N34" s="1650"/>
      <c r="O34" s="1680"/>
      <c r="P34" s="1680"/>
      <c r="Q34" s="1533"/>
    </row>
    <row r="35" spans="1:33" s="659" customFormat="1" ht="15">
      <c r="A35" s="658">
        <v>21</v>
      </c>
      <c r="B35" s="1677"/>
      <c r="C35" s="1680"/>
      <c r="D35" s="1680"/>
      <c r="E35" s="1784">
        <v>347.28</v>
      </c>
      <c r="F35" s="1650"/>
      <c r="G35" s="1680"/>
      <c r="H35" s="1680"/>
      <c r="I35" s="1533"/>
      <c r="J35" s="1650"/>
      <c r="K35" s="1680"/>
      <c r="L35" s="1680"/>
      <c r="M35" s="1784">
        <v>136.80000000000001</v>
      </c>
      <c r="N35" s="1650"/>
      <c r="O35" s="1680"/>
      <c r="P35" s="1680"/>
      <c r="Q35" s="1533"/>
    </row>
    <row r="36" spans="1:33" s="659" customFormat="1" ht="15">
      <c r="A36" s="658">
        <v>22</v>
      </c>
      <c r="B36" s="1677"/>
      <c r="C36" s="1680"/>
      <c r="D36" s="1680"/>
      <c r="E36" s="1784">
        <v>352.56</v>
      </c>
      <c r="F36" s="1650"/>
      <c r="G36" s="1680"/>
      <c r="H36" s="1680"/>
      <c r="I36" s="1533"/>
      <c r="J36" s="1650"/>
      <c r="K36" s="1680"/>
      <c r="L36" s="1680"/>
      <c r="M36" s="1784">
        <v>159.12</v>
      </c>
      <c r="N36" s="1650"/>
      <c r="O36" s="1680"/>
      <c r="P36" s="1680"/>
      <c r="Q36" s="1533"/>
    </row>
    <row r="37" spans="1:33" s="659" customFormat="1" ht="15">
      <c r="A37" s="658">
        <v>23</v>
      </c>
      <c r="B37" s="1677"/>
      <c r="C37" s="1680"/>
      <c r="D37" s="1680"/>
      <c r="E37" s="1784">
        <v>325.68</v>
      </c>
      <c r="F37" s="1650"/>
      <c r="G37" s="1680"/>
      <c r="H37" s="1680"/>
      <c r="I37" s="1533"/>
      <c r="J37" s="1650"/>
      <c r="K37" s="1680"/>
      <c r="L37" s="1680"/>
      <c r="M37" s="1784">
        <v>152.88</v>
      </c>
      <c r="N37" s="1650"/>
      <c r="O37" s="1680"/>
      <c r="P37" s="1680"/>
      <c r="Q37" s="1533"/>
    </row>
    <row r="38" spans="1:33" s="659" customFormat="1" ht="15">
      <c r="A38" s="658" t="s">
        <v>19</v>
      </c>
      <c r="B38" s="1294"/>
      <c r="C38" s="1680"/>
      <c r="D38" s="1680"/>
      <c r="E38" s="1682">
        <f>SUM(E14:E37)</f>
        <v>12869.760000000002</v>
      </c>
      <c r="F38" s="1680"/>
      <c r="G38" s="1680"/>
      <c r="H38" s="1680"/>
      <c r="I38" s="1682">
        <f>SUM(I14:I37)</f>
        <v>0</v>
      </c>
      <c r="J38" s="1680"/>
      <c r="K38" s="1680"/>
      <c r="L38" s="1680"/>
      <c r="M38" s="1682">
        <f>SUM(M14:M37)</f>
        <v>6197.9999999999991</v>
      </c>
      <c r="N38" s="1680"/>
      <c r="O38" s="1680"/>
      <c r="P38" s="1680"/>
      <c r="Q38" s="1682">
        <f>SUM(Q14:Q37)</f>
        <v>0</v>
      </c>
    </row>
    <row r="39" spans="1:33" s="648" customFormat="1" ht="12.75" customHeight="1">
      <c r="A39" s="648" t="s">
        <v>20</v>
      </c>
      <c r="R39" s="934"/>
      <c r="S39" s="934"/>
      <c r="T39" s="934"/>
      <c r="U39" s="934"/>
      <c r="V39" s="934"/>
      <c r="W39" s="934"/>
      <c r="X39" s="934"/>
      <c r="Y39" s="934"/>
      <c r="Z39" s="934"/>
      <c r="AA39" s="934"/>
      <c r="AB39" s="934"/>
      <c r="AC39" s="934"/>
      <c r="AD39" s="934"/>
      <c r="AE39" s="934"/>
      <c r="AF39" s="934"/>
      <c r="AG39" s="934"/>
    </row>
    <row r="40" spans="1:33" s="648" customFormat="1" ht="12.75" customHeight="1">
      <c r="A40" s="648" t="s">
        <v>21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>
      <c r="A41" s="648" t="s">
        <v>565</v>
      </c>
      <c r="K41" s="648"/>
      <c r="L41" s="648"/>
      <c r="M41" s="648"/>
      <c r="N41" s="648"/>
      <c r="O41" s="648"/>
      <c r="P41" s="648"/>
      <c r="Q41" s="648"/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>
      <c r="A42" s="648" t="s">
        <v>23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7">
    <tabColor theme="9"/>
  </sheetPr>
  <dimension ref="A1:AG43"/>
  <sheetViews>
    <sheetView zoomScale="85" zoomScaleNormal="85" workbookViewId="0">
      <selection activeCell="U37" sqref="U37"/>
    </sheetView>
  </sheetViews>
  <sheetFormatPr defaultColWidth="9.140625" defaultRowHeight="12.75"/>
  <cols>
    <col min="1" max="1" width="5.42578125" style="673" customWidth="1"/>
    <col min="2" max="3" width="11.28515625" style="673" customWidth="1"/>
    <col min="4" max="4" width="11.28515625" style="673" hidden="1" customWidth="1"/>
    <col min="5" max="7" width="11.28515625" style="673" customWidth="1"/>
    <col min="8" max="8" width="11.28515625" style="673" hidden="1" customWidth="1"/>
    <col min="9" max="11" width="11.28515625" style="673" customWidth="1"/>
    <col min="12" max="12" width="11.28515625" style="673" hidden="1" customWidth="1"/>
    <col min="13" max="15" width="11.28515625" style="673" customWidth="1"/>
    <col min="16" max="16" width="11.28515625" style="673" hidden="1" customWidth="1"/>
    <col min="17" max="17" width="11.28515625" style="673" customWidth="1"/>
    <col min="18" max="16384" width="9.140625" style="673"/>
  </cols>
  <sheetData>
    <row r="1" spans="1:33" s="661" customFormat="1" ht="18.75" customHeight="1">
      <c r="B1" s="3024" t="s">
        <v>405</v>
      </c>
      <c r="C1" s="2081"/>
      <c r="D1" s="2081"/>
      <c r="E1" s="2081"/>
      <c r="F1" s="2081"/>
      <c r="J1" s="800" t="s">
        <v>171</v>
      </c>
      <c r="K1" s="3023" t="s">
        <v>596</v>
      </c>
      <c r="L1" s="3013"/>
      <c r="M1" s="3013"/>
      <c r="N1" s="3013"/>
      <c r="O1" s="3013"/>
      <c r="P1" s="3013"/>
      <c r="Q1" s="3013"/>
      <c r="R1" s="880"/>
      <c r="S1" s="932"/>
      <c r="T1" s="932"/>
      <c r="U1" s="932"/>
      <c r="V1" s="932"/>
      <c r="W1" s="932"/>
      <c r="X1" s="932"/>
      <c r="Y1" s="932"/>
      <c r="Z1" s="932"/>
      <c r="AA1" s="932"/>
      <c r="AB1" s="932"/>
      <c r="AC1" s="932"/>
      <c r="AD1" s="932"/>
      <c r="AE1" s="932"/>
      <c r="AF1" s="932"/>
      <c r="AG1" s="932"/>
    </row>
    <row r="2" spans="1:33" s="661" customFormat="1" ht="10.5" customHeight="1">
      <c r="B2" s="3025" t="s">
        <v>1</v>
      </c>
      <c r="C2" s="2088"/>
      <c r="D2" s="2088"/>
      <c r="E2" s="2088"/>
      <c r="F2" s="2088"/>
      <c r="K2" s="932"/>
      <c r="L2" s="932"/>
      <c r="M2" s="932"/>
      <c r="N2" s="881" t="s">
        <v>2</v>
      </c>
      <c r="O2" s="662"/>
      <c r="P2" s="662"/>
      <c r="Q2" s="662"/>
      <c r="R2" s="932"/>
      <c r="S2" s="932"/>
      <c r="T2" s="932"/>
      <c r="U2" s="932"/>
      <c r="V2" s="932"/>
      <c r="W2" s="932"/>
      <c r="X2" s="932"/>
      <c r="Y2" s="932"/>
      <c r="Z2" s="932"/>
      <c r="AA2" s="932"/>
      <c r="AB2" s="932"/>
      <c r="AC2" s="932"/>
      <c r="AD2" s="932"/>
      <c r="AE2" s="932"/>
      <c r="AF2" s="932"/>
      <c r="AG2" s="932"/>
    </row>
    <row r="3" spans="1:33" s="661" customFormat="1" ht="13.5" customHeight="1">
      <c r="B3" s="663" t="s">
        <v>130</v>
      </c>
      <c r="N3" s="661" t="s">
        <v>3</v>
      </c>
      <c r="R3" s="932"/>
      <c r="S3" s="932"/>
      <c r="T3" s="932"/>
      <c r="U3" s="932"/>
      <c r="V3" s="932"/>
      <c r="W3" s="932"/>
      <c r="X3" s="932"/>
      <c r="Y3" s="932"/>
      <c r="Z3" s="932"/>
      <c r="AA3" s="932"/>
      <c r="AB3" s="932"/>
      <c r="AC3" s="932"/>
      <c r="AD3" s="932"/>
      <c r="AE3" s="932"/>
      <c r="AF3" s="932"/>
      <c r="AG3" s="932"/>
    </row>
    <row r="4" spans="1:33" s="661" customFormat="1" ht="15" customHeight="1">
      <c r="B4" s="3027" t="s">
        <v>4</v>
      </c>
      <c r="C4" s="2081"/>
      <c r="D4" s="664"/>
      <c r="E4" s="932"/>
      <c r="F4" s="932"/>
      <c r="G4" s="932"/>
      <c r="H4" s="932"/>
      <c r="I4" s="882" t="s">
        <v>5</v>
      </c>
      <c r="J4" s="662"/>
      <c r="K4" s="662"/>
      <c r="L4" s="662"/>
      <c r="O4" s="650" t="s">
        <v>576</v>
      </c>
      <c r="R4" s="932"/>
      <c r="S4" s="932"/>
      <c r="T4" s="932"/>
      <c r="U4" s="932"/>
      <c r="V4" s="932"/>
      <c r="W4" s="932"/>
      <c r="X4" s="932"/>
      <c r="Y4" s="932"/>
      <c r="Z4" s="932"/>
      <c r="AA4" s="932"/>
      <c r="AB4" s="932"/>
      <c r="AC4" s="932"/>
      <c r="AD4" s="932"/>
      <c r="AE4" s="932"/>
      <c r="AF4" s="932"/>
      <c r="AG4" s="932"/>
    </row>
    <row r="5" spans="1:33" s="661" customFormat="1" ht="9.75" customHeight="1">
      <c r="B5" s="3026" t="s">
        <v>7</v>
      </c>
      <c r="C5" s="2079"/>
      <c r="D5" s="662"/>
      <c r="E5" s="662"/>
      <c r="R5" s="932"/>
      <c r="S5" s="932"/>
      <c r="T5" s="932"/>
      <c r="U5" s="932"/>
      <c r="V5" s="932"/>
      <c r="W5" s="932"/>
      <c r="X5" s="932"/>
      <c r="Y5" s="932"/>
      <c r="Z5" s="932"/>
      <c r="AA5" s="932"/>
      <c r="AB5" s="932"/>
      <c r="AC5" s="932"/>
      <c r="AD5" s="932"/>
      <c r="AE5" s="932"/>
      <c r="AF5" s="932"/>
      <c r="AG5" s="932"/>
    </row>
    <row r="6" spans="1:33" s="661" customFormat="1" ht="12" customHeight="1">
      <c r="A6" s="302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2"/>
      <c r="S6" s="932"/>
      <c r="T6" s="932"/>
      <c r="U6" s="932"/>
      <c r="V6" s="932"/>
      <c r="W6" s="932"/>
      <c r="X6" s="932"/>
      <c r="Y6" s="932"/>
      <c r="Z6" s="932"/>
      <c r="AA6" s="932"/>
      <c r="AB6" s="932"/>
      <c r="AC6" s="932"/>
      <c r="AD6" s="932"/>
      <c r="AE6" s="932"/>
      <c r="AF6" s="932"/>
      <c r="AG6" s="932"/>
    </row>
    <row r="7" spans="1:33" s="661" customFormat="1" ht="15.75">
      <c r="A7" s="302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2"/>
      <c r="S7" s="932"/>
      <c r="T7" s="932"/>
      <c r="U7" s="932"/>
      <c r="V7" s="932"/>
      <c r="W7" s="932"/>
      <c r="X7" s="932"/>
      <c r="Y7" s="932"/>
      <c r="Z7" s="932"/>
      <c r="AA7" s="932"/>
      <c r="AB7" s="932"/>
      <c r="AC7" s="932"/>
      <c r="AD7" s="932"/>
      <c r="AE7" s="932"/>
      <c r="AF7" s="932"/>
      <c r="AG7" s="932"/>
    </row>
    <row r="8" spans="1:33" s="661" customFormat="1" ht="9" customHeight="1">
      <c r="A8" s="1272" t="s">
        <v>368</v>
      </c>
      <c r="B8" s="1277"/>
      <c r="R8" s="932"/>
      <c r="S8" s="932"/>
      <c r="T8" s="932"/>
      <c r="U8" s="932"/>
      <c r="V8" s="932"/>
      <c r="W8" s="932"/>
      <c r="X8" s="932"/>
      <c r="Y8" s="932"/>
      <c r="Z8" s="932"/>
      <c r="AA8" s="932"/>
      <c r="AB8" s="932"/>
      <c r="AC8" s="932"/>
      <c r="AD8" s="932"/>
      <c r="AE8" s="932"/>
      <c r="AF8" s="932"/>
      <c r="AG8" s="932"/>
    </row>
    <row r="9" spans="1:33" s="661" customFormat="1">
      <c r="A9" s="3018" t="s">
        <v>9</v>
      </c>
      <c r="B9" s="3019" t="s">
        <v>10</v>
      </c>
      <c r="C9" s="2424"/>
      <c r="D9" s="2424"/>
      <c r="E9" s="2424"/>
      <c r="F9" s="2424"/>
      <c r="G9" s="2424"/>
      <c r="H9" s="2424"/>
      <c r="I9" s="2425"/>
      <c r="J9" s="3019" t="s">
        <v>11</v>
      </c>
      <c r="K9" s="2424"/>
      <c r="L9" s="2424"/>
      <c r="M9" s="2424"/>
      <c r="N9" s="2424"/>
      <c r="O9" s="2424"/>
      <c r="P9" s="2424"/>
      <c r="Q9" s="2425"/>
      <c r="R9" s="932"/>
      <c r="S9" s="932"/>
      <c r="T9" s="932"/>
      <c r="U9" s="932"/>
      <c r="V9" s="932"/>
      <c r="W9" s="932"/>
      <c r="X9" s="932"/>
      <c r="Y9" s="932"/>
      <c r="Z9" s="932"/>
      <c r="AA9" s="932"/>
      <c r="AB9" s="932"/>
      <c r="AC9" s="932"/>
      <c r="AD9" s="932"/>
      <c r="AE9" s="932"/>
      <c r="AF9" s="932"/>
      <c r="AG9" s="932"/>
    </row>
    <row r="10" spans="1:33" s="661" customFormat="1">
      <c r="A10" s="2421"/>
      <c r="B10" s="3022" t="s">
        <v>578</v>
      </c>
      <c r="C10" s="2095"/>
      <c r="D10" s="2095"/>
      <c r="E10" s="2096"/>
      <c r="F10" s="3011" t="s">
        <v>577</v>
      </c>
      <c r="G10" s="2531"/>
      <c r="H10" s="2531"/>
      <c r="I10" s="2532"/>
      <c r="J10" s="3022" t="s">
        <v>578</v>
      </c>
      <c r="K10" s="2095"/>
      <c r="L10" s="2095"/>
      <c r="M10" s="2096"/>
      <c r="N10" s="3022" t="s">
        <v>577</v>
      </c>
      <c r="O10" s="2095"/>
      <c r="P10" s="2095"/>
      <c r="Q10" s="2096"/>
      <c r="R10" s="932"/>
      <c r="S10" s="932"/>
      <c r="T10" s="932"/>
      <c r="U10" s="932"/>
      <c r="V10" s="932"/>
      <c r="W10" s="932"/>
      <c r="X10" s="932"/>
      <c r="Y10" s="932"/>
      <c r="Z10" s="932"/>
      <c r="AA10" s="932"/>
      <c r="AB10" s="932"/>
      <c r="AC10" s="932"/>
      <c r="AD10" s="932"/>
      <c r="AE10" s="932"/>
      <c r="AF10" s="932"/>
      <c r="AG10" s="932"/>
    </row>
    <row r="11" spans="1:33" s="661" customFormat="1">
      <c r="A11" s="2421"/>
      <c r="B11" s="3022" t="s">
        <v>14</v>
      </c>
      <c r="C11" s="2095"/>
      <c r="E11" s="666">
        <v>2400</v>
      </c>
      <c r="F11" s="3022" t="s">
        <v>14</v>
      </c>
      <c r="G11" s="2095"/>
      <c r="H11" s="665"/>
      <c r="I11" s="666">
        <v>3600</v>
      </c>
      <c r="J11" s="3022" t="s">
        <v>14</v>
      </c>
      <c r="K11" s="2095"/>
      <c r="L11" s="665"/>
      <c r="M11" s="666">
        <v>2400</v>
      </c>
      <c r="N11" s="3022" t="s">
        <v>14</v>
      </c>
      <c r="O11" s="2095"/>
      <c r="P11" s="665"/>
      <c r="Q11" s="666">
        <v>3600</v>
      </c>
      <c r="R11" s="932"/>
      <c r="S11" s="932"/>
      <c r="T11" s="932"/>
      <c r="U11" s="932"/>
      <c r="V11" s="932"/>
      <c r="W11" s="932"/>
      <c r="X11" s="932"/>
      <c r="Y11" s="932"/>
      <c r="Z11" s="932"/>
      <c r="AA11" s="932"/>
      <c r="AB11" s="932"/>
      <c r="AC11" s="932"/>
      <c r="AD11" s="932"/>
      <c r="AE11" s="932"/>
      <c r="AF11" s="932"/>
      <c r="AG11" s="932"/>
    </row>
    <row r="12" spans="1:33" s="668" customFormat="1" ht="35.25" customHeight="1">
      <c r="A12" s="2422"/>
      <c r="B12" s="667" t="s">
        <v>16</v>
      </c>
      <c r="C12" s="667" t="s">
        <v>17</v>
      </c>
      <c r="D12" s="667"/>
      <c r="E12" s="667" t="s">
        <v>18</v>
      </c>
      <c r="F12" s="667" t="s">
        <v>16</v>
      </c>
      <c r="G12" s="667" t="s">
        <v>17</v>
      </c>
      <c r="H12" s="667"/>
      <c r="I12" s="667" t="s">
        <v>18</v>
      </c>
      <c r="J12" s="667" t="s">
        <v>16</v>
      </c>
      <c r="K12" s="667" t="s">
        <v>17</v>
      </c>
      <c r="L12" s="667"/>
      <c r="M12" s="667" t="s">
        <v>18</v>
      </c>
      <c r="N12" s="667" t="s">
        <v>16</v>
      </c>
      <c r="O12" s="667" t="s">
        <v>17</v>
      </c>
      <c r="P12" s="667"/>
      <c r="Q12" s="667" t="s">
        <v>18</v>
      </c>
    </row>
    <row r="13" spans="1:33" s="670" customFormat="1" ht="11.25">
      <c r="A13" s="669">
        <v>1</v>
      </c>
      <c r="B13" s="669">
        <v>2</v>
      </c>
      <c r="C13" s="669">
        <v>3</v>
      </c>
      <c r="D13" s="669"/>
      <c r="E13" s="669">
        <v>4</v>
      </c>
      <c r="F13" s="669">
        <v>5</v>
      </c>
      <c r="G13" s="669">
        <v>6</v>
      </c>
      <c r="H13" s="669"/>
      <c r="I13" s="669">
        <v>7</v>
      </c>
      <c r="J13" s="669">
        <v>8</v>
      </c>
      <c r="K13" s="669">
        <v>9</v>
      </c>
      <c r="L13" s="669"/>
      <c r="M13" s="669">
        <v>10</v>
      </c>
      <c r="N13" s="669">
        <v>11</v>
      </c>
      <c r="O13" s="669">
        <v>12</v>
      </c>
      <c r="P13" s="669"/>
      <c r="Q13" s="669">
        <v>13</v>
      </c>
    </row>
    <row r="14" spans="1:33" s="668" customFormat="1" ht="15">
      <c r="A14" s="671">
        <v>0</v>
      </c>
      <c r="B14" s="1677"/>
      <c r="C14" s="1685"/>
      <c r="D14" s="1685"/>
      <c r="E14" s="1784">
        <v>321.48</v>
      </c>
      <c r="F14" s="1685"/>
      <c r="G14" s="1685"/>
      <c r="H14" s="1685"/>
      <c r="I14" s="1784">
        <v>391.31999999999994</v>
      </c>
      <c r="J14" s="1650"/>
      <c r="K14" s="1685"/>
      <c r="L14" s="1685"/>
      <c r="M14" s="1784">
        <v>128.51999999999998</v>
      </c>
      <c r="N14" s="1685"/>
      <c r="O14" s="789"/>
      <c r="P14" s="789"/>
      <c r="Q14" s="1784">
        <v>124.56</v>
      </c>
    </row>
    <row r="15" spans="1:33" s="1318" customFormat="1" ht="15">
      <c r="A15" s="1316">
        <v>1</v>
      </c>
      <c r="B15" s="1677"/>
      <c r="C15" s="1685"/>
      <c r="D15" s="1685"/>
      <c r="E15" s="1784">
        <v>315</v>
      </c>
      <c r="F15" s="1685"/>
      <c r="G15" s="1685"/>
      <c r="H15" s="1685"/>
      <c r="I15" s="1784">
        <v>386.64</v>
      </c>
      <c r="J15" s="1650"/>
      <c r="K15" s="1685"/>
      <c r="L15" s="1685"/>
      <c r="M15" s="1784">
        <v>129.96</v>
      </c>
      <c r="N15" s="1685"/>
      <c r="O15" s="1317"/>
      <c r="P15" s="1317"/>
      <c r="Q15" s="1784">
        <v>122.4</v>
      </c>
    </row>
    <row r="16" spans="1:33" s="668" customFormat="1" ht="15">
      <c r="A16" s="671">
        <v>2</v>
      </c>
      <c r="B16" s="1677"/>
      <c r="C16" s="1685"/>
      <c r="D16" s="1685"/>
      <c r="E16" s="1784">
        <v>306</v>
      </c>
      <c r="F16" s="1685"/>
      <c r="G16" s="1685"/>
      <c r="H16" s="1685"/>
      <c r="I16" s="1784">
        <v>376.91999999999996</v>
      </c>
      <c r="J16" s="1650"/>
      <c r="K16" s="1685"/>
      <c r="L16" s="1685"/>
      <c r="M16" s="1784">
        <v>128.52000000000001</v>
      </c>
      <c r="N16" s="1685"/>
      <c r="O16" s="789"/>
      <c r="P16" s="789"/>
      <c r="Q16" s="1784">
        <v>119.88</v>
      </c>
    </row>
    <row r="17" spans="1:17" s="668" customFormat="1" ht="15">
      <c r="A17" s="671">
        <v>3</v>
      </c>
      <c r="B17" s="1677"/>
      <c r="C17" s="1685"/>
      <c r="D17" s="1685"/>
      <c r="E17" s="1784">
        <v>307.08000000000004</v>
      </c>
      <c r="F17" s="1685"/>
      <c r="G17" s="1685"/>
      <c r="H17" s="1685"/>
      <c r="I17" s="1784">
        <v>372.24</v>
      </c>
      <c r="J17" s="1650"/>
      <c r="K17" s="1685"/>
      <c r="L17" s="1685"/>
      <c r="M17" s="1784">
        <v>127.8</v>
      </c>
      <c r="N17" s="1685"/>
      <c r="O17" s="789"/>
      <c r="P17" s="789"/>
      <c r="Q17" s="1784">
        <v>120.95999999999998</v>
      </c>
    </row>
    <row r="18" spans="1:17" s="668" customFormat="1" ht="15">
      <c r="A18" s="671">
        <v>4</v>
      </c>
      <c r="B18" s="1677"/>
      <c r="C18" s="1685"/>
      <c r="D18" s="1685"/>
      <c r="E18" s="1784">
        <v>299.52</v>
      </c>
      <c r="F18" s="1685"/>
      <c r="G18" s="1685"/>
      <c r="H18" s="1685"/>
      <c r="I18" s="1784">
        <v>379.08</v>
      </c>
      <c r="J18" s="1650"/>
      <c r="K18" s="1685"/>
      <c r="L18" s="1685"/>
      <c r="M18" s="1784">
        <v>126.72</v>
      </c>
      <c r="N18" s="1685"/>
      <c r="O18" s="789"/>
      <c r="P18" s="789"/>
      <c r="Q18" s="1784">
        <v>120.24</v>
      </c>
    </row>
    <row r="19" spans="1:17" s="668" customFormat="1" ht="15">
      <c r="A19" s="671">
        <v>5</v>
      </c>
      <c r="B19" s="1677"/>
      <c r="C19" s="1685"/>
      <c r="D19" s="1685"/>
      <c r="E19" s="1784">
        <v>315</v>
      </c>
      <c r="F19" s="1685"/>
      <c r="G19" s="1685"/>
      <c r="H19" s="1685"/>
      <c r="I19" s="1784">
        <v>400.32</v>
      </c>
      <c r="J19" s="1650"/>
      <c r="K19" s="1685"/>
      <c r="L19" s="1685"/>
      <c r="M19" s="1784">
        <v>128.16</v>
      </c>
      <c r="N19" s="1685"/>
      <c r="O19" s="789"/>
      <c r="P19" s="789"/>
      <c r="Q19" s="1784">
        <v>120.24000000000001</v>
      </c>
    </row>
    <row r="20" spans="1:17" s="668" customFormat="1" ht="15">
      <c r="A20" s="671">
        <v>6</v>
      </c>
      <c r="B20" s="1677"/>
      <c r="C20" s="1685"/>
      <c r="D20" s="1685"/>
      <c r="E20" s="1784">
        <v>374.76</v>
      </c>
      <c r="F20" s="1685"/>
      <c r="G20" s="1685"/>
      <c r="H20" s="1685"/>
      <c r="I20" s="1784">
        <v>443.15999999999997</v>
      </c>
      <c r="J20" s="1650"/>
      <c r="K20" s="1685"/>
      <c r="L20" s="1685"/>
      <c r="M20" s="1784">
        <v>126</v>
      </c>
      <c r="N20" s="1685"/>
      <c r="O20" s="789"/>
      <c r="P20" s="789"/>
      <c r="Q20" s="1784">
        <v>120.95999999999998</v>
      </c>
    </row>
    <row r="21" spans="1:17" s="668" customFormat="1" ht="15">
      <c r="A21" s="671">
        <v>7</v>
      </c>
      <c r="B21" s="1677"/>
      <c r="C21" s="1685"/>
      <c r="D21" s="1685"/>
      <c r="E21" s="1784">
        <v>412.20000000000005</v>
      </c>
      <c r="F21" s="1685"/>
      <c r="G21" s="1685"/>
      <c r="H21" s="1685"/>
      <c r="I21" s="1784">
        <v>453.6</v>
      </c>
      <c r="J21" s="1650"/>
      <c r="K21" s="1685"/>
      <c r="L21" s="1685"/>
      <c r="M21" s="1784">
        <v>131.04000000000002</v>
      </c>
      <c r="N21" s="1685"/>
      <c r="O21" s="789"/>
      <c r="P21" s="789"/>
      <c r="Q21" s="1784">
        <v>124.92000000000002</v>
      </c>
    </row>
    <row r="22" spans="1:17" s="668" customFormat="1" ht="15">
      <c r="A22" s="671">
        <v>8</v>
      </c>
      <c r="B22" s="1677"/>
      <c r="C22" s="1685"/>
      <c r="D22" s="1685"/>
      <c r="E22" s="1784">
        <v>587.16</v>
      </c>
      <c r="F22" s="1685"/>
      <c r="G22" s="1685"/>
      <c r="H22" s="1685"/>
      <c r="I22" s="1784">
        <v>507.6</v>
      </c>
      <c r="J22" s="1650"/>
      <c r="K22" s="1685"/>
      <c r="L22" s="1685"/>
      <c r="M22" s="1784">
        <v>306.71999999999997</v>
      </c>
      <c r="N22" s="1685"/>
      <c r="O22" s="789"/>
      <c r="P22" s="789"/>
      <c r="Q22" s="1784">
        <v>231.83999999999997</v>
      </c>
    </row>
    <row r="23" spans="1:17" s="668" customFormat="1" ht="15">
      <c r="A23" s="671">
        <v>9</v>
      </c>
      <c r="B23" s="1677"/>
      <c r="C23" s="1685"/>
      <c r="D23" s="1685"/>
      <c r="E23" s="1784">
        <v>578.88</v>
      </c>
      <c r="F23" s="1685"/>
      <c r="G23" s="1685"/>
      <c r="H23" s="1685"/>
      <c r="I23" s="1784">
        <v>483.48</v>
      </c>
      <c r="J23" s="1650"/>
      <c r="K23" s="1685"/>
      <c r="L23" s="1685"/>
      <c r="M23" s="1784">
        <v>315.72000000000003</v>
      </c>
      <c r="N23" s="1685"/>
      <c r="O23" s="789"/>
      <c r="P23" s="789"/>
      <c r="Q23" s="1784">
        <v>222.48</v>
      </c>
    </row>
    <row r="24" spans="1:17" s="668" customFormat="1" ht="15">
      <c r="A24" s="671">
        <v>10</v>
      </c>
      <c r="B24" s="1677"/>
      <c r="C24" s="1685"/>
      <c r="D24" s="1685"/>
      <c r="E24" s="1784">
        <v>527.4</v>
      </c>
      <c r="F24" s="1685"/>
      <c r="G24" s="1685"/>
      <c r="H24" s="1685"/>
      <c r="I24" s="1784">
        <v>462.24</v>
      </c>
      <c r="J24" s="1650"/>
      <c r="K24" s="1685"/>
      <c r="L24" s="1685"/>
      <c r="M24" s="1784">
        <v>279.36</v>
      </c>
      <c r="N24" s="1685"/>
      <c r="O24" s="789"/>
      <c r="P24" s="789"/>
      <c r="Q24" s="1784">
        <v>182.16000000000003</v>
      </c>
    </row>
    <row r="25" spans="1:17" s="668" customFormat="1" ht="15">
      <c r="A25" s="671">
        <v>11</v>
      </c>
      <c r="B25" s="1677"/>
      <c r="C25" s="1685"/>
      <c r="D25" s="1685"/>
      <c r="E25" s="1784">
        <v>601.55999999999995</v>
      </c>
      <c r="F25" s="1685"/>
      <c r="G25" s="1685"/>
      <c r="H25" s="1685"/>
      <c r="I25" s="1784">
        <v>470.52</v>
      </c>
      <c r="J25" s="1650"/>
      <c r="K25" s="1685"/>
      <c r="L25" s="1685"/>
      <c r="M25" s="1784">
        <v>317.88</v>
      </c>
      <c r="N25" s="1685"/>
      <c r="O25" s="789"/>
      <c r="P25" s="789"/>
      <c r="Q25" s="1784">
        <v>185.76</v>
      </c>
    </row>
    <row r="26" spans="1:17" s="668" customFormat="1" ht="15">
      <c r="A26" s="671">
        <v>12</v>
      </c>
      <c r="B26" s="1677"/>
      <c r="C26" s="1685"/>
      <c r="D26" s="1685"/>
      <c r="E26" s="1784">
        <v>459.72</v>
      </c>
      <c r="F26" s="1685"/>
      <c r="G26" s="1685"/>
      <c r="H26" s="1685"/>
      <c r="I26" s="1784">
        <v>448.92</v>
      </c>
      <c r="J26" s="1650"/>
      <c r="K26" s="1685"/>
      <c r="L26" s="1685"/>
      <c r="M26" s="1784">
        <v>197.64</v>
      </c>
      <c r="N26" s="1685"/>
      <c r="O26" s="789"/>
      <c r="P26" s="789"/>
      <c r="Q26" s="1784">
        <v>156.95999999999998</v>
      </c>
    </row>
    <row r="27" spans="1:17" s="668" customFormat="1" ht="15">
      <c r="A27" s="671">
        <v>13</v>
      </c>
      <c r="B27" s="1677"/>
      <c r="C27" s="1685"/>
      <c r="D27" s="1685"/>
      <c r="E27" s="1784">
        <v>559.44000000000005</v>
      </c>
      <c r="F27" s="1685"/>
      <c r="G27" s="1685"/>
      <c r="H27" s="1685"/>
      <c r="I27" s="1784">
        <v>523.44000000000005</v>
      </c>
      <c r="J27" s="1650"/>
      <c r="K27" s="1685"/>
      <c r="L27" s="1685"/>
      <c r="M27" s="1784">
        <v>288</v>
      </c>
      <c r="N27" s="1685"/>
      <c r="O27" s="789"/>
      <c r="P27" s="789"/>
      <c r="Q27" s="1784">
        <v>240.83999999999997</v>
      </c>
    </row>
    <row r="28" spans="1:17" s="668" customFormat="1" ht="15">
      <c r="A28" s="671">
        <v>14</v>
      </c>
      <c r="B28" s="1677"/>
      <c r="C28" s="1685"/>
      <c r="D28" s="1685"/>
      <c r="E28" s="1784">
        <v>609.12000000000012</v>
      </c>
      <c r="F28" s="1685"/>
      <c r="G28" s="1685"/>
      <c r="H28" s="1685"/>
      <c r="I28" s="1784">
        <v>500.04000000000008</v>
      </c>
      <c r="J28" s="1650"/>
      <c r="K28" s="1685"/>
      <c r="L28" s="1685"/>
      <c r="M28" s="1784">
        <v>321.48</v>
      </c>
      <c r="N28" s="1685"/>
      <c r="O28" s="789"/>
      <c r="P28" s="789"/>
      <c r="Q28" s="1784">
        <v>218.15999999999997</v>
      </c>
    </row>
    <row r="29" spans="1:17" s="668" customFormat="1" ht="15">
      <c r="A29" s="671">
        <v>15</v>
      </c>
      <c r="B29" s="1677"/>
      <c r="C29" s="1685"/>
      <c r="D29" s="1685"/>
      <c r="E29" s="1784">
        <v>595.79999999999995</v>
      </c>
      <c r="F29" s="1685"/>
      <c r="G29" s="1685"/>
      <c r="H29" s="1685"/>
      <c r="I29" s="1784">
        <v>489.60000000000008</v>
      </c>
      <c r="J29" s="1650"/>
      <c r="K29" s="1685"/>
      <c r="L29" s="1685"/>
      <c r="M29" s="1784">
        <v>277.56</v>
      </c>
      <c r="N29" s="1685"/>
      <c r="O29" s="789"/>
      <c r="P29" s="789"/>
      <c r="Q29" s="1784">
        <v>189.36</v>
      </c>
    </row>
    <row r="30" spans="1:17" s="668" customFormat="1" ht="15">
      <c r="A30" s="671">
        <v>16</v>
      </c>
      <c r="B30" s="1677"/>
      <c r="C30" s="1685"/>
      <c r="D30" s="1685"/>
      <c r="E30" s="1784">
        <v>662.4</v>
      </c>
      <c r="F30" s="1685"/>
      <c r="G30" s="1685"/>
      <c r="H30" s="1685"/>
      <c r="I30" s="1784">
        <v>503.6400000000001</v>
      </c>
      <c r="J30" s="1650"/>
      <c r="K30" s="1685"/>
      <c r="L30" s="1685"/>
      <c r="M30" s="1784">
        <v>306.36</v>
      </c>
      <c r="N30" s="1685"/>
      <c r="O30" s="789"/>
      <c r="P30" s="789"/>
      <c r="Q30" s="1784">
        <v>199.44</v>
      </c>
    </row>
    <row r="31" spans="1:17" s="672" customFormat="1" ht="15">
      <c r="A31" s="671">
        <v>17</v>
      </c>
      <c r="B31" s="1677"/>
      <c r="C31" s="1685"/>
      <c r="D31" s="1685"/>
      <c r="E31" s="1784">
        <v>519.83999999999992</v>
      </c>
      <c r="F31" s="1685"/>
      <c r="G31" s="1685"/>
      <c r="H31" s="1685"/>
      <c r="I31" s="1784">
        <v>512.64</v>
      </c>
      <c r="J31" s="1650"/>
      <c r="K31" s="1685"/>
      <c r="L31" s="1685"/>
      <c r="M31" s="1784">
        <v>158.39999999999998</v>
      </c>
      <c r="N31" s="1685"/>
      <c r="O31" s="789"/>
      <c r="P31" s="789"/>
      <c r="Q31" s="1784">
        <v>171.36</v>
      </c>
    </row>
    <row r="32" spans="1:17" s="672" customFormat="1" ht="15">
      <c r="A32" s="671">
        <v>18</v>
      </c>
      <c r="B32" s="1677"/>
      <c r="C32" s="1685"/>
      <c r="D32" s="1685"/>
      <c r="E32" s="1784">
        <v>490.67999999999995</v>
      </c>
      <c r="F32" s="1685"/>
      <c r="G32" s="1685"/>
      <c r="H32" s="1685"/>
      <c r="I32" s="1784">
        <v>498.96</v>
      </c>
      <c r="J32" s="1650"/>
      <c r="K32" s="1685"/>
      <c r="L32" s="1685"/>
      <c r="M32" s="1784">
        <v>147.24</v>
      </c>
      <c r="N32" s="1685"/>
      <c r="O32" s="789"/>
      <c r="P32" s="789"/>
      <c r="Q32" s="1784">
        <v>122.75999999999999</v>
      </c>
    </row>
    <row r="33" spans="1:33" s="672" customFormat="1" ht="15">
      <c r="A33" s="671">
        <v>19</v>
      </c>
      <c r="B33" s="1677"/>
      <c r="C33" s="1685"/>
      <c r="D33" s="1685"/>
      <c r="E33" s="1784">
        <v>480.24</v>
      </c>
      <c r="F33" s="1685"/>
      <c r="G33" s="1685"/>
      <c r="H33" s="1685"/>
      <c r="I33" s="1784">
        <v>496.44</v>
      </c>
      <c r="J33" s="1650"/>
      <c r="K33" s="1685"/>
      <c r="L33" s="1685"/>
      <c r="M33" s="1784">
        <v>154.07999999999998</v>
      </c>
      <c r="N33" s="1685"/>
      <c r="O33" s="789"/>
      <c r="P33" s="789"/>
      <c r="Q33" s="1784">
        <v>120.24000000000001</v>
      </c>
    </row>
    <row r="34" spans="1:33" s="672" customFormat="1" ht="15">
      <c r="A34" s="671">
        <v>20</v>
      </c>
      <c r="B34" s="1677"/>
      <c r="C34" s="1685"/>
      <c r="D34" s="1685"/>
      <c r="E34" s="1784">
        <v>476.6400000000001</v>
      </c>
      <c r="F34" s="1685"/>
      <c r="G34" s="1685"/>
      <c r="H34" s="1685"/>
      <c r="I34" s="1784">
        <v>491.76</v>
      </c>
      <c r="J34" s="1650"/>
      <c r="K34" s="1685"/>
      <c r="L34" s="1685"/>
      <c r="M34" s="1784">
        <v>152.27999999999997</v>
      </c>
      <c r="N34" s="1685"/>
      <c r="O34" s="789"/>
      <c r="P34" s="789"/>
      <c r="Q34" s="1784">
        <v>117</v>
      </c>
    </row>
    <row r="35" spans="1:33" s="672" customFormat="1" ht="15">
      <c r="A35" s="671">
        <v>21</v>
      </c>
      <c r="B35" s="1677"/>
      <c r="C35" s="1685"/>
      <c r="D35" s="1685"/>
      <c r="E35" s="1784">
        <v>457.91999999999996</v>
      </c>
      <c r="F35" s="1685"/>
      <c r="G35" s="1685"/>
      <c r="H35" s="1685"/>
      <c r="I35" s="1784">
        <v>468</v>
      </c>
      <c r="J35" s="1650"/>
      <c r="K35" s="1685"/>
      <c r="L35" s="1685"/>
      <c r="M35" s="1784">
        <v>156.24</v>
      </c>
      <c r="N35" s="1685"/>
      <c r="O35" s="789"/>
      <c r="P35" s="789"/>
      <c r="Q35" s="1784">
        <v>118.80000000000001</v>
      </c>
    </row>
    <row r="36" spans="1:33" s="672" customFormat="1" ht="15">
      <c r="A36" s="671">
        <v>22</v>
      </c>
      <c r="B36" s="1677"/>
      <c r="C36" s="1685"/>
      <c r="D36" s="1685"/>
      <c r="E36" s="1784">
        <v>443.15999999999997</v>
      </c>
      <c r="F36" s="1685"/>
      <c r="G36" s="1685"/>
      <c r="H36" s="1685"/>
      <c r="I36" s="1784">
        <v>431.64</v>
      </c>
      <c r="J36" s="1650"/>
      <c r="K36" s="1685"/>
      <c r="L36" s="1685"/>
      <c r="M36" s="1784">
        <v>158.76</v>
      </c>
      <c r="N36" s="1685"/>
      <c r="O36" s="789"/>
      <c r="P36" s="789"/>
      <c r="Q36" s="1784">
        <v>121.68</v>
      </c>
    </row>
    <row r="37" spans="1:33" s="672" customFormat="1" ht="15">
      <c r="A37" s="671">
        <v>23</v>
      </c>
      <c r="B37" s="1677"/>
      <c r="C37" s="1685"/>
      <c r="D37" s="1685"/>
      <c r="E37" s="1784">
        <v>397.43999999999994</v>
      </c>
      <c r="F37" s="1685"/>
      <c r="G37" s="1685"/>
      <c r="H37" s="1685"/>
      <c r="I37" s="1784">
        <v>402.12</v>
      </c>
      <c r="J37" s="1650"/>
      <c r="K37" s="1685"/>
      <c r="L37" s="1685"/>
      <c r="M37" s="1784">
        <v>153</v>
      </c>
      <c r="N37" s="1685"/>
      <c r="O37" s="789"/>
      <c r="P37" s="789"/>
      <c r="Q37" s="1784">
        <v>116.28</v>
      </c>
    </row>
    <row r="38" spans="1:33" s="672" customFormat="1" ht="15">
      <c r="A38" s="671" t="s">
        <v>19</v>
      </c>
      <c r="B38" s="1295"/>
      <c r="C38" s="1685"/>
      <c r="D38" s="1685"/>
      <c r="E38" s="1686">
        <f>SUM(E14:E37)</f>
        <v>11098.439999999999</v>
      </c>
      <c r="F38" s="1685"/>
      <c r="G38" s="1685"/>
      <c r="H38" s="1685"/>
      <c r="I38" s="1686">
        <f>SUM(I14:I37)</f>
        <v>10894.320000000002</v>
      </c>
      <c r="J38" s="1685"/>
      <c r="K38" s="1685"/>
      <c r="L38" s="1685"/>
      <c r="M38" s="1686">
        <f>SUM(M14:M37)</f>
        <v>4717.4399999999996</v>
      </c>
      <c r="N38" s="1685"/>
      <c r="O38" s="789"/>
      <c r="P38" s="789"/>
      <c r="Q38" s="1138">
        <f>SUM(Q14:Q37)</f>
        <v>3689.2800000000007</v>
      </c>
    </row>
    <row r="39" spans="1:33" s="661" customFormat="1" ht="12.75" customHeight="1">
      <c r="A39" s="661" t="s">
        <v>20</v>
      </c>
      <c r="R39" s="932"/>
      <c r="S39" s="932"/>
      <c r="T39" s="932"/>
      <c r="U39" s="932"/>
      <c r="V39" s="932"/>
      <c r="W39" s="932"/>
      <c r="X39" s="932"/>
      <c r="Y39" s="932"/>
      <c r="Z39" s="932"/>
      <c r="AA39" s="932"/>
      <c r="AB39" s="932"/>
      <c r="AC39" s="932"/>
      <c r="AD39" s="932"/>
      <c r="AE39" s="932"/>
      <c r="AF39" s="932"/>
      <c r="AG39" s="932"/>
    </row>
    <row r="40" spans="1:33" s="661" customFormat="1" ht="12.75" customHeight="1">
      <c r="A40" s="661" t="s">
        <v>21</v>
      </c>
      <c r="R40" s="932"/>
      <c r="S40" s="932"/>
      <c r="T40" s="932"/>
      <c r="U40" s="932"/>
      <c r="V40" s="932"/>
      <c r="W40" s="932"/>
      <c r="X40" s="932"/>
      <c r="Y40" s="932"/>
      <c r="Z40" s="932"/>
      <c r="AA40" s="932"/>
      <c r="AB40" s="932"/>
      <c r="AC40" s="932"/>
      <c r="AD40" s="932"/>
      <c r="AE40" s="932"/>
      <c r="AF40" s="932"/>
      <c r="AG40" s="932"/>
    </row>
    <row r="41" spans="1:33">
      <c r="A41" s="661" t="s">
        <v>565</v>
      </c>
      <c r="K41" s="661"/>
      <c r="L41" s="661"/>
      <c r="M41" s="661"/>
      <c r="N41" s="661"/>
      <c r="O41" s="661"/>
      <c r="P41" s="661"/>
      <c r="Q41" s="661"/>
      <c r="R41" s="933"/>
      <c r="S41" s="933"/>
      <c r="T41" s="933"/>
      <c r="U41" s="933"/>
      <c r="V41" s="933"/>
      <c r="W41" s="933"/>
      <c r="X41" s="933"/>
      <c r="Y41" s="933"/>
      <c r="Z41" s="933"/>
      <c r="AA41" s="933"/>
      <c r="AB41" s="933"/>
      <c r="AC41" s="933"/>
      <c r="AD41" s="933"/>
      <c r="AE41" s="933"/>
      <c r="AF41" s="933"/>
      <c r="AG41" s="933"/>
    </row>
    <row r="42" spans="1:33">
      <c r="A42" s="661" t="s">
        <v>23</v>
      </c>
      <c r="R42" s="933"/>
      <c r="S42" s="933"/>
      <c r="T42" s="933"/>
      <c r="U42" s="933"/>
      <c r="V42" s="933"/>
      <c r="W42" s="933"/>
      <c r="X42" s="933"/>
      <c r="Y42" s="933"/>
      <c r="Z42" s="933"/>
      <c r="AA42" s="933"/>
      <c r="AB42" s="933"/>
      <c r="AC42" s="933"/>
      <c r="AD42" s="933"/>
      <c r="AE42" s="933"/>
      <c r="AF42" s="933"/>
      <c r="AG42" s="933"/>
    </row>
    <row r="43" spans="1:33">
      <c r="R43" s="933"/>
      <c r="S43" s="933"/>
      <c r="T43" s="933"/>
      <c r="U43" s="933"/>
      <c r="V43" s="933"/>
      <c r="W43" s="933"/>
      <c r="X43" s="933"/>
      <c r="Y43" s="933"/>
      <c r="Z43" s="933"/>
      <c r="AA43" s="933"/>
      <c r="AB43" s="933"/>
      <c r="AC43" s="933"/>
      <c r="AD43" s="933"/>
      <c r="AE43" s="933"/>
      <c r="AF43" s="933"/>
      <c r="AG43" s="933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8">
    <tabColor theme="5"/>
  </sheetPr>
  <dimension ref="A1:AG43"/>
  <sheetViews>
    <sheetView zoomScale="85" zoomScaleNormal="85" workbookViewId="0">
      <selection activeCell="F10" sqref="F10:I10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135</v>
      </c>
      <c r="L1" s="3013"/>
      <c r="M1" s="3013"/>
      <c r="N1" s="3013"/>
      <c r="O1" s="3013"/>
      <c r="P1" s="3013"/>
      <c r="Q1" s="3013"/>
      <c r="R1" s="884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K2" s="930"/>
      <c r="L2" s="930"/>
      <c r="M2" s="930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130</v>
      </c>
      <c r="N3" s="1066" t="s">
        <v>139</v>
      </c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369</v>
      </c>
      <c r="B8" s="1258" t="s">
        <v>370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530</v>
      </c>
      <c r="C10" s="2095"/>
      <c r="D10" s="2095"/>
      <c r="E10" s="2096"/>
      <c r="F10" s="3032" t="s">
        <v>529</v>
      </c>
      <c r="G10" s="2095"/>
      <c r="H10" s="2095"/>
      <c r="I10" s="2096"/>
      <c r="J10" s="3032" t="s">
        <v>528</v>
      </c>
      <c r="K10" s="2095"/>
      <c r="L10" s="2095"/>
      <c r="M10" s="2096"/>
      <c r="N10" s="3032" t="s">
        <v>527</v>
      </c>
      <c r="O10" s="2095"/>
      <c r="P10" s="2095"/>
      <c r="Q10" s="2096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600</v>
      </c>
      <c r="F11" s="3032" t="s">
        <v>14</v>
      </c>
      <c r="G11" s="2095"/>
      <c r="H11" s="678"/>
      <c r="I11" s="679">
        <v>600</v>
      </c>
      <c r="J11" s="3032" t="s">
        <v>14</v>
      </c>
      <c r="K11" s="2095"/>
      <c r="L11" s="678"/>
      <c r="M11" s="679">
        <v>600</v>
      </c>
      <c r="N11" s="3032" t="s">
        <v>14</v>
      </c>
      <c r="O11" s="2095"/>
      <c r="P11" s="678"/>
      <c r="Q11" s="679">
        <v>600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1677"/>
      <c r="C14" s="1687"/>
      <c r="D14" s="1687"/>
      <c r="E14" s="1784">
        <v>28.619999999999997</v>
      </c>
      <c r="F14" s="1650"/>
      <c r="G14" s="1687"/>
      <c r="H14" s="1687"/>
      <c r="I14" s="1784">
        <v>27.54</v>
      </c>
      <c r="J14" s="1650"/>
      <c r="K14" s="1687"/>
      <c r="L14" s="1687"/>
      <c r="M14" s="1784">
        <v>2.76</v>
      </c>
      <c r="N14" s="1650"/>
      <c r="O14" s="1687"/>
      <c r="P14" s="1687"/>
      <c r="Q14" s="1784">
        <v>4.74</v>
      </c>
    </row>
    <row r="15" spans="1:33" s="1313" customFormat="1" ht="15">
      <c r="A15" s="1306">
        <v>1</v>
      </c>
      <c r="B15" s="1677"/>
      <c r="C15" s="1687"/>
      <c r="D15" s="1687"/>
      <c r="E15" s="1784">
        <v>26.700000000000003</v>
      </c>
      <c r="F15" s="1650"/>
      <c r="G15" s="1687"/>
      <c r="H15" s="1687"/>
      <c r="I15" s="1784">
        <v>20.46</v>
      </c>
      <c r="J15" s="1650"/>
      <c r="K15" s="1687"/>
      <c r="L15" s="1687"/>
      <c r="M15" s="1784">
        <v>3.0599999999999996</v>
      </c>
      <c r="N15" s="1650"/>
      <c r="O15" s="1687"/>
      <c r="P15" s="1687"/>
      <c r="Q15" s="1784">
        <v>5.0999999999999996</v>
      </c>
    </row>
    <row r="16" spans="1:33" s="681" customFormat="1" ht="15">
      <c r="A16" s="684">
        <v>2</v>
      </c>
      <c r="B16" s="1677"/>
      <c r="C16" s="1687"/>
      <c r="D16" s="1687"/>
      <c r="E16" s="1784">
        <v>14.4</v>
      </c>
      <c r="F16" s="1650"/>
      <c r="G16" s="1687"/>
      <c r="H16" s="1687"/>
      <c r="I16" s="1784">
        <v>23.279999999999998</v>
      </c>
      <c r="J16" s="1650"/>
      <c r="K16" s="1687"/>
      <c r="L16" s="1687"/>
      <c r="M16" s="1784">
        <v>3.42</v>
      </c>
      <c r="N16" s="1650"/>
      <c r="O16" s="1687"/>
      <c r="P16" s="1687"/>
      <c r="Q16" s="1784">
        <v>3.7199999999999998</v>
      </c>
    </row>
    <row r="17" spans="1:17" s="681" customFormat="1" ht="15">
      <c r="A17" s="684">
        <v>3</v>
      </c>
      <c r="B17" s="1677"/>
      <c r="C17" s="1687"/>
      <c r="D17" s="1687"/>
      <c r="E17" s="1784">
        <v>18.72</v>
      </c>
      <c r="F17" s="1650"/>
      <c r="G17" s="1687"/>
      <c r="H17" s="1687"/>
      <c r="I17" s="1784">
        <v>29.46</v>
      </c>
      <c r="J17" s="1650"/>
      <c r="K17" s="1687"/>
      <c r="L17" s="1687"/>
      <c r="M17" s="1784">
        <v>3.5999999999999996</v>
      </c>
      <c r="N17" s="1650"/>
      <c r="O17" s="1687"/>
      <c r="P17" s="1687"/>
      <c r="Q17" s="1784">
        <v>3.2399999999999998</v>
      </c>
    </row>
    <row r="18" spans="1:17" s="681" customFormat="1" ht="15">
      <c r="A18" s="684">
        <v>4</v>
      </c>
      <c r="B18" s="1677"/>
      <c r="C18" s="1687"/>
      <c r="D18" s="1687"/>
      <c r="E18" s="1784">
        <v>20.580000000000002</v>
      </c>
      <c r="F18" s="1650"/>
      <c r="G18" s="1687"/>
      <c r="H18" s="1687"/>
      <c r="I18" s="1784">
        <v>10.02</v>
      </c>
      <c r="J18" s="1650"/>
      <c r="K18" s="1687"/>
      <c r="L18" s="1687"/>
      <c r="M18" s="1784">
        <v>3.0599999999999996</v>
      </c>
      <c r="N18" s="1650"/>
      <c r="O18" s="1687"/>
      <c r="P18" s="1687"/>
      <c r="Q18" s="1784">
        <v>3.5999999999999996</v>
      </c>
    </row>
    <row r="19" spans="1:17" s="681" customFormat="1" ht="15">
      <c r="A19" s="684">
        <v>5</v>
      </c>
      <c r="B19" s="1677"/>
      <c r="C19" s="1687"/>
      <c r="D19" s="1687"/>
      <c r="E19" s="1784">
        <v>12.84</v>
      </c>
      <c r="F19" s="1650"/>
      <c r="G19" s="1687"/>
      <c r="H19" s="1687"/>
      <c r="I19" s="1784">
        <v>10.199999999999999</v>
      </c>
      <c r="J19" s="1650"/>
      <c r="K19" s="1687"/>
      <c r="L19" s="1687"/>
      <c r="M19" s="1784">
        <v>2.8199999999999994</v>
      </c>
      <c r="N19" s="1650"/>
      <c r="O19" s="1687"/>
      <c r="P19" s="1687"/>
      <c r="Q19" s="1784">
        <v>3.78</v>
      </c>
    </row>
    <row r="20" spans="1:17" s="681" customFormat="1" ht="15">
      <c r="A20" s="684">
        <v>6</v>
      </c>
      <c r="B20" s="1677"/>
      <c r="C20" s="1687"/>
      <c r="D20" s="1687"/>
      <c r="E20" s="1784">
        <v>12.84</v>
      </c>
      <c r="F20" s="1650"/>
      <c r="G20" s="1687"/>
      <c r="H20" s="1687"/>
      <c r="I20" s="1784">
        <v>10.559999999999999</v>
      </c>
      <c r="J20" s="1650"/>
      <c r="K20" s="1687"/>
      <c r="L20" s="1687"/>
      <c r="M20" s="1784">
        <v>2.7</v>
      </c>
      <c r="N20" s="1650"/>
      <c r="O20" s="1687"/>
      <c r="P20" s="1687"/>
      <c r="Q20" s="1784">
        <v>4.1399999999999997</v>
      </c>
    </row>
    <row r="21" spans="1:17" s="681" customFormat="1" ht="15">
      <c r="A21" s="684">
        <v>7</v>
      </c>
      <c r="B21" s="1677"/>
      <c r="C21" s="1687"/>
      <c r="D21" s="1687"/>
      <c r="E21" s="1784">
        <v>22.2</v>
      </c>
      <c r="F21" s="1650"/>
      <c r="G21" s="1687"/>
      <c r="H21" s="1687"/>
      <c r="I21" s="1784">
        <v>34.86</v>
      </c>
      <c r="J21" s="1650"/>
      <c r="K21" s="1687"/>
      <c r="L21" s="1687"/>
      <c r="M21" s="1784">
        <v>3.4799999999999995</v>
      </c>
      <c r="N21" s="1650"/>
      <c r="O21" s="1687"/>
      <c r="P21" s="1687"/>
      <c r="Q21" s="1784">
        <v>7.4399999999999995</v>
      </c>
    </row>
    <row r="22" spans="1:17" s="681" customFormat="1" ht="15">
      <c r="A22" s="684">
        <v>8</v>
      </c>
      <c r="B22" s="1677"/>
      <c r="C22" s="1687"/>
      <c r="D22" s="1687"/>
      <c r="E22" s="1784">
        <v>39.78</v>
      </c>
      <c r="F22" s="1650"/>
      <c r="G22" s="1687"/>
      <c r="H22" s="1687"/>
      <c r="I22" s="1784">
        <v>34.500000000000007</v>
      </c>
      <c r="J22" s="1650"/>
      <c r="K22" s="1687"/>
      <c r="L22" s="1687"/>
      <c r="M22" s="1784">
        <v>8.64</v>
      </c>
      <c r="N22" s="1650"/>
      <c r="O22" s="1687"/>
      <c r="P22" s="1687"/>
      <c r="Q22" s="1784">
        <v>10.199999999999999</v>
      </c>
    </row>
    <row r="23" spans="1:17" s="681" customFormat="1" ht="15">
      <c r="A23" s="684">
        <v>9</v>
      </c>
      <c r="B23" s="1677"/>
      <c r="C23" s="1687"/>
      <c r="D23" s="1687"/>
      <c r="E23" s="1784">
        <v>24.900000000000002</v>
      </c>
      <c r="F23" s="1650"/>
      <c r="G23" s="1687"/>
      <c r="H23" s="1687"/>
      <c r="I23" s="1784">
        <v>28.800000000000004</v>
      </c>
      <c r="J23" s="1650"/>
      <c r="K23" s="1687"/>
      <c r="L23" s="1687"/>
      <c r="M23" s="1784">
        <v>6.96</v>
      </c>
      <c r="N23" s="1650"/>
      <c r="O23" s="1687"/>
      <c r="P23" s="1687"/>
      <c r="Q23" s="1784">
        <v>6.3599999999999994</v>
      </c>
    </row>
    <row r="24" spans="1:17" s="681" customFormat="1" ht="15">
      <c r="A24" s="684">
        <v>10</v>
      </c>
      <c r="B24" s="1677"/>
      <c r="C24" s="1687"/>
      <c r="D24" s="1687"/>
      <c r="E24" s="1784">
        <v>37.260000000000005</v>
      </c>
      <c r="F24" s="1650"/>
      <c r="G24" s="1687"/>
      <c r="H24" s="1687"/>
      <c r="I24" s="1784">
        <v>41.16</v>
      </c>
      <c r="J24" s="1650"/>
      <c r="K24" s="1687"/>
      <c r="L24" s="1687"/>
      <c r="M24" s="1784">
        <v>5.34</v>
      </c>
      <c r="N24" s="1650"/>
      <c r="O24" s="1687"/>
      <c r="P24" s="1687"/>
      <c r="Q24" s="1784">
        <v>11.46</v>
      </c>
    </row>
    <row r="25" spans="1:17" s="681" customFormat="1" ht="15">
      <c r="A25" s="684">
        <v>11</v>
      </c>
      <c r="B25" s="1677"/>
      <c r="C25" s="1687"/>
      <c r="D25" s="1687"/>
      <c r="E25" s="1784">
        <v>42.42</v>
      </c>
      <c r="F25" s="1650"/>
      <c r="G25" s="1687"/>
      <c r="H25" s="1687"/>
      <c r="I25" s="1784">
        <v>37.199999999999996</v>
      </c>
      <c r="J25" s="1650"/>
      <c r="K25" s="1687"/>
      <c r="L25" s="1687"/>
      <c r="M25" s="1784">
        <v>7.2</v>
      </c>
      <c r="N25" s="1650"/>
      <c r="O25" s="1687"/>
      <c r="P25" s="1687"/>
      <c r="Q25" s="1784">
        <v>12.420000000000002</v>
      </c>
    </row>
    <row r="26" spans="1:17" s="681" customFormat="1" ht="15">
      <c r="A26" s="684">
        <v>12</v>
      </c>
      <c r="B26" s="1677"/>
      <c r="C26" s="1687"/>
      <c r="D26" s="1687"/>
      <c r="E26" s="1784">
        <v>33.06</v>
      </c>
      <c r="F26" s="1650"/>
      <c r="G26" s="1687"/>
      <c r="H26" s="1687"/>
      <c r="I26" s="1784">
        <v>33.299999999999997</v>
      </c>
      <c r="J26" s="1650"/>
      <c r="K26" s="1687"/>
      <c r="L26" s="1687"/>
      <c r="M26" s="1784">
        <v>8.6999999999999993</v>
      </c>
      <c r="N26" s="1650"/>
      <c r="O26" s="1687"/>
      <c r="P26" s="1687"/>
      <c r="Q26" s="1784">
        <v>13.14</v>
      </c>
    </row>
    <row r="27" spans="1:17" s="681" customFormat="1" ht="15">
      <c r="A27" s="684">
        <v>13</v>
      </c>
      <c r="B27" s="1677"/>
      <c r="C27" s="1687"/>
      <c r="D27" s="1687"/>
      <c r="E27" s="1784">
        <v>27</v>
      </c>
      <c r="F27" s="1650"/>
      <c r="G27" s="1687"/>
      <c r="H27" s="1687"/>
      <c r="I27" s="1784">
        <v>18</v>
      </c>
      <c r="J27" s="1650"/>
      <c r="K27" s="1687"/>
      <c r="L27" s="1687"/>
      <c r="M27" s="1784">
        <v>4.5599999999999987</v>
      </c>
      <c r="N27" s="1650"/>
      <c r="O27" s="1687"/>
      <c r="P27" s="1687"/>
      <c r="Q27" s="1784">
        <v>6.9</v>
      </c>
    </row>
    <row r="28" spans="1:17" s="681" customFormat="1" ht="15">
      <c r="A28" s="684">
        <v>14</v>
      </c>
      <c r="B28" s="1677"/>
      <c r="C28" s="1687"/>
      <c r="D28" s="1687"/>
      <c r="E28" s="1784">
        <v>19.440000000000001</v>
      </c>
      <c r="F28" s="1650"/>
      <c r="G28" s="1687"/>
      <c r="H28" s="1687"/>
      <c r="I28" s="1784">
        <v>15.719999999999999</v>
      </c>
      <c r="J28" s="1650"/>
      <c r="K28" s="1687"/>
      <c r="L28" s="1687"/>
      <c r="M28" s="1784">
        <v>4.3199999999999994</v>
      </c>
      <c r="N28" s="1650"/>
      <c r="O28" s="1687"/>
      <c r="P28" s="1687"/>
      <c r="Q28" s="1784">
        <v>6.7799999999999994</v>
      </c>
    </row>
    <row r="29" spans="1:17" s="681" customFormat="1" ht="15">
      <c r="A29" s="684">
        <v>15</v>
      </c>
      <c r="B29" s="1677"/>
      <c r="C29" s="1687"/>
      <c r="D29" s="1687"/>
      <c r="E29" s="1784">
        <v>24.900000000000002</v>
      </c>
      <c r="F29" s="1650"/>
      <c r="G29" s="1687"/>
      <c r="H29" s="1687"/>
      <c r="I29" s="1784">
        <v>16.380000000000003</v>
      </c>
      <c r="J29" s="1650"/>
      <c r="K29" s="1687"/>
      <c r="L29" s="1687"/>
      <c r="M29" s="1784">
        <v>5.6999999999999993</v>
      </c>
      <c r="N29" s="1650"/>
      <c r="O29" s="1687"/>
      <c r="P29" s="1687"/>
      <c r="Q29" s="1784">
        <v>6</v>
      </c>
    </row>
    <row r="30" spans="1:17" s="681" customFormat="1" ht="15">
      <c r="A30" s="684">
        <v>16</v>
      </c>
      <c r="B30" s="1677"/>
      <c r="C30" s="1687"/>
      <c r="D30" s="1687"/>
      <c r="E30" s="1784">
        <v>21.9</v>
      </c>
      <c r="F30" s="1650"/>
      <c r="G30" s="1687"/>
      <c r="H30" s="1687"/>
      <c r="I30" s="1784">
        <v>16.620000000000005</v>
      </c>
      <c r="J30" s="1650"/>
      <c r="K30" s="1687"/>
      <c r="L30" s="1687"/>
      <c r="M30" s="1784">
        <v>7.4399999999999995</v>
      </c>
      <c r="N30" s="1650"/>
      <c r="O30" s="1687"/>
      <c r="P30" s="1687"/>
      <c r="Q30" s="1784">
        <v>8.4600000000000009</v>
      </c>
    </row>
    <row r="31" spans="1:17" s="685" customFormat="1" ht="15">
      <c r="A31" s="684">
        <v>17</v>
      </c>
      <c r="B31" s="1677"/>
      <c r="C31" s="1687"/>
      <c r="D31" s="1687"/>
      <c r="E31" s="1784">
        <v>18.96</v>
      </c>
      <c r="F31" s="1650"/>
      <c r="G31" s="1687"/>
      <c r="H31" s="1687"/>
      <c r="I31" s="1784">
        <v>15.42</v>
      </c>
      <c r="J31" s="1650"/>
      <c r="K31" s="1687"/>
      <c r="L31" s="1687"/>
      <c r="M31" s="1784">
        <v>6.7199999999999989</v>
      </c>
      <c r="N31" s="1650"/>
      <c r="O31" s="1687"/>
      <c r="P31" s="1687"/>
      <c r="Q31" s="1784">
        <v>8.64</v>
      </c>
    </row>
    <row r="32" spans="1:17" s="685" customFormat="1" ht="15">
      <c r="A32" s="684">
        <v>18</v>
      </c>
      <c r="B32" s="1677"/>
      <c r="C32" s="1687"/>
      <c r="D32" s="1687"/>
      <c r="E32" s="1784">
        <v>28.74</v>
      </c>
      <c r="F32" s="1650"/>
      <c r="G32" s="1687"/>
      <c r="H32" s="1687"/>
      <c r="I32" s="1784">
        <v>11.94</v>
      </c>
      <c r="J32" s="1650"/>
      <c r="K32" s="1687"/>
      <c r="L32" s="1687"/>
      <c r="M32" s="1784">
        <v>6.4799999999999995</v>
      </c>
      <c r="N32" s="1650"/>
      <c r="O32" s="1687"/>
      <c r="P32" s="1687"/>
      <c r="Q32" s="1784">
        <v>6.2999999999999989</v>
      </c>
    </row>
    <row r="33" spans="1:33" s="685" customFormat="1" ht="15">
      <c r="A33" s="684">
        <v>19</v>
      </c>
      <c r="B33" s="1677"/>
      <c r="C33" s="1687"/>
      <c r="D33" s="1687"/>
      <c r="E33" s="1784">
        <v>39</v>
      </c>
      <c r="F33" s="1650"/>
      <c r="G33" s="1687"/>
      <c r="H33" s="1687"/>
      <c r="I33" s="1784">
        <v>24.48</v>
      </c>
      <c r="J33" s="1650"/>
      <c r="K33" s="1687"/>
      <c r="L33" s="1687"/>
      <c r="M33" s="1784">
        <v>5.8800000000000008</v>
      </c>
      <c r="N33" s="1650"/>
      <c r="O33" s="1687"/>
      <c r="P33" s="1687"/>
      <c r="Q33" s="1784">
        <v>7.62</v>
      </c>
    </row>
    <row r="34" spans="1:33" s="685" customFormat="1" ht="15">
      <c r="A34" s="684">
        <v>20</v>
      </c>
      <c r="B34" s="1677"/>
      <c r="C34" s="1687"/>
      <c r="D34" s="1687"/>
      <c r="E34" s="1784">
        <v>18.660000000000004</v>
      </c>
      <c r="F34" s="1650"/>
      <c r="G34" s="1687"/>
      <c r="H34" s="1687"/>
      <c r="I34" s="1784">
        <v>13.62</v>
      </c>
      <c r="J34" s="1650"/>
      <c r="K34" s="1687"/>
      <c r="L34" s="1687"/>
      <c r="M34" s="1784">
        <v>4.0199999999999996</v>
      </c>
      <c r="N34" s="1650"/>
      <c r="O34" s="1687"/>
      <c r="P34" s="1687"/>
      <c r="Q34" s="1784">
        <v>5.76</v>
      </c>
    </row>
    <row r="35" spans="1:33" s="685" customFormat="1" ht="15">
      <c r="A35" s="684">
        <v>21</v>
      </c>
      <c r="B35" s="1677"/>
      <c r="C35" s="1687"/>
      <c r="D35" s="1687"/>
      <c r="E35" s="1784">
        <v>30.479999999999997</v>
      </c>
      <c r="F35" s="1650"/>
      <c r="G35" s="1687"/>
      <c r="H35" s="1687"/>
      <c r="I35" s="1784">
        <v>15.419999999999998</v>
      </c>
      <c r="J35" s="1650"/>
      <c r="K35" s="1687"/>
      <c r="L35" s="1687"/>
      <c r="M35" s="1784">
        <v>3.42</v>
      </c>
      <c r="N35" s="1650"/>
      <c r="O35" s="1687"/>
      <c r="P35" s="1687"/>
      <c r="Q35" s="1784">
        <v>4.6199999999999992</v>
      </c>
    </row>
    <row r="36" spans="1:33" s="685" customFormat="1" ht="15">
      <c r="A36" s="684">
        <v>22</v>
      </c>
      <c r="B36" s="1677"/>
      <c r="C36" s="1687"/>
      <c r="D36" s="1687"/>
      <c r="E36" s="1784">
        <v>30.84</v>
      </c>
      <c r="F36" s="1650"/>
      <c r="G36" s="1687"/>
      <c r="H36" s="1687"/>
      <c r="I36" s="1784">
        <v>27.6</v>
      </c>
      <c r="J36" s="1650"/>
      <c r="K36" s="1687"/>
      <c r="L36" s="1687"/>
      <c r="M36" s="1784">
        <v>5.3999999999999995</v>
      </c>
      <c r="N36" s="1650"/>
      <c r="O36" s="1687"/>
      <c r="P36" s="1687"/>
      <c r="Q36" s="1784">
        <v>6.6000000000000005</v>
      </c>
    </row>
    <row r="37" spans="1:33" s="685" customFormat="1" ht="15">
      <c r="A37" s="684">
        <v>23</v>
      </c>
      <c r="B37" s="1677"/>
      <c r="C37" s="1687"/>
      <c r="D37" s="1687"/>
      <c r="E37" s="1784">
        <v>37.92</v>
      </c>
      <c r="F37" s="1650"/>
      <c r="G37" s="1687"/>
      <c r="H37" s="1687"/>
      <c r="I37" s="1784">
        <v>30.540000000000003</v>
      </c>
      <c r="J37" s="1650"/>
      <c r="K37" s="1687"/>
      <c r="L37" s="1687"/>
      <c r="M37" s="1784">
        <v>5.1599999999999993</v>
      </c>
      <c r="N37" s="1650"/>
      <c r="O37" s="1687"/>
      <c r="P37" s="1687"/>
      <c r="Q37" s="1784">
        <v>5.0999999999999996</v>
      </c>
    </row>
    <row r="38" spans="1:33" s="685" customFormat="1" ht="15">
      <c r="A38" s="684" t="s">
        <v>19</v>
      </c>
      <c r="B38" s="1296"/>
      <c r="C38" s="1687"/>
      <c r="D38" s="1752"/>
      <c r="E38" s="1689">
        <f>SUM(E14:E37)</f>
        <v>632.16</v>
      </c>
      <c r="F38" s="1687"/>
      <c r="G38" s="1687"/>
      <c r="H38" s="1687"/>
      <c r="I38" s="1689">
        <f>SUM(I14:I37)</f>
        <v>547.08000000000004</v>
      </c>
      <c r="J38" s="1687"/>
      <c r="K38" s="1687"/>
      <c r="L38" s="1687"/>
      <c r="M38" s="1689">
        <f>SUM(M14:M37)</f>
        <v>120.84</v>
      </c>
      <c r="N38" s="1687"/>
      <c r="O38" s="1687"/>
      <c r="P38" s="1687"/>
      <c r="Q38" s="1689">
        <f>SUM(Q14:Q37)</f>
        <v>162.11999999999998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7">
    <tabColor theme="9" tint="-0.249977111117893"/>
  </sheetPr>
  <dimension ref="A1:AG43"/>
  <sheetViews>
    <sheetView zoomScale="85" zoomScaleNormal="85" workbookViewId="0">
      <selection activeCell="Q14" sqref="Q14:Q37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204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228</v>
      </c>
      <c r="M3" s="3041"/>
      <c r="N3" s="3042"/>
      <c r="O3" s="3042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N4" s="1816" t="s">
        <v>77</v>
      </c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371</v>
      </c>
      <c r="B8" s="1258" t="s">
        <v>372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579</v>
      </c>
      <c r="C10" s="2095"/>
      <c r="D10" s="2095"/>
      <c r="E10" s="2096"/>
      <c r="F10" s="3032" t="s">
        <v>581</v>
      </c>
      <c r="G10" s="2095"/>
      <c r="H10" s="2095"/>
      <c r="I10" s="2096"/>
      <c r="J10" s="3032" t="str">
        <f>B10</f>
        <v>яч. 2 - ВЛ-10кВ.ф Горсеть1</v>
      </c>
      <c r="K10" s="2095"/>
      <c r="L10" s="2095"/>
      <c r="M10" s="2096"/>
      <c r="N10" s="3032" t="s">
        <v>580</v>
      </c>
      <c r="O10" s="3038"/>
      <c r="P10" s="3038"/>
      <c r="Q10" s="3039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4000</v>
      </c>
      <c r="F11" s="3032" t="s">
        <v>14</v>
      </c>
      <c r="G11" s="2095"/>
      <c r="H11" s="678"/>
      <c r="I11" s="679">
        <v>2000</v>
      </c>
      <c r="J11" s="3032" t="s">
        <v>14</v>
      </c>
      <c r="K11" s="2095"/>
      <c r="L11" s="678"/>
      <c r="M11" s="679">
        <f>E11</f>
        <v>4000</v>
      </c>
      <c r="N11" s="3032" t="s">
        <v>14</v>
      </c>
      <c r="O11" s="2095"/>
      <c r="P11" s="678"/>
      <c r="Q11" s="679">
        <f>I11</f>
        <v>2000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6"/>
      <c r="C14" s="1687"/>
      <c r="D14" s="1687"/>
      <c r="E14" s="1688">
        <v>1558</v>
      </c>
      <c r="F14" s="1581"/>
      <c r="G14" s="1687"/>
      <c r="H14" s="1687"/>
      <c r="I14" s="1688">
        <v>1095</v>
      </c>
      <c r="J14" s="1581"/>
      <c r="K14" s="1687"/>
      <c r="L14" s="1687"/>
      <c r="M14" s="1688">
        <v>219</v>
      </c>
      <c r="N14" s="1658"/>
      <c r="O14" s="1687"/>
      <c r="P14" s="1687"/>
      <c r="Q14" s="1688">
        <v>187</v>
      </c>
    </row>
    <row r="15" spans="1:33" s="1313" customFormat="1" ht="15">
      <c r="A15" s="1306">
        <v>1</v>
      </c>
      <c r="B15" s="826"/>
      <c r="C15" s="1690"/>
      <c r="D15" s="1687"/>
      <c r="E15" s="1907">
        <v>1497</v>
      </c>
      <c r="F15" s="1581"/>
      <c r="G15" s="1687"/>
      <c r="H15" s="1687"/>
      <c r="I15" s="1907">
        <v>1048</v>
      </c>
      <c r="J15" s="1581"/>
      <c r="K15" s="1688"/>
      <c r="L15" s="1688"/>
      <c r="M15" s="1907">
        <v>219</v>
      </c>
      <c r="N15" s="1658"/>
      <c r="O15" s="1688"/>
      <c r="P15" s="1688"/>
      <c r="Q15" s="1907">
        <v>189</v>
      </c>
    </row>
    <row r="16" spans="1:33" s="681" customFormat="1" ht="15">
      <c r="A16" s="684">
        <v>2</v>
      </c>
      <c r="B16" s="826"/>
      <c r="C16" s="1690"/>
      <c r="D16" s="1687"/>
      <c r="E16" s="1907">
        <v>1466</v>
      </c>
      <c r="F16" s="1581"/>
      <c r="G16" s="1687"/>
      <c r="H16" s="1687"/>
      <c r="I16" s="1907">
        <v>1046</v>
      </c>
      <c r="J16" s="1581"/>
      <c r="K16" s="1688"/>
      <c r="L16" s="1688"/>
      <c r="M16" s="1907">
        <v>211</v>
      </c>
      <c r="N16" s="1658"/>
      <c r="O16" s="1688"/>
      <c r="P16" s="1688"/>
      <c r="Q16" s="1907">
        <v>181</v>
      </c>
    </row>
    <row r="17" spans="1:17" s="681" customFormat="1" ht="15">
      <c r="A17" s="684">
        <v>3</v>
      </c>
      <c r="B17" s="826"/>
      <c r="C17" s="1690"/>
      <c r="D17" s="1687"/>
      <c r="E17" s="1907">
        <v>1454</v>
      </c>
      <c r="F17" s="1581"/>
      <c r="G17" s="1687"/>
      <c r="H17" s="1687"/>
      <c r="I17" s="1907">
        <v>1032</v>
      </c>
      <c r="J17" s="1581"/>
      <c r="K17" s="1688"/>
      <c r="L17" s="1688"/>
      <c r="M17" s="1907">
        <v>211</v>
      </c>
      <c r="N17" s="1658"/>
      <c r="O17" s="1688"/>
      <c r="P17" s="1688"/>
      <c r="Q17" s="1907">
        <v>181</v>
      </c>
    </row>
    <row r="18" spans="1:17" s="681" customFormat="1" ht="15">
      <c r="A18" s="684">
        <v>4</v>
      </c>
      <c r="B18" s="826"/>
      <c r="C18" s="1690"/>
      <c r="D18" s="1687"/>
      <c r="E18" s="1907">
        <v>1472</v>
      </c>
      <c r="F18" s="1581"/>
      <c r="G18" s="1687"/>
      <c r="H18" s="1687"/>
      <c r="I18" s="1907">
        <v>1033</v>
      </c>
      <c r="J18" s="1581"/>
      <c r="K18" s="1688"/>
      <c r="L18" s="1688"/>
      <c r="M18" s="1907">
        <v>204</v>
      </c>
      <c r="N18" s="1658"/>
      <c r="O18" s="1688"/>
      <c r="P18" s="1688"/>
      <c r="Q18" s="1907">
        <v>174</v>
      </c>
    </row>
    <row r="19" spans="1:17" s="681" customFormat="1" ht="15">
      <c r="A19" s="684">
        <v>5</v>
      </c>
      <c r="B19" s="826"/>
      <c r="C19" s="1690"/>
      <c r="D19" s="1687"/>
      <c r="E19" s="1907">
        <v>1603</v>
      </c>
      <c r="F19" s="1581"/>
      <c r="G19" s="1687"/>
      <c r="H19" s="1687"/>
      <c r="I19" s="1907">
        <v>1083</v>
      </c>
      <c r="J19" s="1581"/>
      <c r="K19" s="1688"/>
      <c r="L19" s="1688"/>
      <c r="M19" s="1907">
        <v>210</v>
      </c>
      <c r="N19" s="1658"/>
      <c r="O19" s="1688"/>
      <c r="P19" s="1688"/>
      <c r="Q19" s="1907">
        <v>177</v>
      </c>
    </row>
    <row r="20" spans="1:17" s="681" customFormat="1" ht="15">
      <c r="A20" s="684">
        <v>6</v>
      </c>
      <c r="B20" s="826"/>
      <c r="C20" s="1690"/>
      <c r="D20" s="1687"/>
      <c r="E20" s="1907">
        <v>1862</v>
      </c>
      <c r="F20" s="1581"/>
      <c r="G20" s="1687"/>
      <c r="H20" s="1687"/>
      <c r="I20" s="1907">
        <v>1264</v>
      </c>
      <c r="J20" s="1581"/>
      <c r="K20" s="1688"/>
      <c r="L20" s="1688"/>
      <c r="M20" s="1907">
        <v>207</v>
      </c>
      <c r="N20" s="1658"/>
      <c r="O20" s="1688"/>
      <c r="P20" s="1688"/>
      <c r="Q20" s="1907">
        <v>172</v>
      </c>
    </row>
    <row r="21" spans="1:17" s="681" customFormat="1" ht="15">
      <c r="A21" s="684">
        <v>7</v>
      </c>
      <c r="B21" s="826"/>
      <c r="C21" s="1690"/>
      <c r="D21" s="1687"/>
      <c r="E21" s="1907">
        <v>2155</v>
      </c>
      <c r="F21" s="1581"/>
      <c r="G21" s="1687"/>
      <c r="H21" s="1687"/>
      <c r="I21" s="1907">
        <v>1452</v>
      </c>
      <c r="J21" s="1581"/>
      <c r="K21" s="1688"/>
      <c r="L21" s="1688"/>
      <c r="M21" s="1907">
        <v>214</v>
      </c>
      <c r="N21" s="1658"/>
      <c r="O21" s="1688"/>
      <c r="P21" s="1688"/>
      <c r="Q21" s="1907">
        <v>192</v>
      </c>
    </row>
    <row r="22" spans="1:17" s="681" customFormat="1" ht="15">
      <c r="A22" s="684">
        <v>8</v>
      </c>
      <c r="B22" s="826"/>
      <c r="C22" s="1690"/>
      <c r="D22" s="1687"/>
      <c r="E22" s="1907">
        <v>2238</v>
      </c>
      <c r="F22" s="1581"/>
      <c r="G22" s="1687"/>
      <c r="H22" s="1687"/>
      <c r="I22" s="1907">
        <v>1558</v>
      </c>
      <c r="J22" s="1581"/>
      <c r="K22" s="1688"/>
      <c r="L22" s="1688"/>
      <c r="M22" s="1907">
        <v>207</v>
      </c>
      <c r="N22" s="1658"/>
      <c r="O22" s="1688"/>
      <c r="P22" s="1688"/>
      <c r="Q22" s="1907">
        <v>205</v>
      </c>
    </row>
    <row r="23" spans="1:17" s="681" customFormat="1" ht="15">
      <c r="A23" s="684">
        <v>9</v>
      </c>
      <c r="B23" s="826"/>
      <c r="C23" s="1690"/>
      <c r="D23" s="1687"/>
      <c r="E23" s="1907">
        <v>2182</v>
      </c>
      <c r="F23" s="1581"/>
      <c r="G23" s="1687"/>
      <c r="H23" s="1687"/>
      <c r="I23" s="1907">
        <v>1540</v>
      </c>
      <c r="J23" s="1581"/>
      <c r="K23" s="1688"/>
      <c r="L23" s="1688"/>
      <c r="M23" s="1907">
        <v>221</v>
      </c>
      <c r="N23" s="1658"/>
      <c r="O23" s="1688"/>
      <c r="P23" s="1688"/>
      <c r="Q23" s="1907">
        <v>207</v>
      </c>
    </row>
    <row r="24" spans="1:17" s="681" customFormat="1" ht="15">
      <c r="A24" s="684">
        <v>10</v>
      </c>
      <c r="B24" s="826"/>
      <c r="C24" s="1690"/>
      <c r="D24" s="1687"/>
      <c r="E24" s="1907">
        <v>2198</v>
      </c>
      <c r="F24" s="1581"/>
      <c r="G24" s="1687"/>
      <c r="H24" s="1687"/>
      <c r="I24" s="1907">
        <v>1505</v>
      </c>
      <c r="J24" s="1581"/>
      <c r="K24" s="1688"/>
      <c r="L24" s="1688"/>
      <c r="M24" s="1907">
        <v>236</v>
      </c>
      <c r="N24" s="1658"/>
      <c r="O24" s="1688"/>
      <c r="P24" s="1688"/>
      <c r="Q24" s="1907">
        <v>207</v>
      </c>
    </row>
    <row r="25" spans="1:17" s="681" customFormat="1" ht="15">
      <c r="A25" s="684">
        <v>11</v>
      </c>
      <c r="B25" s="826"/>
      <c r="C25" s="1690"/>
      <c r="D25" s="1687"/>
      <c r="E25" s="1907">
        <v>2157</v>
      </c>
      <c r="F25" s="1581"/>
      <c r="G25" s="1687"/>
      <c r="H25" s="1687"/>
      <c r="I25" s="1907">
        <v>1455</v>
      </c>
      <c r="J25" s="1581"/>
      <c r="K25" s="1688"/>
      <c r="L25" s="1688"/>
      <c r="M25" s="1907">
        <v>241</v>
      </c>
      <c r="N25" s="1658"/>
      <c r="O25" s="1688"/>
      <c r="P25" s="1688"/>
      <c r="Q25" s="1907">
        <v>203</v>
      </c>
    </row>
    <row r="26" spans="1:17" s="681" customFormat="1" ht="15">
      <c r="A26" s="684">
        <v>12</v>
      </c>
      <c r="B26" s="826"/>
      <c r="C26" s="1690"/>
      <c r="D26" s="1687"/>
      <c r="E26" s="1907">
        <v>2200</v>
      </c>
      <c r="F26" s="1581"/>
      <c r="G26" s="1687"/>
      <c r="H26" s="1687"/>
      <c r="I26" s="1907">
        <v>1480</v>
      </c>
      <c r="J26" s="1581"/>
      <c r="K26" s="1688"/>
      <c r="L26" s="1688"/>
      <c r="M26" s="1907">
        <v>256</v>
      </c>
      <c r="N26" s="1658"/>
      <c r="O26" s="1688"/>
      <c r="P26" s="1688"/>
      <c r="Q26" s="1907">
        <v>209</v>
      </c>
    </row>
    <row r="27" spans="1:17" s="681" customFormat="1" ht="15">
      <c r="A27" s="684">
        <v>13</v>
      </c>
      <c r="B27" s="826"/>
      <c r="C27" s="1690"/>
      <c r="D27" s="1687"/>
      <c r="E27" s="1907">
        <v>2094</v>
      </c>
      <c r="F27" s="1581"/>
      <c r="G27" s="1687"/>
      <c r="H27" s="1687"/>
      <c r="I27" s="1907">
        <v>1539</v>
      </c>
      <c r="J27" s="1581"/>
      <c r="K27" s="1688"/>
      <c r="L27" s="1688"/>
      <c r="M27" s="1907">
        <v>238</v>
      </c>
      <c r="N27" s="1658"/>
      <c r="O27" s="1688"/>
      <c r="P27" s="1688"/>
      <c r="Q27" s="1907">
        <v>216</v>
      </c>
    </row>
    <row r="28" spans="1:17" s="681" customFormat="1" ht="15">
      <c r="A28" s="684">
        <v>14</v>
      </c>
      <c r="B28" s="826"/>
      <c r="C28" s="1690"/>
      <c r="D28" s="1687"/>
      <c r="E28" s="1907">
        <v>2168</v>
      </c>
      <c r="F28" s="1581"/>
      <c r="G28" s="1687"/>
      <c r="H28" s="1687"/>
      <c r="I28" s="1907">
        <v>1504</v>
      </c>
      <c r="J28" s="1581"/>
      <c r="K28" s="1688"/>
      <c r="L28" s="1688"/>
      <c r="M28" s="1907">
        <v>241</v>
      </c>
      <c r="N28" s="1658"/>
      <c r="O28" s="1688"/>
      <c r="P28" s="1688"/>
      <c r="Q28" s="1907">
        <v>204</v>
      </c>
    </row>
    <row r="29" spans="1:17" s="681" customFormat="1" ht="15">
      <c r="A29" s="684">
        <v>15</v>
      </c>
      <c r="B29" s="826"/>
      <c r="C29" s="1690"/>
      <c r="D29" s="1687"/>
      <c r="E29" s="1907">
        <v>2178</v>
      </c>
      <c r="F29" s="1581"/>
      <c r="G29" s="1687"/>
      <c r="H29" s="1687"/>
      <c r="I29" s="1907">
        <v>1509</v>
      </c>
      <c r="J29" s="1581"/>
      <c r="K29" s="1688"/>
      <c r="L29" s="1688"/>
      <c r="M29" s="1907">
        <v>231</v>
      </c>
      <c r="N29" s="1658"/>
      <c r="O29" s="1688"/>
      <c r="P29" s="1688"/>
      <c r="Q29" s="1907">
        <v>204</v>
      </c>
    </row>
    <row r="30" spans="1:17" s="681" customFormat="1" ht="15">
      <c r="A30" s="684">
        <v>16</v>
      </c>
      <c r="B30" s="826"/>
      <c r="C30" s="1690"/>
      <c r="D30" s="1687"/>
      <c r="E30" s="1907">
        <v>2344</v>
      </c>
      <c r="F30" s="1581"/>
      <c r="G30" s="1687"/>
      <c r="H30" s="1687"/>
      <c r="I30" s="1907">
        <v>1583</v>
      </c>
      <c r="J30" s="1581"/>
      <c r="K30" s="1688"/>
      <c r="L30" s="1688"/>
      <c r="M30" s="1907">
        <v>223</v>
      </c>
      <c r="N30" s="1658"/>
      <c r="O30" s="1688"/>
      <c r="P30" s="1688"/>
      <c r="Q30" s="1907">
        <v>203</v>
      </c>
    </row>
    <row r="31" spans="1:17" s="685" customFormat="1" ht="15">
      <c r="A31" s="684">
        <v>17</v>
      </c>
      <c r="B31" s="826"/>
      <c r="C31" s="1690"/>
      <c r="D31" s="1687"/>
      <c r="E31" s="1907">
        <v>2432</v>
      </c>
      <c r="F31" s="1581"/>
      <c r="G31" s="1687"/>
      <c r="H31" s="1687"/>
      <c r="I31" s="1907">
        <v>1531</v>
      </c>
      <c r="J31" s="1581"/>
      <c r="K31" s="1688"/>
      <c r="L31" s="1688"/>
      <c r="M31" s="1907">
        <v>234</v>
      </c>
      <c r="N31" s="1658"/>
      <c r="O31" s="1688"/>
      <c r="P31" s="1688"/>
      <c r="Q31" s="1907">
        <v>195</v>
      </c>
    </row>
    <row r="32" spans="1:17" s="685" customFormat="1" ht="15">
      <c r="A32" s="684">
        <v>18</v>
      </c>
      <c r="B32" s="826"/>
      <c r="C32" s="1690"/>
      <c r="D32" s="1687"/>
      <c r="E32" s="1907">
        <v>2457</v>
      </c>
      <c r="F32" s="1581"/>
      <c r="G32" s="1687"/>
      <c r="H32" s="1687"/>
      <c r="I32" s="1907">
        <v>1519</v>
      </c>
      <c r="J32" s="1581"/>
      <c r="K32" s="1688"/>
      <c r="L32" s="1688"/>
      <c r="M32" s="1907">
        <v>240</v>
      </c>
      <c r="N32" s="1658"/>
      <c r="O32" s="1688"/>
      <c r="P32" s="1688"/>
      <c r="Q32" s="1907">
        <v>189</v>
      </c>
    </row>
    <row r="33" spans="1:33" s="685" customFormat="1" ht="15">
      <c r="A33" s="684">
        <v>19</v>
      </c>
      <c r="B33" s="826"/>
      <c r="C33" s="1690"/>
      <c r="D33" s="1687"/>
      <c r="E33" s="1907">
        <v>2461</v>
      </c>
      <c r="F33" s="1581"/>
      <c r="G33" s="1687"/>
      <c r="H33" s="1687"/>
      <c r="I33" s="1907">
        <v>1547</v>
      </c>
      <c r="J33" s="1581"/>
      <c r="K33" s="1688"/>
      <c r="L33" s="1688"/>
      <c r="M33" s="1907">
        <v>249</v>
      </c>
      <c r="N33" s="1658"/>
      <c r="O33" s="1688"/>
      <c r="P33" s="1688"/>
      <c r="Q33" s="1907">
        <v>201</v>
      </c>
    </row>
    <row r="34" spans="1:33" s="685" customFormat="1" ht="15">
      <c r="A34" s="684">
        <v>20</v>
      </c>
      <c r="B34" s="826"/>
      <c r="C34" s="1690"/>
      <c r="D34" s="1687"/>
      <c r="E34" s="1907">
        <v>2365</v>
      </c>
      <c r="F34" s="1581"/>
      <c r="G34" s="1687"/>
      <c r="H34" s="1687"/>
      <c r="I34" s="1907">
        <v>1480</v>
      </c>
      <c r="J34" s="1581"/>
      <c r="K34" s="1688"/>
      <c r="L34" s="1688"/>
      <c r="M34" s="1907">
        <v>247</v>
      </c>
      <c r="N34" s="1658"/>
      <c r="O34" s="1688"/>
      <c r="P34" s="1688"/>
      <c r="Q34" s="1907">
        <v>206</v>
      </c>
    </row>
    <row r="35" spans="1:33" s="685" customFormat="1" ht="15">
      <c r="A35" s="684">
        <v>21</v>
      </c>
      <c r="B35" s="826"/>
      <c r="C35" s="1690"/>
      <c r="D35" s="1687"/>
      <c r="E35" s="1907">
        <v>2272</v>
      </c>
      <c r="F35" s="1581"/>
      <c r="G35" s="1687"/>
      <c r="H35" s="1687"/>
      <c r="I35" s="1907">
        <v>1418</v>
      </c>
      <c r="J35" s="1581"/>
      <c r="K35" s="1688"/>
      <c r="L35" s="1688"/>
      <c r="M35" s="1907">
        <v>242</v>
      </c>
      <c r="N35" s="1658"/>
      <c r="O35" s="1688"/>
      <c r="P35" s="1688"/>
      <c r="Q35" s="1907">
        <v>206</v>
      </c>
    </row>
    <row r="36" spans="1:33" s="685" customFormat="1" ht="15">
      <c r="A36" s="684">
        <v>22</v>
      </c>
      <c r="B36" s="826"/>
      <c r="C36" s="1690"/>
      <c r="D36" s="1687"/>
      <c r="E36" s="1907">
        <v>2051</v>
      </c>
      <c r="F36" s="1581"/>
      <c r="G36" s="1687"/>
      <c r="H36" s="1687"/>
      <c r="I36" s="1907">
        <v>1295</v>
      </c>
      <c r="J36" s="1581"/>
      <c r="K36" s="1688"/>
      <c r="L36" s="1688"/>
      <c r="M36" s="1907">
        <v>239</v>
      </c>
      <c r="N36" s="1658"/>
      <c r="O36" s="1688"/>
      <c r="P36" s="1688"/>
      <c r="Q36" s="1907">
        <v>211</v>
      </c>
    </row>
    <row r="37" spans="1:33" s="685" customFormat="1" ht="15">
      <c r="A37" s="684">
        <v>23</v>
      </c>
      <c r="B37" s="827"/>
      <c r="C37" s="1690"/>
      <c r="D37" s="1687"/>
      <c r="E37" s="1907">
        <v>1792</v>
      </c>
      <c r="F37" s="1581"/>
      <c r="G37" s="1688"/>
      <c r="H37" s="1687"/>
      <c r="I37" s="1907">
        <v>1216</v>
      </c>
      <c r="J37" s="1581"/>
      <c r="K37" s="1688"/>
      <c r="L37" s="1688"/>
      <c r="M37" s="1907">
        <v>228</v>
      </c>
      <c r="N37" s="1658"/>
      <c r="O37" s="1688"/>
      <c r="P37" s="1688"/>
      <c r="Q37" s="1907">
        <v>201</v>
      </c>
    </row>
    <row r="38" spans="1:33" s="685" customFormat="1" ht="15">
      <c r="A38" s="684" t="s">
        <v>19</v>
      </c>
      <c r="B38" s="788"/>
      <c r="C38" s="1687"/>
      <c r="D38" s="1687"/>
      <c r="E38" s="1689">
        <f>SUM(E14:E37)</f>
        <v>48656</v>
      </c>
      <c r="F38" s="1687"/>
      <c r="G38" s="1688"/>
      <c r="H38" s="1687"/>
      <c r="I38" s="1689">
        <f>SUM(I14:I37)</f>
        <v>32732</v>
      </c>
      <c r="J38" s="1687"/>
      <c r="K38" s="1687"/>
      <c r="L38" s="1687"/>
      <c r="M38" s="1689">
        <f>SUM(M14:M37)</f>
        <v>5468</v>
      </c>
      <c r="N38" s="1687"/>
      <c r="O38" s="1688"/>
      <c r="P38" s="1687"/>
      <c r="Q38" s="1689">
        <f>SUM(Q14:Q37)</f>
        <v>4720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9">
    <mergeCell ref="B1:F1"/>
    <mergeCell ref="B2:F2"/>
    <mergeCell ref="B4:C4"/>
    <mergeCell ref="K1:Q1"/>
    <mergeCell ref="M3:O3"/>
    <mergeCell ref="A9:A12"/>
    <mergeCell ref="B9:I9"/>
    <mergeCell ref="A6:Q6"/>
    <mergeCell ref="A7:Q7"/>
    <mergeCell ref="B5:C5"/>
    <mergeCell ref="B11:C11"/>
    <mergeCell ref="J9:Q9"/>
    <mergeCell ref="N11:O11"/>
    <mergeCell ref="B10:E10"/>
    <mergeCell ref="F10:I10"/>
    <mergeCell ref="N10:Q10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8">
    <tabColor theme="9" tint="-0.249977111117893"/>
  </sheetPr>
  <dimension ref="A1:AG43"/>
  <sheetViews>
    <sheetView zoomScale="85" zoomScaleNormal="85" workbookViewId="0">
      <selection activeCell="T21" sqref="T21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204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228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373</v>
      </c>
      <c r="B8" s="1274">
        <v>736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582</v>
      </c>
      <c r="C10" s="2095"/>
      <c r="D10" s="2095"/>
      <c r="E10" s="2096"/>
      <c r="F10" s="3032" t="s">
        <v>583</v>
      </c>
      <c r="G10" s="2095"/>
      <c r="H10" s="2095"/>
      <c r="I10" s="2096"/>
      <c r="J10" s="3032" t="s">
        <v>582</v>
      </c>
      <c r="K10" s="2095"/>
      <c r="L10" s="2095"/>
      <c r="M10" s="2096"/>
      <c r="N10" s="3032" t="s">
        <v>583</v>
      </c>
      <c r="O10" s="2095"/>
      <c r="P10" s="2095"/>
      <c r="Q10" s="2096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4000</v>
      </c>
      <c r="F11" s="3032" t="s">
        <v>14</v>
      </c>
      <c r="G11" s="2095"/>
      <c r="H11" s="678"/>
      <c r="I11" s="679"/>
      <c r="J11" s="3032" t="s">
        <v>14</v>
      </c>
      <c r="K11" s="2095"/>
      <c r="L11" s="678"/>
      <c r="M11" s="679">
        <f>E11</f>
        <v>4000</v>
      </c>
      <c r="N11" s="3032" t="s">
        <v>14</v>
      </c>
      <c r="O11" s="2095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7"/>
      <c r="C14" s="1687"/>
      <c r="D14" s="1687"/>
      <c r="E14" s="1688">
        <v>358</v>
      </c>
      <c r="F14" s="1650"/>
      <c r="G14" s="1692"/>
      <c r="H14" s="1692"/>
      <c r="I14" s="1693">
        <v>202</v>
      </c>
      <c r="J14" s="1694"/>
      <c r="K14" s="1692"/>
      <c r="L14" s="1692"/>
      <c r="M14" s="1693">
        <v>92</v>
      </c>
      <c r="N14" s="1695"/>
      <c r="O14" s="1696"/>
      <c r="P14" s="1696"/>
      <c r="Q14" s="1297">
        <v>100</v>
      </c>
    </row>
    <row r="15" spans="1:33" s="1313" customFormat="1" ht="15">
      <c r="A15" s="1306">
        <v>1</v>
      </c>
      <c r="B15" s="827"/>
      <c r="C15" s="1687"/>
      <c r="D15" s="1687"/>
      <c r="E15" s="1907">
        <v>350</v>
      </c>
      <c r="F15" s="1704"/>
      <c r="G15" s="1693"/>
      <c r="H15" s="1688"/>
      <c r="I15" s="1907">
        <v>197</v>
      </c>
      <c r="J15" s="1691"/>
      <c r="K15" s="1688"/>
      <c r="L15" s="1688"/>
      <c r="M15" s="1907">
        <v>94</v>
      </c>
      <c r="N15" s="1859"/>
      <c r="O15" s="1860"/>
      <c r="P15" s="1860"/>
      <c r="Q15" s="1907">
        <v>101</v>
      </c>
    </row>
    <row r="16" spans="1:33" s="681" customFormat="1" ht="15">
      <c r="A16" s="684">
        <v>2</v>
      </c>
      <c r="B16" s="827"/>
      <c r="C16" s="1687"/>
      <c r="D16" s="1687"/>
      <c r="E16" s="1907">
        <v>345</v>
      </c>
      <c r="F16" s="1704"/>
      <c r="G16" s="1693"/>
      <c r="H16" s="1688"/>
      <c r="I16" s="1907">
        <v>194</v>
      </c>
      <c r="J16" s="1691"/>
      <c r="K16" s="1688"/>
      <c r="L16" s="1688"/>
      <c r="M16" s="1907">
        <v>92</v>
      </c>
      <c r="N16" s="1859"/>
      <c r="O16" s="1860"/>
      <c r="P16" s="1860"/>
      <c r="Q16" s="1907">
        <v>99</v>
      </c>
    </row>
    <row r="17" spans="1:17" s="681" customFormat="1" ht="15">
      <c r="A17" s="684">
        <v>3</v>
      </c>
      <c r="B17" s="827"/>
      <c r="C17" s="1687"/>
      <c r="D17" s="1687"/>
      <c r="E17" s="1907">
        <v>341</v>
      </c>
      <c r="F17" s="1704"/>
      <c r="G17" s="1693"/>
      <c r="H17" s="1688"/>
      <c r="I17" s="1907">
        <v>194</v>
      </c>
      <c r="J17" s="1691"/>
      <c r="K17" s="1688"/>
      <c r="L17" s="1688"/>
      <c r="M17" s="1907">
        <v>92</v>
      </c>
      <c r="N17" s="1859"/>
      <c r="O17" s="1860"/>
      <c r="P17" s="1860"/>
      <c r="Q17" s="1907">
        <v>99</v>
      </c>
    </row>
    <row r="18" spans="1:17" s="681" customFormat="1" ht="15">
      <c r="A18" s="684">
        <v>4</v>
      </c>
      <c r="B18" s="827"/>
      <c r="C18" s="1687"/>
      <c r="D18" s="1687"/>
      <c r="E18" s="1907">
        <v>359</v>
      </c>
      <c r="F18" s="1704"/>
      <c r="G18" s="1693"/>
      <c r="H18" s="1688"/>
      <c r="I18" s="1907">
        <v>198</v>
      </c>
      <c r="J18" s="1691"/>
      <c r="K18" s="1688"/>
      <c r="L18" s="1688"/>
      <c r="M18" s="1907">
        <v>90</v>
      </c>
      <c r="N18" s="1859"/>
      <c r="O18" s="1860"/>
      <c r="P18" s="1860"/>
      <c r="Q18" s="1907">
        <v>99</v>
      </c>
    </row>
    <row r="19" spans="1:17" s="681" customFormat="1" ht="15">
      <c r="A19" s="684">
        <v>5</v>
      </c>
      <c r="B19" s="827"/>
      <c r="C19" s="1687"/>
      <c r="D19" s="1687"/>
      <c r="E19" s="1907">
        <v>394</v>
      </c>
      <c r="F19" s="1704"/>
      <c r="G19" s="1693"/>
      <c r="H19" s="1688"/>
      <c r="I19" s="1907">
        <v>204</v>
      </c>
      <c r="J19" s="1691"/>
      <c r="K19" s="1688"/>
      <c r="L19" s="1688"/>
      <c r="M19" s="1907">
        <v>90</v>
      </c>
      <c r="N19" s="1859"/>
      <c r="O19" s="1860"/>
      <c r="P19" s="1860"/>
      <c r="Q19" s="1907">
        <v>99</v>
      </c>
    </row>
    <row r="20" spans="1:17" s="681" customFormat="1" ht="15">
      <c r="A20" s="684">
        <v>6</v>
      </c>
      <c r="B20" s="827"/>
      <c r="C20" s="1687"/>
      <c r="D20" s="1687"/>
      <c r="E20" s="1907">
        <v>404</v>
      </c>
      <c r="F20" s="1704"/>
      <c r="G20" s="1693"/>
      <c r="H20" s="1688"/>
      <c r="I20" s="1907">
        <v>249</v>
      </c>
      <c r="J20" s="1691"/>
      <c r="K20" s="1688"/>
      <c r="L20" s="1688"/>
      <c r="M20" s="1907">
        <v>87</v>
      </c>
      <c r="N20" s="1859"/>
      <c r="O20" s="1860"/>
      <c r="P20" s="1860"/>
      <c r="Q20" s="1907">
        <v>97</v>
      </c>
    </row>
    <row r="21" spans="1:17" s="681" customFormat="1" ht="15">
      <c r="A21" s="684">
        <v>7</v>
      </c>
      <c r="B21" s="827"/>
      <c r="C21" s="1687"/>
      <c r="D21" s="1687"/>
      <c r="E21" s="1907">
        <v>442</v>
      </c>
      <c r="F21" s="1704"/>
      <c r="G21" s="1693"/>
      <c r="H21" s="1688"/>
      <c r="I21" s="1907">
        <v>270</v>
      </c>
      <c r="J21" s="1691"/>
      <c r="K21" s="1688"/>
      <c r="L21" s="1688"/>
      <c r="M21" s="1907">
        <v>85</v>
      </c>
      <c r="N21" s="1859"/>
      <c r="O21" s="1860"/>
      <c r="P21" s="1860"/>
      <c r="Q21" s="1907">
        <v>99</v>
      </c>
    </row>
    <row r="22" spans="1:17" s="681" customFormat="1" ht="15">
      <c r="A22" s="684">
        <v>8</v>
      </c>
      <c r="B22" s="827"/>
      <c r="C22" s="1687"/>
      <c r="D22" s="1687"/>
      <c r="E22" s="1907">
        <v>469</v>
      </c>
      <c r="F22" s="1704"/>
      <c r="G22" s="1693"/>
      <c r="H22" s="1688"/>
      <c r="I22" s="1907">
        <v>239</v>
      </c>
      <c r="J22" s="1691"/>
      <c r="K22" s="1688"/>
      <c r="L22" s="1688"/>
      <c r="M22" s="1907">
        <v>83</v>
      </c>
      <c r="N22" s="1859"/>
      <c r="O22" s="1860"/>
      <c r="P22" s="1860"/>
      <c r="Q22" s="1907">
        <v>98</v>
      </c>
    </row>
    <row r="23" spans="1:17" s="681" customFormat="1" ht="15">
      <c r="A23" s="684">
        <v>9</v>
      </c>
      <c r="B23" s="827"/>
      <c r="C23" s="1687"/>
      <c r="D23" s="1687"/>
      <c r="E23" s="1907">
        <v>500</v>
      </c>
      <c r="F23" s="1704"/>
      <c r="G23" s="1693"/>
      <c r="H23" s="1688"/>
      <c r="I23" s="1907">
        <v>238</v>
      </c>
      <c r="J23" s="1691"/>
      <c r="K23" s="1688"/>
      <c r="L23" s="1688"/>
      <c r="M23" s="1907">
        <v>79</v>
      </c>
      <c r="N23" s="1859"/>
      <c r="O23" s="1860"/>
      <c r="P23" s="1860"/>
      <c r="Q23" s="1907">
        <v>100</v>
      </c>
    </row>
    <row r="24" spans="1:17" s="681" customFormat="1" ht="15">
      <c r="A24" s="684">
        <v>10</v>
      </c>
      <c r="B24" s="827"/>
      <c r="C24" s="1687"/>
      <c r="D24" s="1687"/>
      <c r="E24" s="1907">
        <v>464</v>
      </c>
      <c r="F24" s="1704"/>
      <c r="G24" s="1693"/>
      <c r="H24" s="1688"/>
      <c r="I24" s="1907">
        <v>227</v>
      </c>
      <c r="J24" s="1691"/>
      <c r="K24" s="1688"/>
      <c r="L24" s="1688"/>
      <c r="M24" s="1907">
        <v>80</v>
      </c>
      <c r="N24" s="1859"/>
      <c r="O24" s="1860"/>
      <c r="P24" s="1860"/>
      <c r="Q24" s="1907">
        <v>101</v>
      </c>
    </row>
    <row r="25" spans="1:17" s="681" customFormat="1" ht="15">
      <c r="A25" s="684">
        <v>11</v>
      </c>
      <c r="B25" s="827"/>
      <c r="C25" s="1687"/>
      <c r="D25" s="1687"/>
      <c r="E25" s="1907">
        <v>454</v>
      </c>
      <c r="F25" s="1704"/>
      <c r="G25" s="1693"/>
      <c r="H25" s="1688"/>
      <c r="I25" s="1907">
        <v>219</v>
      </c>
      <c r="J25" s="1691"/>
      <c r="K25" s="1688"/>
      <c r="L25" s="1688"/>
      <c r="M25" s="1907">
        <v>79</v>
      </c>
      <c r="N25" s="1859"/>
      <c r="O25" s="1860"/>
      <c r="P25" s="1860"/>
      <c r="Q25" s="1907">
        <v>95</v>
      </c>
    </row>
    <row r="26" spans="1:17" s="681" customFormat="1" ht="15">
      <c r="A26" s="684">
        <v>12</v>
      </c>
      <c r="B26" s="827"/>
      <c r="C26" s="1687"/>
      <c r="D26" s="1687"/>
      <c r="E26" s="1907">
        <v>439</v>
      </c>
      <c r="F26" s="1704"/>
      <c r="G26" s="1693"/>
      <c r="H26" s="1688"/>
      <c r="I26" s="1907">
        <v>231</v>
      </c>
      <c r="J26" s="1691"/>
      <c r="K26" s="1688"/>
      <c r="L26" s="1688"/>
      <c r="M26" s="1907">
        <v>81</v>
      </c>
      <c r="N26" s="1859"/>
      <c r="O26" s="1860"/>
      <c r="P26" s="1860"/>
      <c r="Q26" s="1907">
        <v>101</v>
      </c>
    </row>
    <row r="27" spans="1:17" s="681" customFormat="1" ht="15">
      <c r="A27" s="684">
        <v>13</v>
      </c>
      <c r="B27" s="827"/>
      <c r="C27" s="1687"/>
      <c r="D27" s="1687"/>
      <c r="E27" s="1907">
        <v>441</v>
      </c>
      <c r="F27" s="1704"/>
      <c r="G27" s="1693"/>
      <c r="H27" s="1688"/>
      <c r="I27" s="1907">
        <v>231</v>
      </c>
      <c r="J27" s="1691"/>
      <c r="K27" s="1688"/>
      <c r="L27" s="1688"/>
      <c r="M27" s="1907">
        <v>80</v>
      </c>
      <c r="N27" s="1859"/>
      <c r="O27" s="1860"/>
      <c r="P27" s="1860"/>
      <c r="Q27" s="1907">
        <v>97</v>
      </c>
    </row>
    <row r="28" spans="1:17" s="681" customFormat="1" ht="15">
      <c r="A28" s="684">
        <v>14</v>
      </c>
      <c r="B28" s="827"/>
      <c r="C28" s="1687"/>
      <c r="D28" s="1687"/>
      <c r="E28" s="1907">
        <v>432</v>
      </c>
      <c r="F28" s="1704"/>
      <c r="G28" s="1693"/>
      <c r="H28" s="1688"/>
      <c r="I28" s="1907">
        <v>220</v>
      </c>
      <c r="J28" s="1691"/>
      <c r="K28" s="1688"/>
      <c r="L28" s="1688"/>
      <c r="M28" s="1907">
        <v>76</v>
      </c>
      <c r="N28" s="1859"/>
      <c r="O28" s="1860"/>
      <c r="P28" s="1860"/>
      <c r="Q28" s="1907">
        <v>96</v>
      </c>
    </row>
    <row r="29" spans="1:17" s="681" customFormat="1" ht="15">
      <c r="A29" s="684">
        <v>15</v>
      </c>
      <c r="B29" s="827"/>
      <c r="C29" s="1687"/>
      <c r="D29" s="1687"/>
      <c r="E29" s="1907">
        <v>426</v>
      </c>
      <c r="F29" s="1704"/>
      <c r="G29" s="1693"/>
      <c r="H29" s="1688"/>
      <c r="I29" s="1907">
        <v>224</v>
      </c>
      <c r="J29" s="1691"/>
      <c r="K29" s="1688"/>
      <c r="L29" s="1688"/>
      <c r="M29" s="1907">
        <v>79</v>
      </c>
      <c r="N29" s="1859"/>
      <c r="O29" s="1860"/>
      <c r="P29" s="1860"/>
      <c r="Q29" s="1907">
        <v>98</v>
      </c>
    </row>
    <row r="30" spans="1:17" s="681" customFormat="1" ht="15">
      <c r="A30" s="684">
        <v>16</v>
      </c>
      <c r="B30" s="827"/>
      <c r="C30" s="1687"/>
      <c r="D30" s="1687"/>
      <c r="E30" s="1907">
        <v>450</v>
      </c>
      <c r="F30" s="1704"/>
      <c r="G30" s="1693"/>
      <c r="H30" s="1688"/>
      <c r="I30" s="1907">
        <v>240</v>
      </c>
      <c r="J30" s="1691"/>
      <c r="K30" s="1688"/>
      <c r="L30" s="1688"/>
      <c r="M30" s="1907">
        <v>78</v>
      </c>
      <c r="N30" s="1859"/>
      <c r="O30" s="1860"/>
      <c r="P30" s="1860"/>
      <c r="Q30" s="1907">
        <v>95</v>
      </c>
    </row>
    <row r="31" spans="1:17" s="685" customFormat="1" ht="15">
      <c r="A31" s="684">
        <v>17</v>
      </c>
      <c r="B31" s="827"/>
      <c r="C31" s="1687"/>
      <c r="D31" s="1687"/>
      <c r="E31" s="1907">
        <v>452</v>
      </c>
      <c r="F31" s="1704"/>
      <c r="G31" s="1693"/>
      <c r="H31" s="1688"/>
      <c r="I31" s="1907">
        <v>255</v>
      </c>
      <c r="J31" s="1691"/>
      <c r="K31" s="1688"/>
      <c r="L31" s="1688"/>
      <c r="M31" s="1907">
        <v>84</v>
      </c>
      <c r="N31" s="1859"/>
      <c r="O31" s="1860"/>
      <c r="P31" s="1860"/>
      <c r="Q31" s="1907">
        <v>95</v>
      </c>
    </row>
    <row r="32" spans="1:17" s="685" customFormat="1" ht="15">
      <c r="A32" s="684">
        <v>18</v>
      </c>
      <c r="B32" s="827"/>
      <c r="C32" s="1687"/>
      <c r="D32" s="1687"/>
      <c r="E32" s="1907">
        <v>435</v>
      </c>
      <c r="F32" s="1704"/>
      <c r="G32" s="1693"/>
      <c r="H32" s="1688"/>
      <c r="I32" s="1907">
        <v>266</v>
      </c>
      <c r="J32" s="1691"/>
      <c r="K32" s="1688"/>
      <c r="L32" s="1688"/>
      <c r="M32" s="1907">
        <v>85</v>
      </c>
      <c r="N32" s="1859"/>
      <c r="O32" s="1860"/>
      <c r="P32" s="1860"/>
      <c r="Q32" s="1907">
        <v>97</v>
      </c>
    </row>
    <row r="33" spans="1:33" s="685" customFormat="1" ht="15">
      <c r="A33" s="684">
        <v>19</v>
      </c>
      <c r="B33" s="827"/>
      <c r="C33" s="1687"/>
      <c r="D33" s="1687"/>
      <c r="E33" s="1907">
        <v>454</v>
      </c>
      <c r="F33" s="1704"/>
      <c r="G33" s="1693"/>
      <c r="H33" s="1688"/>
      <c r="I33" s="1907">
        <v>266</v>
      </c>
      <c r="J33" s="1691"/>
      <c r="K33" s="1688"/>
      <c r="L33" s="1688"/>
      <c r="M33" s="1907">
        <v>91</v>
      </c>
      <c r="N33" s="1859"/>
      <c r="O33" s="1860"/>
      <c r="P33" s="1860"/>
      <c r="Q33" s="1907">
        <v>99</v>
      </c>
    </row>
    <row r="34" spans="1:33" s="685" customFormat="1" ht="15">
      <c r="A34" s="684">
        <v>20</v>
      </c>
      <c r="B34" s="827"/>
      <c r="C34" s="1687"/>
      <c r="D34" s="1687"/>
      <c r="E34" s="1907">
        <v>458</v>
      </c>
      <c r="F34" s="1704"/>
      <c r="G34" s="1693"/>
      <c r="H34" s="1688"/>
      <c r="I34" s="1907">
        <v>267</v>
      </c>
      <c r="J34" s="1691"/>
      <c r="K34" s="1688"/>
      <c r="L34" s="1688"/>
      <c r="M34" s="1907">
        <v>92</v>
      </c>
      <c r="N34" s="1859"/>
      <c r="O34" s="1860"/>
      <c r="P34" s="1860"/>
      <c r="Q34" s="1907">
        <v>101</v>
      </c>
    </row>
    <row r="35" spans="1:33" s="685" customFormat="1" ht="15">
      <c r="A35" s="684">
        <v>21</v>
      </c>
      <c r="B35" s="827"/>
      <c r="C35" s="1687"/>
      <c r="D35" s="1687"/>
      <c r="E35" s="1907">
        <v>442</v>
      </c>
      <c r="F35" s="1704"/>
      <c r="G35" s="1693"/>
      <c r="H35" s="1688"/>
      <c r="I35" s="1907">
        <v>265</v>
      </c>
      <c r="J35" s="1691"/>
      <c r="K35" s="1688"/>
      <c r="L35" s="1688"/>
      <c r="M35" s="1907">
        <v>92</v>
      </c>
      <c r="N35" s="1859"/>
      <c r="O35" s="1860"/>
      <c r="P35" s="1860"/>
      <c r="Q35" s="1907">
        <v>99</v>
      </c>
    </row>
    <row r="36" spans="1:33" s="685" customFormat="1" ht="15">
      <c r="A36" s="684">
        <v>22</v>
      </c>
      <c r="B36" s="827"/>
      <c r="C36" s="1687"/>
      <c r="D36" s="1687"/>
      <c r="E36" s="1907">
        <v>432</v>
      </c>
      <c r="F36" s="1704"/>
      <c r="G36" s="1693"/>
      <c r="H36" s="1688"/>
      <c r="I36" s="1907">
        <v>245</v>
      </c>
      <c r="J36" s="1691"/>
      <c r="K36" s="1688"/>
      <c r="L36" s="1688"/>
      <c r="M36" s="1907">
        <v>97</v>
      </c>
      <c r="N36" s="1859"/>
      <c r="O36" s="1860"/>
      <c r="P36" s="1860"/>
      <c r="Q36" s="1907">
        <v>102</v>
      </c>
    </row>
    <row r="37" spans="1:33" s="685" customFormat="1" ht="15">
      <c r="A37" s="684">
        <v>23</v>
      </c>
      <c r="B37" s="830"/>
      <c r="C37" s="1687"/>
      <c r="D37" s="1687"/>
      <c r="E37" s="1907">
        <v>400</v>
      </c>
      <c r="F37" s="1704"/>
      <c r="G37" s="1688"/>
      <c r="H37" s="1688"/>
      <c r="I37" s="1907">
        <v>230</v>
      </c>
      <c r="J37" s="1691"/>
      <c r="K37" s="1688"/>
      <c r="L37" s="1688"/>
      <c r="M37" s="1907">
        <v>95</v>
      </c>
      <c r="N37" s="1859"/>
      <c r="O37" s="1860"/>
      <c r="P37" s="1860"/>
      <c r="Q37" s="1907">
        <v>101</v>
      </c>
    </row>
    <row r="38" spans="1:33" s="685" customFormat="1" ht="15">
      <c r="A38" s="684" t="s">
        <v>19</v>
      </c>
      <c r="B38" s="788"/>
      <c r="C38" s="1687"/>
      <c r="D38" s="1687"/>
      <c r="E38" s="1689">
        <f>SUM(E14:E37)</f>
        <v>10141</v>
      </c>
      <c r="F38" s="1687"/>
      <c r="G38" s="1687"/>
      <c r="H38" s="1687"/>
      <c r="I38" s="1689">
        <f>SUM(I14:I37)</f>
        <v>5571</v>
      </c>
      <c r="J38" s="1687"/>
      <c r="K38" s="1687"/>
      <c r="L38" s="1687"/>
      <c r="M38" s="1689">
        <f>SUM(M14:M37)</f>
        <v>2073</v>
      </c>
      <c r="N38" s="1697"/>
      <c r="O38" s="1697"/>
      <c r="P38" s="1697"/>
      <c r="Q38" s="1689">
        <f>SUM(Q14:Q37)</f>
        <v>2368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4">
    <tabColor rgb="FF00B0F0"/>
  </sheetPr>
  <dimension ref="A1:AG43"/>
  <sheetViews>
    <sheetView zoomScale="85" zoomScaleNormal="85" workbookViewId="0">
      <selection activeCell="B10" sqref="B10:E10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204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228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>
        <v>1192</v>
      </c>
      <c r="B8" s="1274">
        <v>1193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224</v>
      </c>
      <c r="C10" s="2095"/>
      <c r="D10" s="2095"/>
      <c r="E10" s="2096"/>
      <c r="F10" s="3032" t="s">
        <v>225</v>
      </c>
      <c r="G10" s="2095"/>
      <c r="H10" s="2095"/>
      <c r="I10" s="2096"/>
      <c r="J10" s="3032" t="str">
        <f>B10</f>
        <v>ВЛ-10кВ.фид. Аэропорт КТП-46</v>
      </c>
      <c r="K10" s="2095"/>
      <c r="L10" s="2095"/>
      <c r="M10" s="2096"/>
      <c r="N10" s="3032" t="str">
        <f>F10</f>
        <v>ВЛ-10кВ.фид. Аэропорт КТП-47</v>
      </c>
      <c r="O10" s="2095"/>
      <c r="P10" s="2095"/>
      <c r="Q10" s="2096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60</v>
      </c>
      <c r="F11" s="3032" t="s">
        <v>14</v>
      </c>
      <c r="G11" s="2095"/>
      <c r="H11" s="678"/>
      <c r="I11" s="679">
        <v>60</v>
      </c>
      <c r="J11" s="3032" t="s">
        <v>14</v>
      </c>
      <c r="K11" s="2095"/>
      <c r="L11" s="678"/>
      <c r="M11" s="679">
        <f>E11</f>
        <v>60</v>
      </c>
      <c r="N11" s="3032" t="s">
        <v>14</v>
      </c>
      <c r="O11" s="2095"/>
      <c r="P11" s="678"/>
      <c r="Q11" s="679">
        <f>I11</f>
        <v>60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6"/>
      <c r="C14" s="1690"/>
      <c r="D14" s="1687"/>
      <c r="E14" s="1688"/>
      <c r="F14" s="1691"/>
      <c r="G14" s="1687"/>
      <c r="H14" s="1687"/>
      <c r="I14" s="1688">
        <v>202.2</v>
      </c>
      <c r="J14" s="1650"/>
      <c r="K14" s="1687"/>
      <c r="L14" s="1687"/>
      <c r="M14" s="1688"/>
      <c r="N14" s="1691"/>
      <c r="O14" s="1687"/>
      <c r="P14" s="1687"/>
      <c r="Q14" s="1688">
        <v>99.9</v>
      </c>
    </row>
    <row r="15" spans="1:33" s="1313" customFormat="1" ht="15">
      <c r="A15" s="1306">
        <v>1</v>
      </c>
      <c r="B15" s="826"/>
      <c r="C15" s="1698"/>
      <c r="D15" s="1687"/>
      <c r="E15" s="1700"/>
      <c r="F15" s="1581"/>
      <c r="G15" s="1687"/>
      <c r="H15" s="1699"/>
      <c r="I15" s="1784">
        <v>197.7</v>
      </c>
      <c r="J15" s="1701"/>
      <c r="K15" s="1699"/>
      <c r="L15" s="1699"/>
      <c r="M15" s="1785"/>
      <c r="N15" s="1581"/>
      <c r="O15" s="1699"/>
      <c r="P15" s="1699"/>
      <c r="Q15" s="1784">
        <v>101.4</v>
      </c>
    </row>
    <row r="16" spans="1:33" s="681" customFormat="1" ht="15">
      <c r="A16" s="684">
        <v>2</v>
      </c>
      <c r="B16" s="826"/>
      <c r="C16" s="1698"/>
      <c r="D16" s="1687"/>
      <c r="E16" s="1700"/>
      <c r="F16" s="1581"/>
      <c r="G16" s="1687"/>
      <c r="H16" s="1699"/>
      <c r="I16" s="1784">
        <v>193.2</v>
      </c>
      <c r="J16" s="1701"/>
      <c r="K16" s="1699"/>
      <c r="L16" s="1699"/>
      <c r="M16" s="1785"/>
      <c r="N16" s="1581"/>
      <c r="O16" s="1699"/>
      <c r="P16" s="1699"/>
      <c r="Q16" s="1784">
        <v>98.7</v>
      </c>
    </row>
    <row r="17" spans="1:17" s="681" customFormat="1" ht="15">
      <c r="A17" s="684">
        <v>3</v>
      </c>
      <c r="B17" s="826"/>
      <c r="C17" s="1698"/>
      <c r="D17" s="1687"/>
      <c r="E17" s="1700"/>
      <c r="F17" s="1581"/>
      <c r="G17" s="1687"/>
      <c r="H17" s="1699"/>
      <c r="I17" s="1784">
        <v>194.7</v>
      </c>
      <c r="J17" s="1701"/>
      <c r="K17" s="1699"/>
      <c r="L17" s="1699"/>
      <c r="M17" s="1785"/>
      <c r="N17" s="1581"/>
      <c r="O17" s="1699"/>
      <c r="P17" s="1699"/>
      <c r="Q17" s="1784">
        <v>98.7</v>
      </c>
    </row>
    <row r="18" spans="1:17" s="681" customFormat="1" ht="15">
      <c r="A18" s="684">
        <v>4</v>
      </c>
      <c r="B18" s="826"/>
      <c r="C18" s="1698"/>
      <c r="D18" s="1687"/>
      <c r="E18" s="1700"/>
      <c r="F18" s="1581"/>
      <c r="G18" s="1687"/>
      <c r="H18" s="1699"/>
      <c r="I18" s="1784">
        <v>197.7</v>
      </c>
      <c r="J18" s="1701"/>
      <c r="K18" s="1699"/>
      <c r="L18" s="1699"/>
      <c r="M18" s="1785"/>
      <c r="N18" s="1581"/>
      <c r="O18" s="1699"/>
      <c r="P18" s="1699"/>
      <c r="Q18" s="1784">
        <v>99</v>
      </c>
    </row>
    <row r="19" spans="1:17" s="681" customFormat="1" ht="15">
      <c r="A19" s="684">
        <v>5</v>
      </c>
      <c r="B19" s="826"/>
      <c r="C19" s="1698"/>
      <c r="D19" s="1687"/>
      <c r="E19" s="1700"/>
      <c r="F19" s="1581"/>
      <c r="G19" s="1687"/>
      <c r="H19" s="1699"/>
      <c r="I19" s="1784">
        <v>204</v>
      </c>
      <c r="J19" s="1701"/>
      <c r="K19" s="1699"/>
      <c r="L19" s="1699"/>
      <c r="M19" s="1785"/>
      <c r="N19" s="1581"/>
      <c r="O19" s="1699"/>
      <c r="P19" s="1699"/>
      <c r="Q19" s="1784">
        <v>99</v>
      </c>
    </row>
    <row r="20" spans="1:17" s="681" customFormat="1" ht="15">
      <c r="A20" s="684">
        <v>6</v>
      </c>
      <c r="B20" s="826"/>
      <c r="C20" s="1698"/>
      <c r="D20" s="1687"/>
      <c r="E20" s="1700"/>
      <c r="F20" s="1581"/>
      <c r="G20" s="1687"/>
      <c r="H20" s="1699"/>
      <c r="I20" s="1784">
        <v>249.3</v>
      </c>
      <c r="J20" s="1701"/>
      <c r="K20" s="1699"/>
      <c r="L20" s="1699"/>
      <c r="M20" s="1785"/>
      <c r="N20" s="1581"/>
      <c r="O20" s="1699"/>
      <c r="P20" s="1699"/>
      <c r="Q20" s="1784">
        <v>97.2</v>
      </c>
    </row>
    <row r="21" spans="1:17" s="681" customFormat="1" ht="15">
      <c r="A21" s="684">
        <v>7</v>
      </c>
      <c r="B21" s="826"/>
      <c r="C21" s="1698"/>
      <c r="D21" s="1687"/>
      <c r="E21" s="1700"/>
      <c r="F21" s="1581"/>
      <c r="G21" s="1687"/>
      <c r="H21" s="1699"/>
      <c r="I21" s="1784">
        <v>269.7</v>
      </c>
      <c r="J21" s="1701"/>
      <c r="K21" s="1699"/>
      <c r="L21" s="1699"/>
      <c r="M21" s="1785"/>
      <c r="N21" s="1581"/>
      <c r="O21" s="1699"/>
      <c r="P21" s="1699"/>
      <c r="Q21" s="1784">
        <v>99.3</v>
      </c>
    </row>
    <row r="22" spans="1:17" s="681" customFormat="1" ht="15">
      <c r="A22" s="684">
        <v>8</v>
      </c>
      <c r="B22" s="826"/>
      <c r="C22" s="1698"/>
      <c r="D22" s="1687"/>
      <c r="E22" s="1700"/>
      <c r="F22" s="1581"/>
      <c r="G22" s="1687"/>
      <c r="H22" s="1699"/>
      <c r="I22" s="1784">
        <v>238.5</v>
      </c>
      <c r="J22" s="1701"/>
      <c r="K22" s="1699"/>
      <c r="L22" s="1699"/>
      <c r="M22" s="1785"/>
      <c r="N22" s="1581"/>
      <c r="O22" s="1699"/>
      <c r="P22" s="1699"/>
      <c r="Q22" s="1784">
        <v>98.1</v>
      </c>
    </row>
    <row r="23" spans="1:17" s="681" customFormat="1" ht="15">
      <c r="A23" s="684">
        <v>9</v>
      </c>
      <c r="B23" s="826"/>
      <c r="C23" s="1698"/>
      <c r="D23" s="1687"/>
      <c r="E23" s="1700"/>
      <c r="F23" s="1581"/>
      <c r="G23" s="1687"/>
      <c r="H23" s="1699"/>
      <c r="I23" s="1784">
        <v>238.8</v>
      </c>
      <c r="J23" s="1701"/>
      <c r="K23" s="1699"/>
      <c r="L23" s="1699"/>
      <c r="M23" s="1785"/>
      <c r="N23" s="1581"/>
      <c r="O23" s="1699"/>
      <c r="P23" s="1699"/>
      <c r="Q23" s="1784">
        <v>99.3</v>
      </c>
    </row>
    <row r="24" spans="1:17" s="681" customFormat="1" ht="15">
      <c r="A24" s="684">
        <v>10</v>
      </c>
      <c r="B24" s="826"/>
      <c r="C24" s="1698"/>
      <c r="D24" s="1687"/>
      <c r="E24" s="1700"/>
      <c r="F24" s="1581"/>
      <c r="G24" s="1687"/>
      <c r="H24" s="1699"/>
      <c r="I24" s="1784">
        <v>227.1</v>
      </c>
      <c r="J24" s="1701"/>
      <c r="K24" s="1699"/>
      <c r="L24" s="1699"/>
      <c r="M24" s="1785"/>
      <c r="N24" s="1581"/>
      <c r="O24" s="1699"/>
      <c r="P24" s="1699"/>
      <c r="Q24" s="1784">
        <v>101.4</v>
      </c>
    </row>
    <row r="25" spans="1:17" s="681" customFormat="1" ht="15">
      <c r="A25" s="684">
        <v>11</v>
      </c>
      <c r="B25" s="826"/>
      <c r="C25" s="1698"/>
      <c r="D25" s="1687"/>
      <c r="E25" s="1700"/>
      <c r="F25" s="1581"/>
      <c r="G25" s="1687"/>
      <c r="H25" s="1699"/>
      <c r="I25" s="1784">
        <v>218.1</v>
      </c>
      <c r="J25" s="1701"/>
      <c r="K25" s="1699"/>
      <c r="L25" s="1699"/>
      <c r="M25" s="1785"/>
      <c r="N25" s="1581"/>
      <c r="O25" s="1699"/>
      <c r="P25" s="1699"/>
      <c r="Q25" s="1784">
        <v>95.4</v>
      </c>
    </row>
    <row r="26" spans="1:17" s="681" customFormat="1" ht="15">
      <c r="A26" s="684">
        <v>12</v>
      </c>
      <c r="B26" s="826"/>
      <c r="C26" s="1698"/>
      <c r="D26" s="1687"/>
      <c r="E26" s="1700"/>
      <c r="F26" s="1581"/>
      <c r="G26" s="1687"/>
      <c r="H26" s="1699"/>
      <c r="I26" s="1784">
        <v>231</v>
      </c>
      <c r="J26" s="1701"/>
      <c r="K26" s="1699"/>
      <c r="L26" s="1699"/>
      <c r="M26" s="1785"/>
      <c r="N26" s="1581"/>
      <c r="O26" s="1699"/>
      <c r="P26" s="1699"/>
      <c r="Q26" s="1784">
        <v>100.8</v>
      </c>
    </row>
    <row r="27" spans="1:17" s="681" customFormat="1" ht="15">
      <c r="A27" s="684">
        <v>13</v>
      </c>
      <c r="B27" s="826"/>
      <c r="C27" s="1698"/>
      <c r="D27" s="1687"/>
      <c r="E27" s="1700"/>
      <c r="F27" s="1581"/>
      <c r="G27" s="1687"/>
      <c r="H27" s="1699"/>
      <c r="I27" s="1784">
        <v>231</v>
      </c>
      <c r="J27" s="1701"/>
      <c r="K27" s="1699"/>
      <c r="L27" s="1699"/>
      <c r="M27" s="1785"/>
      <c r="N27" s="1581"/>
      <c r="O27" s="1699"/>
      <c r="P27" s="1699"/>
      <c r="Q27" s="1784">
        <v>97.2</v>
      </c>
    </row>
    <row r="28" spans="1:17" s="681" customFormat="1" ht="15">
      <c r="A28" s="684">
        <v>14</v>
      </c>
      <c r="B28" s="826"/>
      <c r="C28" s="1698"/>
      <c r="D28" s="1687"/>
      <c r="E28" s="1700"/>
      <c r="F28" s="1581"/>
      <c r="G28" s="1687"/>
      <c r="H28" s="1699"/>
      <c r="I28" s="1784">
        <v>220.2</v>
      </c>
      <c r="J28" s="1701"/>
      <c r="K28" s="1699"/>
      <c r="L28" s="1699"/>
      <c r="M28" s="1785"/>
      <c r="N28" s="1581"/>
      <c r="O28" s="1699"/>
      <c r="P28" s="1699"/>
      <c r="Q28" s="1784">
        <v>96</v>
      </c>
    </row>
    <row r="29" spans="1:17" s="681" customFormat="1" ht="15">
      <c r="A29" s="684">
        <v>15</v>
      </c>
      <c r="B29" s="826"/>
      <c r="C29" s="1698"/>
      <c r="D29" s="1687"/>
      <c r="E29" s="1700"/>
      <c r="F29" s="1581"/>
      <c r="G29" s="1687"/>
      <c r="H29" s="1699"/>
      <c r="I29" s="1784">
        <v>224.7</v>
      </c>
      <c r="J29" s="1701"/>
      <c r="K29" s="1699"/>
      <c r="L29" s="1699"/>
      <c r="M29" s="1785"/>
      <c r="N29" s="1581"/>
      <c r="O29" s="1699"/>
      <c r="P29" s="1699"/>
      <c r="Q29" s="1784">
        <v>97.2</v>
      </c>
    </row>
    <row r="30" spans="1:17" s="681" customFormat="1" ht="15">
      <c r="A30" s="684">
        <v>16</v>
      </c>
      <c r="B30" s="826"/>
      <c r="C30" s="1698"/>
      <c r="D30" s="1687"/>
      <c r="E30" s="1700"/>
      <c r="F30" s="1581"/>
      <c r="G30" s="1687"/>
      <c r="H30" s="1699"/>
      <c r="I30" s="1784">
        <v>239.7</v>
      </c>
      <c r="J30" s="1701"/>
      <c r="K30" s="1699"/>
      <c r="L30" s="1699"/>
      <c r="M30" s="1785"/>
      <c r="N30" s="1581"/>
      <c r="O30" s="1699"/>
      <c r="P30" s="1699"/>
      <c r="Q30" s="1784">
        <v>95.4</v>
      </c>
    </row>
    <row r="31" spans="1:17" s="685" customFormat="1" ht="15">
      <c r="A31" s="684">
        <v>17</v>
      </c>
      <c r="B31" s="826"/>
      <c r="C31" s="1698"/>
      <c r="D31" s="1687"/>
      <c r="E31" s="1700"/>
      <c r="F31" s="1581"/>
      <c r="G31" s="1687"/>
      <c r="H31" s="1699"/>
      <c r="I31" s="1784">
        <v>254.7</v>
      </c>
      <c r="J31" s="1701"/>
      <c r="K31" s="1699"/>
      <c r="L31" s="1699"/>
      <c r="M31" s="1785"/>
      <c r="N31" s="1581"/>
      <c r="O31" s="1699"/>
      <c r="P31" s="1699"/>
      <c r="Q31" s="1784">
        <v>94.8</v>
      </c>
    </row>
    <row r="32" spans="1:17" s="685" customFormat="1" ht="15">
      <c r="A32" s="684">
        <v>18</v>
      </c>
      <c r="B32" s="826"/>
      <c r="C32" s="1698"/>
      <c r="D32" s="1687"/>
      <c r="E32" s="1700"/>
      <c r="F32" s="1581"/>
      <c r="G32" s="1687"/>
      <c r="H32" s="1699"/>
      <c r="I32" s="1784">
        <v>266.39999999999998</v>
      </c>
      <c r="J32" s="1701"/>
      <c r="K32" s="1699"/>
      <c r="L32" s="1699"/>
      <c r="M32" s="1785"/>
      <c r="N32" s="1581"/>
      <c r="O32" s="1699"/>
      <c r="P32" s="1699"/>
      <c r="Q32" s="1784">
        <v>97.2</v>
      </c>
    </row>
    <row r="33" spans="1:33" s="685" customFormat="1" ht="15">
      <c r="A33" s="684">
        <v>19</v>
      </c>
      <c r="B33" s="826"/>
      <c r="C33" s="1698"/>
      <c r="D33" s="1687"/>
      <c r="E33" s="1700"/>
      <c r="F33" s="1581"/>
      <c r="G33" s="1687"/>
      <c r="H33" s="1699"/>
      <c r="I33" s="1784">
        <v>266.10000000000002</v>
      </c>
      <c r="J33" s="1701"/>
      <c r="K33" s="1699"/>
      <c r="L33" s="1699"/>
      <c r="M33" s="1785"/>
      <c r="N33" s="1581"/>
      <c r="O33" s="1699"/>
      <c r="P33" s="1699"/>
      <c r="Q33" s="1784">
        <v>99.3</v>
      </c>
    </row>
    <row r="34" spans="1:33" s="685" customFormat="1" ht="15">
      <c r="A34" s="684">
        <v>20</v>
      </c>
      <c r="B34" s="826"/>
      <c r="C34" s="1698"/>
      <c r="D34" s="1687"/>
      <c r="E34" s="1700"/>
      <c r="F34" s="1581"/>
      <c r="G34" s="1687"/>
      <c r="H34" s="1699"/>
      <c r="I34" s="1784">
        <v>266.7</v>
      </c>
      <c r="J34" s="1701"/>
      <c r="K34" s="1699"/>
      <c r="L34" s="1699"/>
      <c r="M34" s="1785"/>
      <c r="N34" s="1581"/>
      <c r="O34" s="1699"/>
      <c r="P34" s="1699"/>
      <c r="Q34" s="1784">
        <v>100.2</v>
      </c>
    </row>
    <row r="35" spans="1:33" s="685" customFormat="1" ht="15">
      <c r="A35" s="684">
        <v>21</v>
      </c>
      <c r="B35" s="826"/>
      <c r="C35" s="1698"/>
      <c r="D35" s="1687"/>
      <c r="E35" s="1700"/>
      <c r="F35" s="1581"/>
      <c r="G35" s="1687"/>
      <c r="H35" s="1699"/>
      <c r="I35" s="1784">
        <v>264.89999999999998</v>
      </c>
      <c r="J35" s="1701"/>
      <c r="K35" s="1699"/>
      <c r="L35" s="1699"/>
      <c r="M35" s="1785"/>
      <c r="N35" s="1581"/>
      <c r="O35" s="1699"/>
      <c r="P35" s="1699"/>
      <c r="Q35" s="1784">
        <v>99.3</v>
      </c>
    </row>
    <row r="36" spans="1:33" s="685" customFormat="1" ht="15">
      <c r="A36" s="684">
        <v>22</v>
      </c>
      <c r="B36" s="826"/>
      <c r="C36" s="1698"/>
      <c r="D36" s="1687"/>
      <c r="E36" s="1700"/>
      <c r="F36" s="1581"/>
      <c r="G36" s="1687"/>
      <c r="H36" s="1699"/>
      <c r="I36" s="1784">
        <v>245.4</v>
      </c>
      <c r="J36" s="1701"/>
      <c r="K36" s="1699"/>
      <c r="L36" s="1699"/>
      <c r="M36" s="1785"/>
      <c r="N36" s="1581"/>
      <c r="O36" s="1699"/>
      <c r="P36" s="1699"/>
      <c r="Q36" s="1784">
        <v>101.7</v>
      </c>
    </row>
    <row r="37" spans="1:33" s="685" customFormat="1" ht="15">
      <c r="A37" s="684">
        <v>23</v>
      </c>
      <c r="B37" s="828"/>
      <c r="C37" s="1698"/>
      <c r="D37" s="1699"/>
      <c r="E37" s="1907"/>
      <c r="F37" s="1581"/>
      <c r="G37" s="1700"/>
      <c r="H37" s="1699"/>
      <c r="I37" s="1784">
        <v>229.5</v>
      </c>
      <c r="J37" s="1701"/>
      <c r="K37" s="1699"/>
      <c r="L37" s="1699"/>
      <c r="M37" s="1785"/>
      <c r="N37" s="1581"/>
      <c r="O37" s="1699"/>
      <c r="P37" s="1699"/>
      <c r="Q37" s="1784">
        <v>101.4</v>
      </c>
    </row>
    <row r="38" spans="1:33" s="685" customFormat="1" ht="15">
      <c r="A38" s="684" t="s">
        <v>19</v>
      </c>
      <c r="B38" s="788"/>
      <c r="C38" s="1687"/>
      <c r="D38" s="1687"/>
      <c r="E38" s="1689">
        <f>SUM(E14:E37)</f>
        <v>0</v>
      </c>
      <c r="F38" s="1687"/>
      <c r="G38" s="1688"/>
      <c r="H38" s="1687"/>
      <c r="I38" s="1689">
        <f>SUM(I14:I37)</f>
        <v>5571.2999999999984</v>
      </c>
      <c r="J38" s="1687"/>
      <c r="K38" s="1687"/>
      <c r="L38" s="1687"/>
      <c r="M38" s="1689">
        <f>SUM(M14:M37)</f>
        <v>0</v>
      </c>
      <c r="N38" s="1687"/>
      <c r="O38" s="1687"/>
      <c r="P38" s="1687"/>
      <c r="Q38" s="1689">
        <f>SUM(Q14:Q37)</f>
        <v>2367.9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1">
    <tabColor theme="9" tint="-0.249977111117893"/>
  </sheetPr>
  <dimension ref="A1:AG43"/>
  <sheetViews>
    <sheetView zoomScale="85" zoomScaleNormal="85" workbookViewId="0">
      <selection activeCell="T16" sqref="T16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418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584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N4" s="676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>
        <v>1704</v>
      </c>
      <c r="B8" s="1274">
        <v>1705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585</v>
      </c>
      <c r="C10" s="2095"/>
      <c r="D10" s="2095"/>
      <c r="E10" s="2096"/>
      <c r="F10" s="3032" t="s">
        <v>586</v>
      </c>
      <c r="G10" s="2095"/>
      <c r="H10" s="2095"/>
      <c r="I10" s="2096"/>
      <c r="J10" s="3032" t="str">
        <f>B10</f>
        <v>яч. 1 - ВЛ-10кВ.фид. Липин Бор</v>
      </c>
      <c r="K10" s="2095"/>
      <c r="L10" s="2095"/>
      <c r="M10" s="2096"/>
      <c r="N10" s="3032" t="str">
        <f>F10</f>
        <v>яч.2 - ВЛ-10кВ.фид. Коммунальный</v>
      </c>
      <c r="O10" s="2095"/>
      <c r="P10" s="2095"/>
      <c r="Q10" s="2096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60</v>
      </c>
      <c r="F11" s="3032" t="s">
        <v>14</v>
      </c>
      <c r="G11" s="2095"/>
      <c r="H11" s="678"/>
      <c r="I11" s="679">
        <v>60</v>
      </c>
      <c r="J11" s="3032" t="s">
        <v>14</v>
      </c>
      <c r="K11" s="2095"/>
      <c r="L11" s="678"/>
      <c r="M11" s="679">
        <f>E11</f>
        <v>60</v>
      </c>
      <c r="N11" s="3032" t="s">
        <v>14</v>
      </c>
      <c r="O11" s="2095"/>
      <c r="P11" s="678"/>
      <c r="Q11" s="679">
        <f>I11</f>
        <v>60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6"/>
      <c r="C14" s="1690"/>
      <c r="D14" s="1687"/>
      <c r="E14" s="1688">
        <v>711</v>
      </c>
      <c r="F14" s="1691"/>
      <c r="G14" s="1687"/>
      <c r="H14" s="1687"/>
      <c r="I14" s="1688">
        <v>540</v>
      </c>
      <c r="J14" s="1650"/>
      <c r="K14" s="1687"/>
      <c r="L14" s="1687"/>
      <c r="M14" s="1688">
        <v>92</v>
      </c>
      <c r="N14" s="1691"/>
      <c r="O14" s="1687"/>
      <c r="P14" s="1687"/>
      <c r="Q14" s="1688">
        <v>131</v>
      </c>
    </row>
    <row r="15" spans="1:33" s="1313" customFormat="1" ht="15">
      <c r="A15" s="1306">
        <v>1</v>
      </c>
      <c r="B15" s="826"/>
      <c r="C15" s="1698"/>
      <c r="D15" s="1687"/>
      <c r="E15" s="1907">
        <v>679</v>
      </c>
      <c r="F15" s="1861"/>
      <c r="G15" s="1690"/>
      <c r="H15" s="1698"/>
      <c r="I15" s="1907">
        <v>526</v>
      </c>
      <c r="J15" s="1862"/>
      <c r="K15" s="1698"/>
      <c r="L15" s="1698"/>
      <c r="M15" s="1907">
        <v>90</v>
      </c>
      <c r="N15" s="1861"/>
      <c r="O15" s="1698"/>
      <c r="P15" s="1698"/>
      <c r="Q15" s="1907">
        <v>132</v>
      </c>
    </row>
    <row r="16" spans="1:33" s="681" customFormat="1" ht="15">
      <c r="A16" s="684">
        <v>2</v>
      </c>
      <c r="B16" s="826"/>
      <c r="C16" s="1698"/>
      <c r="D16" s="1687"/>
      <c r="E16" s="1907">
        <v>681</v>
      </c>
      <c r="F16" s="1861"/>
      <c r="G16" s="1690"/>
      <c r="H16" s="1698"/>
      <c r="I16" s="1907">
        <v>509</v>
      </c>
      <c r="J16" s="1862"/>
      <c r="K16" s="1698"/>
      <c r="L16" s="1698"/>
      <c r="M16" s="1907">
        <v>88</v>
      </c>
      <c r="N16" s="1861"/>
      <c r="O16" s="1698"/>
      <c r="P16" s="1698"/>
      <c r="Q16" s="1907">
        <v>130</v>
      </c>
    </row>
    <row r="17" spans="1:17" s="681" customFormat="1" ht="15">
      <c r="A17" s="684">
        <v>3</v>
      </c>
      <c r="B17" s="826"/>
      <c r="C17" s="1698"/>
      <c r="D17" s="1687"/>
      <c r="E17" s="1907">
        <v>673</v>
      </c>
      <c r="F17" s="1861"/>
      <c r="G17" s="1690"/>
      <c r="H17" s="1698"/>
      <c r="I17" s="1907">
        <v>509</v>
      </c>
      <c r="J17" s="1862"/>
      <c r="K17" s="1698"/>
      <c r="L17" s="1698"/>
      <c r="M17" s="1907">
        <v>84</v>
      </c>
      <c r="N17" s="1861"/>
      <c r="O17" s="1698"/>
      <c r="P17" s="1698"/>
      <c r="Q17" s="1907">
        <v>128</v>
      </c>
    </row>
    <row r="18" spans="1:17" s="681" customFormat="1" ht="15">
      <c r="A18" s="684">
        <v>4</v>
      </c>
      <c r="B18" s="826"/>
      <c r="C18" s="1698"/>
      <c r="D18" s="1687"/>
      <c r="E18" s="1907">
        <v>677</v>
      </c>
      <c r="F18" s="1861"/>
      <c r="G18" s="1690"/>
      <c r="H18" s="1698"/>
      <c r="I18" s="1907">
        <v>524</v>
      </c>
      <c r="J18" s="1862"/>
      <c r="K18" s="1698"/>
      <c r="L18" s="1698"/>
      <c r="M18" s="1907">
        <v>84</v>
      </c>
      <c r="N18" s="1861"/>
      <c r="O18" s="1698"/>
      <c r="P18" s="1698"/>
      <c r="Q18" s="1907">
        <v>130</v>
      </c>
    </row>
    <row r="19" spans="1:17" s="681" customFormat="1" ht="15">
      <c r="A19" s="684">
        <v>5</v>
      </c>
      <c r="B19" s="826"/>
      <c r="C19" s="1698"/>
      <c r="D19" s="1687"/>
      <c r="E19" s="1907">
        <v>711</v>
      </c>
      <c r="F19" s="1861"/>
      <c r="G19" s="1690"/>
      <c r="H19" s="1698"/>
      <c r="I19" s="1907">
        <v>553</v>
      </c>
      <c r="J19" s="1862"/>
      <c r="K19" s="1698"/>
      <c r="L19" s="1698"/>
      <c r="M19" s="1907">
        <v>83</v>
      </c>
      <c r="N19" s="1861"/>
      <c r="O19" s="1698"/>
      <c r="P19" s="1698"/>
      <c r="Q19" s="1907">
        <v>127</v>
      </c>
    </row>
    <row r="20" spans="1:17" s="681" customFormat="1" ht="15">
      <c r="A20" s="684">
        <v>6</v>
      </c>
      <c r="B20" s="826"/>
      <c r="C20" s="1698"/>
      <c r="D20" s="1687"/>
      <c r="E20" s="1907">
        <v>782</v>
      </c>
      <c r="F20" s="1861"/>
      <c r="G20" s="1690"/>
      <c r="H20" s="1698"/>
      <c r="I20" s="1907">
        <v>644</v>
      </c>
      <c r="J20" s="1862"/>
      <c r="K20" s="1698"/>
      <c r="L20" s="1698"/>
      <c r="M20" s="1907">
        <v>86</v>
      </c>
      <c r="N20" s="1861"/>
      <c r="O20" s="1698"/>
      <c r="P20" s="1698"/>
      <c r="Q20" s="1907">
        <v>112</v>
      </c>
    </row>
    <row r="21" spans="1:17" s="681" customFormat="1" ht="15">
      <c r="A21" s="684">
        <v>7</v>
      </c>
      <c r="B21" s="826"/>
      <c r="C21" s="1698"/>
      <c r="D21" s="1687"/>
      <c r="E21" s="1907">
        <v>899</v>
      </c>
      <c r="F21" s="1861"/>
      <c r="G21" s="1690"/>
      <c r="H21" s="1698"/>
      <c r="I21" s="1907">
        <v>838</v>
      </c>
      <c r="J21" s="1862"/>
      <c r="K21" s="1698"/>
      <c r="L21" s="1698"/>
      <c r="M21" s="1907">
        <v>94</v>
      </c>
      <c r="N21" s="1861"/>
      <c r="O21" s="1698"/>
      <c r="P21" s="1698"/>
      <c r="Q21" s="1907">
        <v>121</v>
      </c>
    </row>
    <row r="22" spans="1:17" s="681" customFormat="1" ht="15">
      <c r="A22" s="684">
        <v>8</v>
      </c>
      <c r="B22" s="826"/>
      <c r="C22" s="1698"/>
      <c r="D22" s="1687"/>
      <c r="E22" s="1907">
        <v>867</v>
      </c>
      <c r="F22" s="1861"/>
      <c r="G22" s="1690"/>
      <c r="H22" s="1698"/>
      <c r="I22" s="1907">
        <v>932</v>
      </c>
      <c r="J22" s="1862"/>
      <c r="K22" s="1698"/>
      <c r="L22" s="1698"/>
      <c r="M22" s="1907">
        <v>95</v>
      </c>
      <c r="N22" s="1861"/>
      <c r="O22" s="1698"/>
      <c r="P22" s="1698"/>
      <c r="Q22" s="1907">
        <v>147</v>
      </c>
    </row>
    <row r="23" spans="1:17" s="681" customFormat="1" ht="15">
      <c r="A23" s="684">
        <v>9</v>
      </c>
      <c r="B23" s="826"/>
      <c r="C23" s="1698"/>
      <c r="D23" s="1687"/>
      <c r="E23" s="1907">
        <v>801</v>
      </c>
      <c r="F23" s="1861"/>
      <c r="G23" s="1690"/>
      <c r="H23" s="1698"/>
      <c r="I23" s="1907">
        <v>989</v>
      </c>
      <c r="J23" s="1862"/>
      <c r="K23" s="1698"/>
      <c r="L23" s="1698"/>
      <c r="M23" s="1907">
        <v>100</v>
      </c>
      <c r="N23" s="1861"/>
      <c r="O23" s="1698"/>
      <c r="P23" s="1698"/>
      <c r="Q23" s="1907">
        <v>171</v>
      </c>
    </row>
    <row r="24" spans="1:17" s="681" customFormat="1" ht="15">
      <c r="A24" s="684">
        <v>10</v>
      </c>
      <c r="B24" s="826"/>
      <c r="C24" s="1698"/>
      <c r="D24" s="1687"/>
      <c r="E24" s="1907">
        <v>750</v>
      </c>
      <c r="F24" s="1861"/>
      <c r="G24" s="1690"/>
      <c r="H24" s="1698"/>
      <c r="I24" s="1907">
        <v>967</v>
      </c>
      <c r="J24" s="1862"/>
      <c r="K24" s="1698"/>
      <c r="L24" s="1698"/>
      <c r="M24" s="1907">
        <v>100</v>
      </c>
      <c r="N24" s="1861"/>
      <c r="O24" s="1698"/>
      <c r="P24" s="1698"/>
      <c r="Q24" s="1907">
        <v>155</v>
      </c>
    </row>
    <row r="25" spans="1:17" s="681" customFormat="1" ht="15">
      <c r="A25" s="684">
        <v>11</v>
      </c>
      <c r="B25" s="826"/>
      <c r="C25" s="1698"/>
      <c r="D25" s="1687"/>
      <c r="E25" s="1907">
        <v>751</v>
      </c>
      <c r="F25" s="1861"/>
      <c r="G25" s="1690"/>
      <c r="H25" s="1698"/>
      <c r="I25" s="1907">
        <v>925</v>
      </c>
      <c r="J25" s="1862"/>
      <c r="K25" s="1698"/>
      <c r="L25" s="1698"/>
      <c r="M25" s="1907">
        <v>105</v>
      </c>
      <c r="N25" s="1861"/>
      <c r="O25" s="1698"/>
      <c r="P25" s="1698"/>
      <c r="Q25" s="1907">
        <v>158</v>
      </c>
    </row>
    <row r="26" spans="1:17" s="681" customFormat="1" ht="15">
      <c r="A26" s="684">
        <v>12</v>
      </c>
      <c r="B26" s="826"/>
      <c r="C26" s="1698"/>
      <c r="D26" s="1687"/>
      <c r="E26" s="1907">
        <v>784</v>
      </c>
      <c r="F26" s="1861"/>
      <c r="G26" s="1690"/>
      <c r="H26" s="1698"/>
      <c r="I26" s="1907">
        <v>973</v>
      </c>
      <c r="J26" s="1862"/>
      <c r="K26" s="1698"/>
      <c r="L26" s="1698"/>
      <c r="M26" s="1907">
        <v>114</v>
      </c>
      <c r="N26" s="1861"/>
      <c r="O26" s="1698"/>
      <c r="P26" s="1698"/>
      <c r="Q26" s="1907">
        <v>187</v>
      </c>
    </row>
    <row r="27" spans="1:17" s="681" customFormat="1" ht="15">
      <c r="A27" s="684">
        <v>13</v>
      </c>
      <c r="B27" s="826"/>
      <c r="C27" s="1698"/>
      <c r="D27" s="1687"/>
      <c r="E27" s="1907">
        <v>815</v>
      </c>
      <c r="F27" s="1861"/>
      <c r="G27" s="1690"/>
      <c r="H27" s="1698"/>
      <c r="I27" s="1907">
        <v>909</v>
      </c>
      <c r="J27" s="1862"/>
      <c r="K27" s="1698"/>
      <c r="L27" s="1698"/>
      <c r="M27" s="1907">
        <v>113</v>
      </c>
      <c r="N27" s="1861"/>
      <c r="O27" s="1698"/>
      <c r="P27" s="1698"/>
      <c r="Q27" s="1907">
        <v>191</v>
      </c>
    </row>
    <row r="28" spans="1:17" s="681" customFormat="1" ht="15">
      <c r="A28" s="684">
        <v>14</v>
      </c>
      <c r="B28" s="826"/>
      <c r="C28" s="1698"/>
      <c r="D28" s="1687"/>
      <c r="E28" s="1907">
        <v>817</v>
      </c>
      <c r="F28" s="1861"/>
      <c r="G28" s="1690"/>
      <c r="H28" s="1698"/>
      <c r="I28" s="1907">
        <v>898</v>
      </c>
      <c r="J28" s="1862"/>
      <c r="K28" s="1698"/>
      <c r="L28" s="1698"/>
      <c r="M28" s="1907">
        <v>110</v>
      </c>
      <c r="N28" s="1861"/>
      <c r="O28" s="1698"/>
      <c r="P28" s="1698"/>
      <c r="Q28" s="1907">
        <v>150</v>
      </c>
    </row>
    <row r="29" spans="1:17" s="681" customFormat="1" ht="15">
      <c r="A29" s="684">
        <v>15</v>
      </c>
      <c r="B29" s="826"/>
      <c r="C29" s="1698"/>
      <c r="D29" s="1687"/>
      <c r="E29" s="1907">
        <v>839</v>
      </c>
      <c r="F29" s="1861"/>
      <c r="G29" s="1690"/>
      <c r="H29" s="1698"/>
      <c r="I29" s="1907">
        <v>900</v>
      </c>
      <c r="J29" s="1862"/>
      <c r="K29" s="1698"/>
      <c r="L29" s="1698"/>
      <c r="M29" s="1907">
        <v>109</v>
      </c>
      <c r="N29" s="1861"/>
      <c r="O29" s="1698"/>
      <c r="P29" s="1698"/>
      <c r="Q29" s="1907">
        <v>165</v>
      </c>
    </row>
    <row r="30" spans="1:17" s="681" customFormat="1" ht="15">
      <c r="A30" s="684">
        <v>16</v>
      </c>
      <c r="B30" s="826"/>
      <c r="C30" s="1698"/>
      <c r="D30" s="1687"/>
      <c r="E30" s="1907">
        <v>869</v>
      </c>
      <c r="F30" s="1861"/>
      <c r="G30" s="1690"/>
      <c r="H30" s="1698"/>
      <c r="I30" s="1907">
        <v>932</v>
      </c>
      <c r="J30" s="1862"/>
      <c r="K30" s="1698"/>
      <c r="L30" s="1698"/>
      <c r="M30" s="1907">
        <v>103</v>
      </c>
      <c r="N30" s="1861"/>
      <c r="O30" s="1698"/>
      <c r="P30" s="1698"/>
      <c r="Q30" s="1907">
        <v>164</v>
      </c>
    </row>
    <row r="31" spans="1:17" s="685" customFormat="1" ht="15">
      <c r="A31" s="684">
        <v>17</v>
      </c>
      <c r="B31" s="826"/>
      <c r="C31" s="1698"/>
      <c r="D31" s="1687"/>
      <c r="E31" s="1907">
        <v>892</v>
      </c>
      <c r="F31" s="1861"/>
      <c r="G31" s="1690"/>
      <c r="H31" s="1698"/>
      <c r="I31" s="1907">
        <v>900</v>
      </c>
      <c r="J31" s="1862"/>
      <c r="K31" s="1698"/>
      <c r="L31" s="1698"/>
      <c r="M31" s="1907">
        <v>106</v>
      </c>
      <c r="N31" s="1861"/>
      <c r="O31" s="1698"/>
      <c r="P31" s="1698"/>
      <c r="Q31" s="1907">
        <v>163</v>
      </c>
    </row>
    <row r="32" spans="1:17" s="685" customFormat="1" ht="15">
      <c r="A32" s="684">
        <v>18</v>
      </c>
      <c r="B32" s="826"/>
      <c r="C32" s="1698"/>
      <c r="D32" s="1687"/>
      <c r="E32" s="1907">
        <v>913</v>
      </c>
      <c r="F32" s="1861"/>
      <c r="G32" s="1690"/>
      <c r="H32" s="1698"/>
      <c r="I32" s="1907">
        <v>797</v>
      </c>
      <c r="J32" s="1862"/>
      <c r="K32" s="1698"/>
      <c r="L32" s="1698"/>
      <c r="M32" s="1907">
        <v>113</v>
      </c>
      <c r="N32" s="1861"/>
      <c r="O32" s="1698"/>
      <c r="P32" s="1698"/>
      <c r="Q32" s="1907">
        <v>154</v>
      </c>
    </row>
    <row r="33" spans="1:33" s="685" customFormat="1" ht="15">
      <c r="A33" s="684">
        <v>19</v>
      </c>
      <c r="B33" s="826"/>
      <c r="C33" s="1698"/>
      <c r="D33" s="1687"/>
      <c r="E33" s="1907">
        <v>889</v>
      </c>
      <c r="F33" s="1861"/>
      <c r="G33" s="1690"/>
      <c r="H33" s="1698"/>
      <c r="I33" s="1907">
        <v>730</v>
      </c>
      <c r="J33" s="1862"/>
      <c r="K33" s="1698"/>
      <c r="L33" s="1698"/>
      <c r="M33" s="1907">
        <v>106</v>
      </c>
      <c r="N33" s="1861"/>
      <c r="O33" s="1698"/>
      <c r="P33" s="1698"/>
      <c r="Q33" s="1907">
        <v>136</v>
      </c>
    </row>
    <row r="34" spans="1:33" s="685" customFormat="1" ht="15">
      <c r="A34" s="684">
        <v>20</v>
      </c>
      <c r="B34" s="826"/>
      <c r="C34" s="1698"/>
      <c r="D34" s="1687"/>
      <c r="E34" s="1907">
        <v>891</v>
      </c>
      <c r="F34" s="1861"/>
      <c r="G34" s="1690"/>
      <c r="H34" s="1698"/>
      <c r="I34" s="1907">
        <v>699</v>
      </c>
      <c r="J34" s="1862"/>
      <c r="K34" s="1698"/>
      <c r="L34" s="1698"/>
      <c r="M34" s="1907">
        <v>102</v>
      </c>
      <c r="N34" s="1861"/>
      <c r="O34" s="1698"/>
      <c r="P34" s="1698"/>
      <c r="Q34" s="1907">
        <v>146</v>
      </c>
    </row>
    <row r="35" spans="1:33" s="685" customFormat="1" ht="15">
      <c r="A35" s="684">
        <v>21</v>
      </c>
      <c r="B35" s="826"/>
      <c r="C35" s="1698"/>
      <c r="D35" s="1687"/>
      <c r="E35" s="1907">
        <v>904</v>
      </c>
      <c r="F35" s="1861"/>
      <c r="G35" s="1690"/>
      <c r="H35" s="1698"/>
      <c r="I35" s="1907">
        <v>697</v>
      </c>
      <c r="J35" s="1862"/>
      <c r="K35" s="1698"/>
      <c r="L35" s="1698"/>
      <c r="M35" s="1907">
        <v>106</v>
      </c>
      <c r="N35" s="1861"/>
      <c r="O35" s="1698"/>
      <c r="P35" s="1698"/>
      <c r="Q35" s="1907">
        <v>134</v>
      </c>
    </row>
    <row r="36" spans="1:33" s="685" customFormat="1" ht="15">
      <c r="A36" s="684">
        <v>22</v>
      </c>
      <c r="B36" s="826"/>
      <c r="C36" s="1698"/>
      <c r="D36" s="1687"/>
      <c r="E36" s="1907">
        <v>868</v>
      </c>
      <c r="F36" s="1861"/>
      <c r="G36" s="1690"/>
      <c r="H36" s="1698"/>
      <c r="I36" s="1907">
        <v>701</v>
      </c>
      <c r="J36" s="1862"/>
      <c r="K36" s="1698"/>
      <c r="L36" s="1698"/>
      <c r="M36" s="1907">
        <v>109</v>
      </c>
      <c r="N36" s="1861"/>
      <c r="O36" s="1698"/>
      <c r="P36" s="1698"/>
      <c r="Q36" s="1907">
        <v>156</v>
      </c>
    </row>
    <row r="37" spans="1:33" s="685" customFormat="1" ht="15">
      <c r="A37" s="684">
        <v>23</v>
      </c>
      <c r="B37" s="828"/>
      <c r="C37" s="1698"/>
      <c r="D37" s="1699"/>
      <c r="E37" s="1907">
        <v>807</v>
      </c>
      <c r="F37" s="1861"/>
      <c r="G37" s="1698"/>
      <c r="H37" s="1698"/>
      <c r="I37" s="1907">
        <v>633</v>
      </c>
      <c r="J37" s="1862"/>
      <c r="K37" s="1698"/>
      <c r="L37" s="1698"/>
      <c r="M37" s="1907">
        <v>95</v>
      </c>
      <c r="N37" s="1861"/>
      <c r="O37" s="1698"/>
      <c r="P37" s="1698"/>
      <c r="Q37" s="1907">
        <v>126</v>
      </c>
    </row>
    <row r="38" spans="1:33" s="685" customFormat="1" ht="15">
      <c r="A38" s="684" t="s">
        <v>19</v>
      </c>
      <c r="B38" s="788"/>
      <c r="C38" s="1687"/>
      <c r="D38" s="1687"/>
      <c r="E38" s="1689">
        <f>SUM(E14:E37)</f>
        <v>19270</v>
      </c>
      <c r="F38" s="1687"/>
      <c r="G38" s="1688"/>
      <c r="H38" s="1687"/>
      <c r="I38" s="1689">
        <f>SUM(I14:I37)</f>
        <v>18225</v>
      </c>
      <c r="J38" s="1687"/>
      <c r="K38" s="1687"/>
      <c r="L38" s="1687"/>
      <c r="M38" s="1689">
        <f>SUM(M14:M37)</f>
        <v>2387</v>
      </c>
      <c r="N38" s="1687"/>
      <c r="O38" s="1687"/>
      <c r="P38" s="1687"/>
      <c r="Q38" s="1689">
        <f>SUM(Q14:Q37)</f>
        <v>3514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8">
    <mergeCell ref="A6:Q6"/>
    <mergeCell ref="B1:F1"/>
    <mergeCell ref="K1:Q1"/>
    <mergeCell ref="B2:F2"/>
    <mergeCell ref="B4:C4"/>
    <mergeCell ref="B5:C5"/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0">
    <tabColor theme="9" tint="-0.249977111117893"/>
  </sheetPr>
  <dimension ref="A1:AG43"/>
  <sheetViews>
    <sheetView zoomScale="85" zoomScaleNormal="85" workbookViewId="0">
      <selection activeCell="Q14" sqref="Q14:Q37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207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374</v>
      </c>
      <c r="B8" s="1258" t="s">
        <v>375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209</v>
      </c>
      <c r="C10" s="2095"/>
      <c r="D10" s="2095"/>
      <c r="E10" s="2096"/>
      <c r="F10" s="3032" t="s">
        <v>210</v>
      </c>
      <c r="G10" s="2095"/>
      <c r="H10" s="2095"/>
      <c r="I10" s="2096"/>
      <c r="J10" s="3032" t="str">
        <f>B10</f>
        <v>ВЛ-6кВ Ф-9 Погрузка</v>
      </c>
      <c r="K10" s="2095"/>
      <c r="L10" s="2095"/>
      <c r="M10" s="2096"/>
      <c r="N10" s="3032" t="str">
        <f>F10</f>
        <v>ВЛ-6 кВ Ф-7 ЛПХ</v>
      </c>
      <c r="O10" s="2095"/>
      <c r="P10" s="2095"/>
      <c r="Q10" s="2096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1800</v>
      </c>
      <c r="F11" s="3032" t="s">
        <v>14</v>
      </c>
      <c r="G11" s="2095"/>
      <c r="H11" s="678"/>
      <c r="I11" s="679">
        <v>2400</v>
      </c>
      <c r="J11" s="3032" t="s">
        <v>14</v>
      </c>
      <c r="K11" s="2095"/>
      <c r="L11" s="678"/>
      <c r="M11" s="679">
        <f>E11</f>
        <v>1800</v>
      </c>
      <c r="N11" s="3032" t="s">
        <v>14</v>
      </c>
      <c r="O11" s="2095"/>
      <c r="P11" s="678"/>
      <c r="Q11" s="679">
        <f>I11</f>
        <v>2400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1702"/>
      <c r="C14" s="1688"/>
      <c r="D14" s="1687"/>
      <c r="E14" s="1784">
        <v>7</v>
      </c>
      <c r="F14" s="1704"/>
      <c r="G14" s="1687"/>
      <c r="H14" s="1687"/>
      <c r="I14" s="1784">
        <v>0</v>
      </c>
      <c r="J14" s="1704"/>
      <c r="K14" s="1687"/>
      <c r="L14" s="1687"/>
      <c r="M14" s="1784">
        <v>28</v>
      </c>
      <c r="N14" s="1704"/>
      <c r="O14" s="1687"/>
      <c r="P14" s="1687"/>
      <c r="Q14" s="1784">
        <v>0</v>
      </c>
    </row>
    <row r="15" spans="1:33" s="1313" customFormat="1" ht="15">
      <c r="A15" s="1306">
        <v>1</v>
      </c>
      <c r="B15" s="1702"/>
      <c r="C15" s="1688"/>
      <c r="D15" s="1687"/>
      <c r="E15" s="1784">
        <v>7</v>
      </c>
      <c r="F15" s="1704"/>
      <c r="G15" s="1687"/>
      <c r="H15" s="1687"/>
      <c r="I15" s="1784">
        <v>0</v>
      </c>
      <c r="J15" s="1704"/>
      <c r="K15" s="1687"/>
      <c r="L15" s="1687"/>
      <c r="M15" s="1784">
        <v>28</v>
      </c>
      <c r="N15" s="1704"/>
      <c r="O15" s="1687"/>
      <c r="P15" s="1687"/>
      <c r="Q15" s="1784">
        <v>0</v>
      </c>
    </row>
    <row r="16" spans="1:33" s="681" customFormat="1" ht="15">
      <c r="A16" s="684">
        <v>2</v>
      </c>
      <c r="B16" s="1702"/>
      <c r="C16" s="1688"/>
      <c r="D16" s="1687"/>
      <c r="E16" s="1784">
        <v>6</v>
      </c>
      <c r="F16" s="1704"/>
      <c r="G16" s="1687"/>
      <c r="H16" s="1687"/>
      <c r="I16" s="1784">
        <v>0</v>
      </c>
      <c r="J16" s="1704"/>
      <c r="K16" s="1687"/>
      <c r="L16" s="1687"/>
      <c r="M16" s="1784">
        <v>27</v>
      </c>
      <c r="N16" s="1704"/>
      <c r="O16" s="1687"/>
      <c r="P16" s="1687"/>
      <c r="Q16" s="1784">
        <v>0</v>
      </c>
    </row>
    <row r="17" spans="1:17" s="681" customFormat="1" ht="15">
      <c r="A17" s="684">
        <v>3</v>
      </c>
      <c r="B17" s="1702"/>
      <c r="C17" s="1688"/>
      <c r="D17" s="1687"/>
      <c r="E17" s="1784">
        <v>7</v>
      </c>
      <c r="F17" s="1704"/>
      <c r="G17" s="1687"/>
      <c r="H17" s="1687"/>
      <c r="I17" s="1784">
        <v>0</v>
      </c>
      <c r="J17" s="1704"/>
      <c r="K17" s="1687"/>
      <c r="L17" s="1687"/>
      <c r="M17" s="1784">
        <v>28</v>
      </c>
      <c r="N17" s="1704"/>
      <c r="O17" s="1687"/>
      <c r="P17" s="1687"/>
      <c r="Q17" s="1784">
        <v>0</v>
      </c>
    </row>
    <row r="18" spans="1:17" s="681" customFormat="1" ht="15">
      <c r="A18" s="684">
        <v>4</v>
      </c>
      <c r="B18" s="1702"/>
      <c r="C18" s="1688"/>
      <c r="D18" s="1687"/>
      <c r="E18" s="1784">
        <v>7</v>
      </c>
      <c r="F18" s="1704"/>
      <c r="G18" s="1687"/>
      <c r="H18" s="1687"/>
      <c r="I18" s="1784">
        <v>0</v>
      </c>
      <c r="J18" s="1704"/>
      <c r="K18" s="1687"/>
      <c r="L18" s="1687"/>
      <c r="M18" s="1784">
        <v>28</v>
      </c>
      <c r="N18" s="1704"/>
      <c r="O18" s="1687"/>
      <c r="P18" s="1687"/>
      <c r="Q18" s="1784">
        <v>0</v>
      </c>
    </row>
    <row r="19" spans="1:17" s="681" customFormat="1" ht="15">
      <c r="A19" s="684">
        <v>5</v>
      </c>
      <c r="B19" s="1702"/>
      <c r="C19" s="1688"/>
      <c r="D19" s="1687"/>
      <c r="E19" s="1784">
        <v>7</v>
      </c>
      <c r="F19" s="1704"/>
      <c r="G19" s="1687"/>
      <c r="H19" s="1687"/>
      <c r="I19" s="1784">
        <v>0</v>
      </c>
      <c r="J19" s="1704"/>
      <c r="K19" s="1687"/>
      <c r="L19" s="1687"/>
      <c r="M19" s="1784">
        <v>27</v>
      </c>
      <c r="N19" s="1704"/>
      <c r="O19" s="1687"/>
      <c r="P19" s="1687"/>
      <c r="Q19" s="1784">
        <v>0</v>
      </c>
    </row>
    <row r="20" spans="1:17" s="681" customFormat="1" ht="15">
      <c r="A20" s="684">
        <v>6</v>
      </c>
      <c r="B20" s="1702"/>
      <c r="C20" s="1688"/>
      <c r="D20" s="1687"/>
      <c r="E20" s="1784">
        <v>7</v>
      </c>
      <c r="F20" s="1704"/>
      <c r="G20" s="1687"/>
      <c r="H20" s="1687"/>
      <c r="I20" s="1784">
        <v>0</v>
      </c>
      <c r="J20" s="1704"/>
      <c r="K20" s="1687"/>
      <c r="L20" s="1687"/>
      <c r="M20" s="1784">
        <v>27</v>
      </c>
      <c r="N20" s="1704"/>
      <c r="O20" s="1687"/>
      <c r="P20" s="1687"/>
      <c r="Q20" s="1784">
        <v>0</v>
      </c>
    </row>
    <row r="21" spans="1:17" s="681" customFormat="1" ht="15">
      <c r="A21" s="684">
        <v>7</v>
      </c>
      <c r="B21" s="1702"/>
      <c r="C21" s="1688"/>
      <c r="D21" s="1687"/>
      <c r="E21" s="1784">
        <v>6</v>
      </c>
      <c r="F21" s="1704"/>
      <c r="G21" s="1687"/>
      <c r="H21" s="1687"/>
      <c r="I21" s="1784">
        <v>0</v>
      </c>
      <c r="J21" s="1704"/>
      <c r="K21" s="1687"/>
      <c r="L21" s="1687"/>
      <c r="M21" s="1784">
        <v>26</v>
      </c>
      <c r="N21" s="1704"/>
      <c r="O21" s="1687"/>
      <c r="P21" s="1687"/>
      <c r="Q21" s="1784">
        <v>0</v>
      </c>
    </row>
    <row r="22" spans="1:17" s="681" customFormat="1" ht="15">
      <c r="A22" s="684">
        <v>8</v>
      </c>
      <c r="B22" s="1702"/>
      <c r="C22" s="1688"/>
      <c r="D22" s="1687"/>
      <c r="E22" s="1784">
        <v>7</v>
      </c>
      <c r="F22" s="1704"/>
      <c r="G22" s="1687"/>
      <c r="H22" s="1687"/>
      <c r="I22" s="1784">
        <v>0</v>
      </c>
      <c r="J22" s="1704"/>
      <c r="K22" s="1687"/>
      <c r="L22" s="1687"/>
      <c r="M22" s="1784">
        <v>26</v>
      </c>
      <c r="N22" s="1704"/>
      <c r="O22" s="1687"/>
      <c r="P22" s="1687"/>
      <c r="Q22" s="1784">
        <v>0</v>
      </c>
    </row>
    <row r="23" spans="1:17" s="681" customFormat="1" ht="15">
      <c r="A23" s="684">
        <v>9</v>
      </c>
      <c r="B23" s="1702"/>
      <c r="C23" s="1688"/>
      <c r="D23" s="1687"/>
      <c r="E23" s="1784">
        <v>6</v>
      </c>
      <c r="F23" s="1704"/>
      <c r="G23" s="1687"/>
      <c r="H23" s="1687"/>
      <c r="I23" s="1784">
        <v>0</v>
      </c>
      <c r="J23" s="1704"/>
      <c r="K23" s="1687"/>
      <c r="L23" s="1687"/>
      <c r="M23" s="1784">
        <v>24</v>
      </c>
      <c r="N23" s="1704"/>
      <c r="O23" s="1687"/>
      <c r="P23" s="1687"/>
      <c r="Q23" s="1784">
        <v>0</v>
      </c>
    </row>
    <row r="24" spans="1:17" s="681" customFormat="1" ht="15">
      <c r="A24" s="684">
        <v>10</v>
      </c>
      <c r="B24" s="1702"/>
      <c r="C24" s="1688"/>
      <c r="D24" s="1687"/>
      <c r="E24" s="1784">
        <v>6</v>
      </c>
      <c r="F24" s="1704"/>
      <c r="G24" s="1687"/>
      <c r="H24" s="1687"/>
      <c r="I24" s="1784">
        <v>0</v>
      </c>
      <c r="J24" s="1704"/>
      <c r="K24" s="1687"/>
      <c r="L24" s="1687"/>
      <c r="M24" s="1784">
        <v>25</v>
      </c>
      <c r="N24" s="1704"/>
      <c r="O24" s="1687"/>
      <c r="P24" s="1687"/>
      <c r="Q24" s="1784">
        <v>0</v>
      </c>
    </row>
    <row r="25" spans="1:17" s="681" customFormat="1" ht="15">
      <c r="A25" s="684">
        <v>11</v>
      </c>
      <c r="B25" s="1702"/>
      <c r="C25" s="1688"/>
      <c r="D25" s="1687"/>
      <c r="E25" s="1784">
        <v>6</v>
      </c>
      <c r="F25" s="1704"/>
      <c r="G25" s="1687"/>
      <c r="H25" s="1687"/>
      <c r="I25" s="1784">
        <v>0</v>
      </c>
      <c r="J25" s="1704"/>
      <c r="K25" s="1687"/>
      <c r="L25" s="1687"/>
      <c r="M25" s="1784">
        <v>25</v>
      </c>
      <c r="N25" s="1704"/>
      <c r="O25" s="1687"/>
      <c r="P25" s="1687"/>
      <c r="Q25" s="1784">
        <v>0</v>
      </c>
    </row>
    <row r="26" spans="1:17" s="681" customFormat="1" ht="15">
      <c r="A26" s="684">
        <v>12</v>
      </c>
      <c r="B26" s="1702"/>
      <c r="C26" s="1688"/>
      <c r="D26" s="1687"/>
      <c r="E26" s="1784">
        <v>6</v>
      </c>
      <c r="F26" s="1704"/>
      <c r="G26" s="1687"/>
      <c r="H26" s="1687"/>
      <c r="I26" s="1784">
        <v>0</v>
      </c>
      <c r="J26" s="1704"/>
      <c r="K26" s="1687"/>
      <c r="L26" s="1687"/>
      <c r="M26" s="1784">
        <v>27</v>
      </c>
      <c r="N26" s="1704"/>
      <c r="O26" s="1687"/>
      <c r="P26" s="1687"/>
      <c r="Q26" s="1784">
        <v>0</v>
      </c>
    </row>
    <row r="27" spans="1:17" s="681" customFormat="1" ht="15">
      <c r="A27" s="684">
        <v>13</v>
      </c>
      <c r="B27" s="1702"/>
      <c r="C27" s="1688"/>
      <c r="D27" s="1687"/>
      <c r="E27" s="1784">
        <v>6</v>
      </c>
      <c r="F27" s="1704"/>
      <c r="G27" s="1687"/>
      <c r="H27" s="1687"/>
      <c r="I27" s="1784">
        <v>0</v>
      </c>
      <c r="J27" s="1704"/>
      <c r="K27" s="1687"/>
      <c r="L27" s="1687"/>
      <c r="M27" s="1784">
        <v>25</v>
      </c>
      <c r="N27" s="1704"/>
      <c r="O27" s="1687"/>
      <c r="P27" s="1687"/>
      <c r="Q27" s="1784">
        <v>0</v>
      </c>
    </row>
    <row r="28" spans="1:17" s="681" customFormat="1" ht="15">
      <c r="A28" s="684">
        <v>14</v>
      </c>
      <c r="B28" s="1702"/>
      <c r="C28" s="1688"/>
      <c r="D28" s="1687"/>
      <c r="E28" s="1784">
        <v>7</v>
      </c>
      <c r="F28" s="1704"/>
      <c r="G28" s="1687"/>
      <c r="H28" s="1687"/>
      <c r="I28" s="1784">
        <v>0</v>
      </c>
      <c r="J28" s="1704"/>
      <c r="K28" s="1687"/>
      <c r="L28" s="1687"/>
      <c r="M28" s="1784">
        <v>25</v>
      </c>
      <c r="N28" s="1704"/>
      <c r="O28" s="1687"/>
      <c r="P28" s="1687"/>
      <c r="Q28" s="1784">
        <v>0</v>
      </c>
    </row>
    <row r="29" spans="1:17" s="681" customFormat="1" ht="15">
      <c r="A29" s="684">
        <v>15</v>
      </c>
      <c r="B29" s="1702"/>
      <c r="C29" s="1688"/>
      <c r="D29" s="1687"/>
      <c r="E29" s="1784">
        <v>6</v>
      </c>
      <c r="F29" s="1704"/>
      <c r="G29" s="1687"/>
      <c r="H29" s="1687"/>
      <c r="I29" s="1784">
        <v>0</v>
      </c>
      <c r="J29" s="1704"/>
      <c r="K29" s="1687"/>
      <c r="L29" s="1687"/>
      <c r="M29" s="1784">
        <v>25</v>
      </c>
      <c r="N29" s="1704"/>
      <c r="O29" s="1687"/>
      <c r="P29" s="1687"/>
      <c r="Q29" s="1784">
        <v>0</v>
      </c>
    </row>
    <row r="30" spans="1:17" s="681" customFormat="1" ht="15">
      <c r="A30" s="684">
        <v>16</v>
      </c>
      <c r="B30" s="1702"/>
      <c r="C30" s="1688"/>
      <c r="D30" s="1687"/>
      <c r="E30" s="1784">
        <v>6</v>
      </c>
      <c r="F30" s="1704"/>
      <c r="G30" s="1687"/>
      <c r="H30" s="1687"/>
      <c r="I30" s="1784">
        <v>0</v>
      </c>
      <c r="J30" s="1704"/>
      <c r="K30" s="1687"/>
      <c r="L30" s="1687"/>
      <c r="M30" s="1784">
        <v>26</v>
      </c>
      <c r="N30" s="1704"/>
      <c r="O30" s="1687"/>
      <c r="P30" s="1687"/>
      <c r="Q30" s="1784">
        <v>0</v>
      </c>
    </row>
    <row r="31" spans="1:17" s="685" customFormat="1" ht="15">
      <c r="A31" s="684">
        <v>17</v>
      </c>
      <c r="B31" s="1702"/>
      <c r="C31" s="1688"/>
      <c r="D31" s="1687"/>
      <c r="E31" s="1784">
        <v>6</v>
      </c>
      <c r="F31" s="1704"/>
      <c r="G31" s="1687"/>
      <c r="H31" s="1687"/>
      <c r="I31" s="1784">
        <v>0</v>
      </c>
      <c r="J31" s="1704"/>
      <c r="K31" s="1687"/>
      <c r="L31" s="1687"/>
      <c r="M31" s="1784">
        <v>24</v>
      </c>
      <c r="N31" s="1704"/>
      <c r="O31" s="1687"/>
      <c r="P31" s="1687"/>
      <c r="Q31" s="1784">
        <v>0</v>
      </c>
    </row>
    <row r="32" spans="1:17" s="685" customFormat="1" ht="15">
      <c r="A32" s="684">
        <v>18</v>
      </c>
      <c r="B32" s="1702"/>
      <c r="C32" s="1688"/>
      <c r="D32" s="1687"/>
      <c r="E32" s="1784">
        <v>7</v>
      </c>
      <c r="F32" s="1704"/>
      <c r="G32" s="1687"/>
      <c r="H32" s="1687"/>
      <c r="I32" s="1784">
        <v>0</v>
      </c>
      <c r="J32" s="1704"/>
      <c r="K32" s="1687"/>
      <c r="L32" s="1687"/>
      <c r="M32" s="1784">
        <v>25</v>
      </c>
      <c r="N32" s="1704"/>
      <c r="O32" s="1687"/>
      <c r="P32" s="1687"/>
      <c r="Q32" s="1784">
        <v>0</v>
      </c>
    </row>
    <row r="33" spans="1:33" s="685" customFormat="1" ht="15">
      <c r="A33" s="684">
        <v>19</v>
      </c>
      <c r="B33" s="1702"/>
      <c r="C33" s="1688"/>
      <c r="D33" s="1687"/>
      <c r="E33" s="1784">
        <v>6</v>
      </c>
      <c r="F33" s="1704"/>
      <c r="G33" s="1687"/>
      <c r="H33" s="1687"/>
      <c r="I33" s="1784">
        <v>0</v>
      </c>
      <c r="J33" s="1704"/>
      <c r="K33" s="1687"/>
      <c r="L33" s="1687"/>
      <c r="M33" s="1784">
        <v>25</v>
      </c>
      <c r="N33" s="1704"/>
      <c r="O33" s="1687"/>
      <c r="P33" s="1687"/>
      <c r="Q33" s="1784">
        <v>0</v>
      </c>
    </row>
    <row r="34" spans="1:33" s="685" customFormat="1" ht="15">
      <c r="A34" s="684">
        <v>20</v>
      </c>
      <c r="B34" s="1702"/>
      <c r="C34" s="1688"/>
      <c r="D34" s="1687"/>
      <c r="E34" s="1784">
        <v>7</v>
      </c>
      <c r="F34" s="1704"/>
      <c r="G34" s="1687"/>
      <c r="H34" s="1687"/>
      <c r="I34" s="1784">
        <v>0</v>
      </c>
      <c r="J34" s="1704"/>
      <c r="K34" s="1687"/>
      <c r="L34" s="1687"/>
      <c r="M34" s="1784">
        <v>25</v>
      </c>
      <c r="N34" s="1704"/>
      <c r="O34" s="1687"/>
      <c r="P34" s="1687"/>
      <c r="Q34" s="1784">
        <v>0</v>
      </c>
    </row>
    <row r="35" spans="1:33" s="685" customFormat="1" ht="15">
      <c r="A35" s="684">
        <v>21</v>
      </c>
      <c r="B35" s="1702"/>
      <c r="C35" s="1688"/>
      <c r="D35" s="1687"/>
      <c r="E35" s="1784">
        <v>7</v>
      </c>
      <c r="F35" s="1704"/>
      <c r="G35" s="1687"/>
      <c r="H35" s="1687"/>
      <c r="I35" s="1784">
        <v>0</v>
      </c>
      <c r="J35" s="1704"/>
      <c r="K35" s="1687"/>
      <c r="L35" s="1687"/>
      <c r="M35" s="1784">
        <v>25</v>
      </c>
      <c r="N35" s="1704"/>
      <c r="O35" s="1687"/>
      <c r="P35" s="1687"/>
      <c r="Q35" s="1784">
        <v>0</v>
      </c>
    </row>
    <row r="36" spans="1:33" s="685" customFormat="1" ht="15">
      <c r="A36" s="684">
        <v>22</v>
      </c>
      <c r="B36" s="1702"/>
      <c r="C36" s="1688"/>
      <c r="D36" s="1687"/>
      <c r="E36" s="1784">
        <v>6</v>
      </c>
      <c r="F36" s="1704"/>
      <c r="G36" s="1687"/>
      <c r="H36" s="1687"/>
      <c r="I36" s="1784">
        <v>0</v>
      </c>
      <c r="J36" s="1704"/>
      <c r="K36" s="1687"/>
      <c r="L36" s="1687"/>
      <c r="M36" s="1784">
        <v>26</v>
      </c>
      <c r="N36" s="1704"/>
      <c r="O36" s="1687"/>
      <c r="P36" s="1687"/>
      <c r="Q36" s="1784">
        <v>0</v>
      </c>
    </row>
    <row r="37" spans="1:33" s="685" customFormat="1" ht="15">
      <c r="A37" s="684">
        <v>23</v>
      </c>
      <c r="B37" s="1702"/>
      <c r="C37" s="1688"/>
      <c r="D37" s="1687"/>
      <c r="E37" s="1784">
        <v>7</v>
      </c>
      <c r="F37" s="1704"/>
      <c r="G37" s="1687"/>
      <c r="H37" s="1687"/>
      <c r="I37" s="1784">
        <v>0</v>
      </c>
      <c r="J37" s="1704"/>
      <c r="K37" s="1687"/>
      <c r="L37" s="1687"/>
      <c r="M37" s="1784">
        <v>28</v>
      </c>
      <c r="N37" s="1704"/>
      <c r="O37" s="1687"/>
      <c r="P37" s="1687"/>
      <c r="Q37" s="1784">
        <v>0</v>
      </c>
    </row>
    <row r="38" spans="1:33" s="685" customFormat="1" ht="15">
      <c r="A38" s="684" t="s">
        <v>19</v>
      </c>
      <c r="B38" s="1703"/>
      <c r="C38" s="1688"/>
      <c r="D38" s="1687"/>
      <c r="E38" s="1689">
        <f>SUM(E14:E37)</f>
        <v>156</v>
      </c>
      <c r="F38" s="1687"/>
      <c r="G38" s="1687"/>
      <c r="H38" s="1687"/>
      <c r="I38" s="1689">
        <f>SUM(I14:I37)</f>
        <v>0</v>
      </c>
      <c r="J38" s="1687"/>
      <c r="K38" s="1687"/>
      <c r="L38" s="1687"/>
      <c r="M38" s="1689">
        <f>SUM(M14:M37)</f>
        <v>625</v>
      </c>
      <c r="N38" s="1687"/>
      <c r="O38" s="1687"/>
      <c r="P38" s="1687"/>
      <c r="Q38" s="1689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1">
    <tabColor theme="9"/>
  </sheetPr>
  <dimension ref="A1:AG43"/>
  <sheetViews>
    <sheetView zoomScale="85" zoomScaleNormal="85" workbookViewId="0">
      <selection activeCell="M25" sqref="M25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211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6">
        <v>2138</v>
      </c>
      <c r="B8" s="1274">
        <v>2139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 ht="23.25">
      <c r="A10" s="2421"/>
      <c r="B10" s="3032" t="s">
        <v>587</v>
      </c>
      <c r="C10" s="2095"/>
      <c r="D10" s="2095"/>
      <c r="E10" s="2096"/>
      <c r="F10" s="3032" t="s">
        <v>212</v>
      </c>
      <c r="G10" s="2095"/>
      <c r="H10" s="2095"/>
      <c r="I10" s="2096"/>
      <c r="J10" s="3032" t="s">
        <v>587</v>
      </c>
      <c r="K10" s="2095"/>
      <c r="L10" s="2095"/>
      <c r="M10" s="2096"/>
      <c r="N10" s="3032" t="str">
        <f>F10</f>
        <v>ВЛ-10 кВ Ф-3 Мирный</v>
      </c>
      <c r="O10" s="2095"/>
      <c r="P10" s="2095"/>
      <c r="Q10" s="2096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1000</v>
      </c>
      <c r="F11" s="3032" t="s">
        <v>14</v>
      </c>
      <c r="G11" s="2095"/>
      <c r="H11" s="678"/>
      <c r="I11" s="679">
        <v>1000</v>
      </c>
      <c r="J11" s="3032" t="s">
        <v>14</v>
      </c>
      <c r="K11" s="2095"/>
      <c r="L11" s="678"/>
      <c r="M11" s="679">
        <f>E11</f>
        <v>1000</v>
      </c>
      <c r="N11" s="3032" t="s">
        <v>14</v>
      </c>
      <c r="O11" s="2095"/>
      <c r="P11" s="678"/>
      <c r="Q11" s="679">
        <f>I11</f>
        <v>1000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1702"/>
      <c r="C14" s="1687"/>
      <c r="D14" s="1687"/>
      <c r="E14" s="1784">
        <v>68</v>
      </c>
      <c r="F14" s="1704"/>
      <c r="G14" s="1704"/>
      <c r="H14" s="1687"/>
      <c r="I14" s="1784">
        <v>110</v>
      </c>
      <c r="J14" s="1704"/>
      <c r="K14" s="1704"/>
      <c r="L14" s="1687"/>
      <c r="M14" s="1784">
        <v>27</v>
      </c>
      <c r="N14" s="1704"/>
      <c r="O14" s="1704"/>
      <c r="P14" s="1687"/>
      <c r="Q14" s="1784">
        <v>15</v>
      </c>
    </row>
    <row r="15" spans="1:33" s="1313" customFormat="1" ht="15">
      <c r="A15" s="1306">
        <v>1</v>
      </c>
      <c r="B15" s="1702"/>
      <c r="C15" s="1688"/>
      <c r="D15" s="1687"/>
      <c r="E15" s="1784">
        <v>68</v>
      </c>
      <c r="F15" s="1704"/>
      <c r="G15" s="1704"/>
      <c r="H15" s="1687"/>
      <c r="I15" s="1784">
        <v>110</v>
      </c>
      <c r="J15" s="1704"/>
      <c r="K15" s="1704"/>
      <c r="L15" s="1687"/>
      <c r="M15" s="1784">
        <v>28</v>
      </c>
      <c r="N15" s="1704"/>
      <c r="O15" s="1704"/>
      <c r="P15" s="1687"/>
      <c r="Q15" s="1784">
        <v>15</v>
      </c>
    </row>
    <row r="16" spans="1:33" s="681" customFormat="1" ht="15">
      <c r="A16" s="684">
        <v>2</v>
      </c>
      <c r="B16" s="1702"/>
      <c r="C16" s="1688"/>
      <c r="D16" s="1687"/>
      <c r="E16" s="1784">
        <v>65</v>
      </c>
      <c r="F16" s="1704"/>
      <c r="G16" s="1704"/>
      <c r="H16" s="1687"/>
      <c r="I16" s="1784">
        <v>108</v>
      </c>
      <c r="J16" s="1704"/>
      <c r="K16" s="1704"/>
      <c r="L16" s="1687"/>
      <c r="M16" s="1784">
        <v>27</v>
      </c>
      <c r="N16" s="1704"/>
      <c r="O16" s="1704"/>
      <c r="P16" s="1687"/>
      <c r="Q16" s="1784">
        <v>14</v>
      </c>
    </row>
    <row r="17" spans="1:17" s="681" customFormat="1" ht="15">
      <c r="A17" s="684">
        <v>3</v>
      </c>
      <c r="B17" s="1702"/>
      <c r="C17" s="1688"/>
      <c r="D17" s="1687"/>
      <c r="E17" s="1784">
        <v>65</v>
      </c>
      <c r="F17" s="1704"/>
      <c r="G17" s="1704"/>
      <c r="H17" s="1687"/>
      <c r="I17" s="1784">
        <v>109</v>
      </c>
      <c r="J17" s="1704"/>
      <c r="K17" s="1704"/>
      <c r="L17" s="1687"/>
      <c r="M17" s="1784">
        <v>27</v>
      </c>
      <c r="N17" s="1704"/>
      <c r="O17" s="1704"/>
      <c r="P17" s="1687"/>
      <c r="Q17" s="1784">
        <v>15</v>
      </c>
    </row>
    <row r="18" spans="1:17" s="681" customFormat="1" ht="15">
      <c r="A18" s="684">
        <v>4</v>
      </c>
      <c r="B18" s="1702"/>
      <c r="C18" s="1688"/>
      <c r="D18" s="1687"/>
      <c r="E18" s="1784">
        <v>66</v>
      </c>
      <c r="F18" s="1704"/>
      <c r="G18" s="1704"/>
      <c r="H18" s="1687"/>
      <c r="I18" s="1784">
        <v>108</v>
      </c>
      <c r="J18" s="1704"/>
      <c r="K18" s="1704"/>
      <c r="L18" s="1687"/>
      <c r="M18" s="1784">
        <v>27</v>
      </c>
      <c r="N18" s="1704"/>
      <c r="O18" s="1704"/>
      <c r="P18" s="1687"/>
      <c r="Q18" s="1784">
        <v>14</v>
      </c>
    </row>
    <row r="19" spans="1:17" s="681" customFormat="1" ht="15">
      <c r="A19" s="684">
        <v>5</v>
      </c>
      <c r="B19" s="1702"/>
      <c r="C19" s="1688"/>
      <c r="D19" s="1687"/>
      <c r="E19" s="1784">
        <v>67</v>
      </c>
      <c r="F19" s="1704"/>
      <c r="G19" s="1704"/>
      <c r="H19" s="1687"/>
      <c r="I19" s="1784">
        <v>110</v>
      </c>
      <c r="J19" s="1704"/>
      <c r="K19" s="1704"/>
      <c r="L19" s="1687"/>
      <c r="M19" s="1784">
        <v>27</v>
      </c>
      <c r="N19" s="1704"/>
      <c r="O19" s="1704"/>
      <c r="P19" s="1687"/>
      <c r="Q19" s="1784">
        <v>14</v>
      </c>
    </row>
    <row r="20" spans="1:17" s="681" customFormat="1" ht="15">
      <c r="A20" s="684">
        <v>6</v>
      </c>
      <c r="B20" s="1702"/>
      <c r="C20" s="1688"/>
      <c r="D20" s="1687"/>
      <c r="E20" s="1784">
        <v>73</v>
      </c>
      <c r="F20" s="1704"/>
      <c r="G20" s="1704"/>
      <c r="H20" s="1687"/>
      <c r="I20" s="1784">
        <v>114</v>
      </c>
      <c r="J20" s="1704"/>
      <c r="K20" s="1704"/>
      <c r="L20" s="1687"/>
      <c r="M20" s="1784">
        <v>26</v>
      </c>
      <c r="N20" s="1704"/>
      <c r="O20" s="1704"/>
      <c r="P20" s="1687"/>
      <c r="Q20" s="1784">
        <v>15</v>
      </c>
    </row>
    <row r="21" spans="1:17" s="681" customFormat="1" ht="15">
      <c r="A21" s="684">
        <v>7</v>
      </c>
      <c r="B21" s="1702"/>
      <c r="C21" s="1688"/>
      <c r="D21" s="1687"/>
      <c r="E21" s="1784">
        <v>89</v>
      </c>
      <c r="F21" s="1704"/>
      <c r="G21" s="1704"/>
      <c r="H21" s="1687"/>
      <c r="I21" s="1784">
        <v>122</v>
      </c>
      <c r="J21" s="1704"/>
      <c r="K21" s="1704"/>
      <c r="L21" s="1687"/>
      <c r="M21" s="1784">
        <v>26</v>
      </c>
      <c r="N21" s="1704"/>
      <c r="O21" s="1704"/>
      <c r="P21" s="1687"/>
      <c r="Q21" s="1784">
        <v>14</v>
      </c>
    </row>
    <row r="22" spans="1:17" s="681" customFormat="1" ht="15">
      <c r="A22" s="684">
        <v>8</v>
      </c>
      <c r="B22" s="1702"/>
      <c r="C22" s="1688"/>
      <c r="D22" s="1687"/>
      <c r="E22" s="1784">
        <v>90</v>
      </c>
      <c r="F22" s="1704"/>
      <c r="G22" s="1704"/>
      <c r="H22" s="1687"/>
      <c r="I22" s="1784">
        <v>141</v>
      </c>
      <c r="J22" s="1704"/>
      <c r="K22" s="1704"/>
      <c r="L22" s="1687"/>
      <c r="M22" s="1784">
        <v>26</v>
      </c>
      <c r="N22" s="1704"/>
      <c r="O22" s="1704"/>
      <c r="P22" s="1687"/>
      <c r="Q22" s="1784">
        <v>16</v>
      </c>
    </row>
    <row r="23" spans="1:17" s="681" customFormat="1" ht="15">
      <c r="A23" s="684">
        <v>9</v>
      </c>
      <c r="B23" s="1702"/>
      <c r="C23" s="1688"/>
      <c r="D23" s="1687"/>
      <c r="E23" s="1784">
        <v>90</v>
      </c>
      <c r="F23" s="1704"/>
      <c r="G23" s="1704"/>
      <c r="H23" s="1687"/>
      <c r="I23" s="1784">
        <v>138</v>
      </c>
      <c r="J23" s="1704"/>
      <c r="K23" s="1704"/>
      <c r="L23" s="1687"/>
      <c r="M23" s="1784">
        <v>26</v>
      </c>
      <c r="N23" s="1704"/>
      <c r="O23" s="1704"/>
      <c r="P23" s="1687"/>
      <c r="Q23" s="1784">
        <v>17</v>
      </c>
    </row>
    <row r="24" spans="1:17" s="681" customFormat="1" ht="15">
      <c r="A24" s="684">
        <v>10</v>
      </c>
      <c r="B24" s="1702"/>
      <c r="C24" s="1688"/>
      <c r="D24" s="1687"/>
      <c r="E24" s="1784">
        <v>80</v>
      </c>
      <c r="F24" s="1704"/>
      <c r="G24" s="1704"/>
      <c r="H24" s="1687"/>
      <c r="I24" s="1784">
        <v>138</v>
      </c>
      <c r="J24" s="1704"/>
      <c r="K24" s="1704"/>
      <c r="L24" s="1687"/>
      <c r="M24" s="1784">
        <v>24</v>
      </c>
      <c r="N24" s="1704"/>
      <c r="O24" s="1704"/>
      <c r="P24" s="1687"/>
      <c r="Q24" s="1784">
        <v>16</v>
      </c>
    </row>
    <row r="25" spans="1:17" s="681" customFormat="1" ht="15">
      <c r="A25" s="684">
        <v>11</v>
      </c>
      <c r="B25" s="1702"/>
      <c r="C25" s="1688"/>
      <c r="D25" s="1687"/>
      <c r="E25" s="1784">
        <v>79</v>
      </c>
      <c r="F25" s="1704"/>
      <c r="G25" s="1704"/>
      <c r="H25" s="1687"/>
      <c r="I25" s="1784">
        <v>138</v>
      </c>
      <c r="J25" s="1704"/>
      <c r="K25" s="1704"/>
      <c r="L25" s="1687"/>
      <c r="M25" s="1784">
        <v>26</v>
      </c>
      <c r="N25" s="1704"/>
      <c r="O25" s="1704"/>
      <c r="P25" s="1687"/>
      <c r="Q25" s="1784">
        <v>17</v>
      </c>
    </row>
    <row r="26" spans="1:17" s="681" customFormat="1" ht="15">
      <c r="A26" s="684">
        <v>12</v>
      </c>
      <c r="B26" s="1702"/>
      <c r="C26" s="1688"/>
      <c r="D26" s="1687"/>
      <c r="E26" s="1784">
        <v>69</v>
      </c>
      <c r="F26" s="1704"/>
      <c r="G26" s="1704"/>
      <c r="H26" s="1687"/>
      <c r="I26" s="1784">
        <v>136</v>
      </c>
      <c r="J26" s="1704"/>
      <c r="K26" s="1704"/>
      <c r="L26" s="1687"/>
      <c r="M26" s="1784">
        <v>26</v>
      </c>
      <c r="N26" s="1704"/>
      <c r="O26" s="1704"/>
      <c r="P26" s="1687"/>
      <c r="Q26" s="1784">
        <v>17</v>
      </c>
    </row>
    <row r="27" spans="1:17" s="681" customFormat="1" ht="15">
      <c r="A27" s="684">
        <v>13</v>
      </c>
      <c r="B27" s="1702"/>
      <c r="C27" s="1688"/>
      <c r="D27" s="1687"/>
      <c r="E27" s="1784">
        <v>66</v>
      </c>
      <c r="F27" s="1704"/>
      <c r="G27" s="1704"/>
      <c r="H27" s="1687"/>
      <c r="I27" s="1784">
        <v>136</v>
      </c>
      <c r="J27" s="1704"/>
      <c r="K27" s="1704"/>
      <c r="L27" s="1687"/>
      <c r="M27" s="1784">
        <v>24</v>
      </c>
      <c r="N27" s="1704"/>
      <c r="O27" s="1704"/>
      <c r="P27" s="1687"/>
      <c r="Q27" s="1784">
        <v>17</v>
      </c>
    </row>
    <row r="28" spans="1:17" s="681" customFormat="1" ht="15">
      <c r="A28" s="684">
        <v>14</v>
      </c>
      <c r="B28" s="1702"/>
      <c r="C28" s="1688"/>
      <c r="D28" s="1687"/>
      <c r="E28" s="1784">
        <v>71</v>
      </c>
      <c r="F28" s="1704"/>
      <c r="G28" s="1704"/>
      <c r="H28" s="1687"/>
      <c r="I28" s="1784">
        <v>134</v>
      </c>
      <c r="J28" s="1704"/>
      <c r="K28" s="1704"/>
      <c r="L28" s="1687"/>
      <c r="M28" s="1784">
        <v>25</v>
      </c>
      <c r="N28" s="1704"/>
      <c r="O28" s="1704"/>
      <c r="P28" s="1687"/>
      <c r="Q28" s="1784">
        <v>16</v>
      </c>
    </row>
    <row r="29" spans="1:17" s="681" customFormat="1" ht="15">
      <c r="A29" s="684">
        <v>15</v>
      </c>
      <c r="B29" s="1702"/>
      <c r="C29" s="1688"/>
      <c r="D29" s="1687"/>
      <c r="E29" s="1784">
        <v>75</v>
      </c>
      <c r="F29" s="1704"/>
      <c r="G29" s="1704"/>
      <c r="H29" s="1687"/>
      <c r="I29" s="1784">
        <v>136</v>
      </c>
      <c r="J29" s="1704"/>
      <c r="K29" s="1704"/>
      <c r="L29" s="1687"/>
      <c r="M29" s="1784">
        <v>25</v>
      </c>
      <c r="N29" s="1704"/>
      <c r="O29" s="1704"/>
      <c r="P29" s="1687"/>
      <c r="Q29" s="1784">
        <v>16</v>
      </c>
    </row>
    <row r="30" spans="1:17" s="681" customFormat="1" ht="15">
      <c r="A30" s="684">
        <v>16</v>
      </c>
      <c r="B30" s="1702"/>
      <c r="C30" s="1688"/>
      <c r="D30" s="1687"/>
      <c r="E30" s="1784">
        <v>82</v>
      </c>
      <c r="F30" s="1704"/>
      <c r="G30" s="1704"/>
      <c r="H30" s="1687"/>
      <c r="I30" s="1784">
        <v>120</v>
      </c>
      <c r="J30" s="1704"/>
      <c r="K30" s="1704"/>
      <c r="L30" s="1687"/>
      <c r="M30" s="1784">
        <v>25</v>
      </c>
      <c r="N30" s="1704"/>
      <c r="O30" s="1704"/>
      <c r="P30" s="1687"/>
      <c r="Q30" s="1784">
        <v>14</v>
      </c>
    </row>
    <row r="31" spans="1:17" s="685" customFormat="1" ht="15">
      <c r="A31" s="684">
        <v>17</v>
      </c>
      <c r="B31" s="1702"/>
      <c r="C31" s="1688"/>
      <c r="D31" s="1687"/>
      <c r="E31" s="1784">
        <v>83</v>
      </c>
      <c r="F31" s="1704"/>
      <c r="G31" s="1704"/>
      <c r="H31" s="1687"/>
      <c r="I31" s="1784">
        <v>117</v>
      </c>
      <c r="J31" s="1704"/>
      <c r="K31" s="1704"/>
      <c r="L31" s="1687"/>
      <c r="M31" s="1784">
        <v>26</v>
      </c>
      <c r="N31" s="1704"/>
      <c r="O31" s="1704"/>
      <c r="P31" s="1687"/>
      <c r="Q31" s="1784">
        <v>15</v>
      </c>
    </row>
    <row r="32" spans="1:17" s="685" customFormat="1" ht="15">
      <c r="A32" s="684">
        <v>18</v>
      </c>
      <c r="B32" s="1702"/>
      <c r="C32" s="1688"/>
      <c r="D32" s="1687"/>
      <c r="E32" s="1784">
        <v>83</v>
      </c>
      <c r="F32" s="1704"/>
      <c r="G32" s="1704"/>
      <c r="H32" s="1687"/>
      <c r="I32" s="1784">
        <v>119</v>
      </c>
      <c r="J32" s="1704"/>
      <c r="K32" s="1704"/>
      <c r="L32" s="1687"/>
      <c r="M32" s="1784">
        <v>24</v>
      </c>
      <c r="N32" s="1704"/>
      <c r="O32" s="1704"/>
      <c r="P32" s="1687"/>
      <c r="Q32" s="1784">
        <v>13</v>
      </c>
    </row>
    <row r="33" spans="1:33" s="685" customFormat="1" ht="15">
      <c r="A33" s="684">
        <v>19</v>
      </c>
      <c r="B33" s="1702"/>
      <c r="C33" s="1688"/>
      <c r="D33" s="1687"/>
      <c r="E33" s="1784">
        <v>82</v>
      </c>
      <c r="F33" s="1704"/>
      <c r="G33" s="1704"/>
      <c r="H33" s="1687"/>
      <c r="I33" s="1784">
        <v>121</v>
      </c>
      <c r="J33" s="1704"/>
      <c r="K33" s="1704"/>
      <c r="L33" s="1687"/>
      <c r="M33" s="1784">
        <v>26</v>
      </c>
      <c r="N33" s="1704"/>
      <c r="O33" s="1704"/>
      <c r="P33" s="1687"/>
      <c r="Q33" s="1784">
        <v>14</v>
      </c>
    </row>
    <row r="34" spans="1:33" s="685" customFormat="1" ht="15">
      <c r="A34" s="684">
        <v>20</v>
      </c>
      <c r="B34" s="1702"/>
      <c r="C34" s="1688"/>
      <c r="D34" s="1687"/>
      <c r="E34" s="1784">
        <v>79</v>
      </c>
      <c r="F34" s="1704"/>
      <c r="G34" s="1704"/>
      <c r="H34" s="1687"/>
      <c r="I34" s="1784">
        <v>117</v>
      </c>
      <c r="J34" s="1704"/>
      <c r="K34" s="1704"/>
      <c r="L34" s="1687"/>
      <c r="M34" s="1784">
        <v>25</v>
      </c>
      <c r="N34" s="1704"/>
      <c r="O34" s="1704"/>
      <c r="P34" s="1687"/>
      <c r="Q34" s="1784">
        <v>14</v>
      </c>
    </row>
    <row r="35" spans="1:33" s="685" customFormat="1" ht="15">
      <c r="A35" s="684">
        <v>21</v>
      </c>
      <c r="B35" s="1702"/>
      <c r="C35" s="1688"/>
      <c r="D35" s="1687"/>
      <c r="E35" s="1784">
        <v>74</v>
      </c>
      <c r="F35" s="1704"/>
      <c r="G35" s="1704"/>
      <c r="H35" s="1687"/>
      <c r="I35" s="1784">
        <v>116</v>
      </c>
      <c r="J35" s="1704"/>
      <c r="K35" s="1704"/>
      <c r="L35" s="1687"/>
      <c r="M35" s="1784">
        <v>25</v>
      </c>
      <c r="N35" s="1704"/>
      <c r="O35" s="1704"/>
      <c r="P35" s="1687"/>
      <c r="Q35" s="1784">
        <v>14</v>
      </c>
    </row>
    <row r="36" spans="1:33" s="685" customFormat="1" ht="15">
      <c r="A36" s="684">
        <v>22</v>
      </c>
      <c r="B36" s="1702"/>
      <c r="C36" s="1688"/>
      <c r="D36" s="1687"/>
      <c r="E36" s="1784">
        <v>72</v>
      </c>
      <c r="F36" s="1704"/>
      <c r="G36" s="1704"/>
      <c r="H36" s="1687"/>
      <c r="I36" s="1784">
        <v>112</v>
      </c>
      <c r="J36" s="1704"/>
      <c r="K36" s="1704"/>
      <c r="L36" s="1687"/>
      <c r="M36" s="1784">
        <v>26</v>
      </c>
      <c r="N36" s="1704"/>
      <c r="O36" s="1704"/>
      <c r="P36" s="1687"/>
      <c r="Q36" s="1784">
        <v>14</v>
      </c>
    </row>
    <row r="37" spans="1:33" s="685" customFormat="1" ht="15">
      <c r="A37" s="684">
        <v>23</v>
      </c>
      <c r="B37" s="1702"/>
      <c r="C37" s="1688"/>
      <c r="D37" s="1687"/>
      <c r="E37" s="1784">
        <v>70</v>
      </c>
      <c r="F37" s="1704"/>
      <c r="G37" s="1704"/>
      <c r="H37" s="1687"/>
      <c r="I37" s="1784">
        <v>110</v>
      </c>
      <c r="J37" s="1704"/>
      <c r="K37" s="1704"/>
      <c r="L37" s="1687"/>
      <c r="M37" s="1784">
        <v>27</v>
      </c>
      <c r="N37" s="1704"/>
      <c r="O37" s="1704"/>
      <c r="P37" s="1687"/>
      <c r="Q37" s="1784">
        <v>15</v>
      </c>
    </row>
    <row r="38" spans="1:33" s="685" customFormat="1" ht="15">
      <c r="A38" s="684" t="s">
        <v>19</v>
      </c>
      <c r="B38" s="1296"/>
      <c r="C38" s="1687"/>
      <c r="D38" s="1687"/>
      <c r="E38" s="1689">
        <f>SUM(E14:E37)</f>
        <v>1806</v>
      </c>
      <c r="F38" s="1687"/>
      <c r="G38" s="1687"/>
      <c r="H38" s="1687"/>
      <c r="I38" s="1689">
        <f>SUM(I14:I37)</f>
        <v>2920</v>
      </c>
      <c r="J38" s="1687"/>
      <c r="K38" s="1687"/>
      <c r="L38" s="1687"/>
      <c r="M38" s="1689">
        <f>SUM(M14:M37)</f>
        <v>621</v>
      </c>
      <c r="N38" s="1762"/>
      <c r="O38" s="1687"/>
      <c r="P38" s="1687"/>
      <c r="Q38" s="1689">
        <f>SUM(Q14:Q37)</f>
        <v>361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2">
    <tabColor theme="9"/>
  </sheetPr>
  <dimension ref="A1:AG43"/>
  <sheetViews>
    <sheetView zoomScale="85" zoomScaleNormal="85" workbookViewId="0">
      <selection activeCell="V21" sqref="V21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213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376</v>
      </c>
      <c r="B8" s="1258" t="s">
        <v>377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214</v>
      </c>
      <c r="C10" s="2095"/>
      <c r="D10" s="2095"/>
      <c r="E10" s="2096"/>
      <c r="F10" s="3032" t="s">
        <v>215</v>
      </c>
      <c r="G10" s="2095"/>
      <c r="H10" s="2095"/>
      <c r="I10" s="2096"/>
      <c r="J10" s="3032" t="str">
        <f>B10</f>
        <v>ВЛ-10 кВ Центр</v>
      </c>
      <c r="K10" s="2095"/>
      <c r="L10" s="2095"/>
      <c r="M10" s="2096"/>
      <c r="N10" s="3032" t="str">
        <f>F10</f>
        <v>ВЛ-10 кВ Воинская часть</v>
      </c>
      <c r="O10" s="2095"/>
      <c r="P10" s="2095"/>
      <c r="Q10" s="2096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6000</v>
      </c>
      <c r="F11" s="3032" t="s">
        <v>14</v>
      </c>
      <c r="G11" s="2095"/>
      <c r="H11" s="678"/>
      <c r="I11" s="679">
        <v>4000</v>
      </c>
      <c r="J11" s="3032" t="s">
        <v>14</v>
      </c>
      <c r="K11" s="2095"/>
      <c r="L11" s="678"/>
      <c r="M11" s="679">
        <f>E11</f>
        <v>6000</v>
      </c>
      <c r="N11" s="3032" t="s">
        <v>14</v>
      </c>
      <c r="O11" s="2095"/>
      <c r="P11" s="678"/>
      <c r="Q11" s="679">
        <f>I11</f>
        <v>4000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823"/>
      <c r="C14" s="1696"/>
      <c r="D14" s="1696"/>
      <c r="E14" s="1784">
        <v>1022</v>
      </c>
      <c r="F14" s="1709"/>
      <c r="G14" s="788"/>
      <c r="H14" s="788"/>
      <c r="I14" s="1784">
        <v>1544</v>
      </c>
      <c r="J14" s="1709"/>
      <c r="K14" s="788"/>
      <c r="L14" s="788"/>
      <c r="M14" s="1784">
        <v>82</v>
      </c>
      <c r="N14" s="1709"/>
      <c r="O14" s="788"/>
      <c r="P14" s="788"/>
      <c r="Q14" s="1784">
        <v>208</v>
      </c>
    </row>
    <row r="15" spans="1:33" s="1313" customFormat="1" ht="14.25">
      <c r="A15" s="1306">
        <v>1</v>
      </c>
      <c r="B15" s="823"/>
      <c r="C15" s="1311"/>
      <c r="D15" s="1696"/>
      <c r="E15" s="1784">
        <v>984</v>
      </c>
      <c r="F15" s="1708"/>
      <c r="G15" s="788"/>
      <c r="H15" s="1311"/>
      <c r="I15" s="1784">
        <v>1493</v>
      </c>
      <c r="J15" s="1708"/>
      <c r="K15" s="1311"/>
      <c r="L15" s="1311"/>
      <c r="M15" s="1784">
        <v>83</v>
      </c>
      <c r="N15" s="1708"/>
      <c r="O15" s="1311"/>
      <c r="P15" s="1311"/>
      <c r="Q15" s="1784">
        <v>226</v>
      </c>
    </row>
    <row r="16" spans="1:33" s="681" customFormat="1" ht="14.25">
      <c r="A16" s="684">
        <v>2</v>
      </c>
      <c r="B16" s="823"/>
      <c r="C16" s="788"/>
      <c r="D16" s="1696"/>
      <c r="E16" s="1784">
        <v>981</v>
      </c>
      <c r="F16" s="1709"/>
      <c r="G16" s="788"/>
      <c r="H16" s="1311"/>
      <c r="I16" s="1784">
        <v>1464</v>
      </c>
      <c r="J16" s="1708"/>
      <c r="K16" s="1311"/>
      <c r="L16" s="1311"/>
      <c r="M16" s="1784">
        <v>79</v>
      </c>
      <c r="N16" s="1708"/>
      <c r="O16" s="788"/>
      <c r="P16" s="788"/>
      <c r="Q16" s="1784">
        <v>205</v>
      </c>
    </row>
    <row r="17" spans="1:17" s="681" customFormat="1" ht="14.25">
      <c r="A17" s="684">
        <v>3</v>
      </c>
      <c r="B17" s="823"/>
      <c r="C17" s="788"/>
      <c r="D17" s="1696"/>
      <c r="E17" s="1784">
        <v>992</v>
      </c>
      <c r="F17" s="1709"/>
      <c r="G17" s="788"/>
      <c r="H17" s="1311"/>
      <c r="I17" s="1784">
        <v>1461</v>
      </c>
      <c r="J17" s="1708"/>
      <c r="K17" s="1311"/>
      <c r="L17" s="1311"/>
      <c r="M17" s="1784">
        <v>83</v>
      </c>
      <c r="N17" s="1708"/>
      <c r="O17" s="788"/>
      <c r="P17" s="788"/>
      <c r="Q17" s="1784">
        <v>205</v>
      </c>
    </row>
    <row r="18" spans="1:17" s="681" customFormat="1" ht="14.25">
      <c r="A18" s="684">
        <v>4</v>
      </c>
      <c r="B18" s="823"/>
      <c r="C18" s="788"/>
      <c r="D18" s="1696"/>
      <c r="E18" s="1784">
        <v>1029</v>
      </c>
      <c r="F18" s="1709"/>
      <c r="G18" s="788"/>
      <c r="H18" s="1311"/>
      <c r="I18" s="1784">
        <v>1466</v>
      </c>
      <c r="J18" s="1708"/>
      <c r="K18" s="1311"/>
      <c r="L18" s="1311"/>
      <c r="M18" s="1784">
        <v>82</v>
      </c>
      <c r="N18" s="1708"/>
      <c r="O18" s="788"/>
      <c r="P18" s="788"/>
      <c r="Q18" s="1784">
        <v>200</v>
      </c>
    </row>
    <row r="19" spans="1:17" s="681" customFormat="1" ht="14.25">
      <c r="A19" s="684">
        <v>5</v>
      </c>
      <c r="B19" s="823"/>
      <c r="C19" s="788"/>
      <c r="D19" s="1696"/>
      <c r="E19" s="1784">
        <v>1055</v>
      </c>
      <c r="F19" s="1709"/>
      <c r="G19" s="788"/>
      <c r="H19" s="1311"/>
      <c r="I19" s="1784">
        <v>1536</v>
      </c>
      <c r="J19" s="1708"/>
      <c r="K19" s="1311"/>
      <c r="L19" s="1311"/>
      <c r="M19" s="1784">
        <v>80</v>
      </c>
      <c r="N19" s="1708"/>
      <c r="O19" s="788"/>
      <c r="P19" s="788"/>
      <c r="Q19" s="1784">
        <v>201</v>
      </c>
    </row>
    <row r="20" spans="1:17" s="681" customFormat="1" ht="14.25">
      <c r="A20" s="684">
        <v>6</v>
      </c>
      <c r="B20" s="823"/>
      <c r="C20" s="788"/>
      <c r="D20" s="1696"/>
      <c r="E20" s="1784">
        <v>1191</v>
      </c>
      <c r="F20" s="1709"/>
      <c r="G20" s="788"/>
      <c r="H20" s="1311"/>
      <c r="I20" s="1784">
        <v>1732</v>
      </c>
      <c r="J20" s="1708"/>
      <c r="K20" s="1311"/>
      <c r="L20" s="1311"/>
      <c r="M20" s="1784">
        <v>88</v>
      </c>
      <c r="N20" s="1708"/>
      <c r="O20" s="788"/>
      <c r="P20" s="788"/>
      <c r="Q20" s="1784">
        <v>205</v>
      </c>
    </row>
    <row r="21" spans="1:17" s="681" customFormat="1" ht="14.25">
      <c r="A21" s="684">
        <v>7</v>
      </c>
      <c r="B21" s="823"/>
      <c r="C21" s="788"/>
      <c r="D21" s="1696"/>
      <c r="E21" s="1784">
        <v>1308</v>
      </c>
      <c r="F21" s="1709"/>
      <c r="G21" s="788"/>
      <c r="H21" s="1311"/>
      <c r="I21" s="1784">
        <v>1835</v>
      </c>
      <c r="J21" s="1708"/>
      <c r="K21" s="1311"/>
      <c r="L21" s="1311"/>
      <c r="M21" s="1784">
        <v>92</v>
      </c>
      <c r="N21" s="1708"/>
      <c r="O21" s="788"/>
      <c r="P21" s="788"/>
      <c r="Q21" s="1784">
        <v>207</v>
      </c>
    </row>
    <row r="22" spans="1:17" s="681" customFormat="1" ht="14.25">
      <c r="A22" s="684">
        <v>8</v>
      </c>
      <c r="B22" s="823"/>
      <c r="C22" s="788"/>
      <c r="D22" s="1696"/>
      <c r="E22" s="1784">
        <v>1398</v>
      </c>
      <c r="F22" s="1709"/>
      <c r="G22" s="788"/>
      <c r="H22" s="1311"/>
      <c r="I22" s="1784">
        <v>1758</v>
      </c>
      <c r="J22" s="1708"/>
      <c r="K22" s="1311"/>
      <c r="L22" s="1311"/>
      <c r="M22" s="1784">
        <v>99</v>
      </c>
      <c r="N22" s="1708"/>
      <c r="O22" s="788"/>
      <c r="P22" s="788"/>
      <c r="Q22" s="1784">
        <v>203</v>
      </c>
    </row>
    <row r="23" spans="1:17" s="681" customFormat="1" ht="14.25">
      <c r="A23" s="684">
        <v>9</v>
      </c>
      <c r="B23" s="823"/>
      <c r="C23" s="788"/>
      <c r="D23" s="1696"/>
      <c r="E23" s="1784">
        <v>1406</v>
      </c>
      <c r="F23" s="1709"/>
      <c r="G23" s="788"/>
      <c r="H23" s="1311"/>
      <c r="I23" s="1784">
        <v>1756</v>
      </c>
      <c r="J23" s="1708"/>
      <c r="K23" s="1311"/>
      <c r="L23" s="1311"/>
      <c r="M23" s="1784">
        <v>103</v>
      </c>
      <c r="N23" s="1708"/>
      <c r="O23" s="788"/>
      <c r="P23" s="788"/>
      <c r="Q23" s="1784">
        <v>207</v>
      </c>
    </row>
    <row r="24" spans="1:17" s="681" customFormat="1" ht="14.25">
      <c r="A24" s="684">
        <v>10</v>
      </c>
      <c r="B24" s="823"/>
      <c r="C24" s="788"/>
      <c r="D24" s="1696"/>
      <c r="E24" s="1784">
        <v>1407</v>
      </c>
      <c r="F24" s="1709"/>
      <c r="G24" s="788"/>
      <c r="H24" s="1311"/>
      <c r="I24" s="1784">
        <v>1684</v>
      </c>
      <c r="J24" s="1708"/>
      <c r="K24" s="1311"/>
      <c r="L24" s="1311"/>
      <c r="M24" s="1784">
        <v>107</v>
      </c>
      <c r="N24" s="1708"/>
      <c r="O24" s="788"/>
      <c r="P24" s="788"/>
      <c r="Q24" s="1784">
        <v>208</v>
      </c>
    </row>
    <row r="25" spans="1:17" s="681" customFormat="1" ht="14.25">
      <c r="A25" s="684">
        <v>11</v>
      </c>
      <c r="B25" s="823"/>
      <c r="C25" s="788"/>
      <c r="D25" s="1696"/>
      <c r="E25" s="1784">
        <v>1378</v>
      </c>
      <c r="F25" s="1709"/>
      <c r="G25" s="788"/>
      <c r="H25" s="1311"/>
      <c r="I25" s="1784">
        <v>1666</v>
      </c>
      <c r="J25" s="1708"/>
      <c r="K25" s="1311"/>
      <c r="L25" s="1311"/>
      <c r="M25" s="1784">
        <v>103</v>
      </c>
      <c r="N25" s="1708"/>
      <c r="O25" s="788"/>
      <c r="P25" s="788"/>
      <c r="Q25" s="1784">
        <v>210</v>
      </c>
    </row>
    <row r="26" spans="1:17" s="681" customFormat="1" ht="14.25">
      <c r="A26" s="684">
        <v>12</v>
      </c>
      <c r="B26" s="823"/>
      <c r="C26" s="788"/>
      <c r="D26" s="1696"/>
      <c r="E26" s="1784">
        <v>1428</v>
      </c>
      <c r="F26" s="1709"/>
      <c r="G26" s="788"/>
      <c r="H26" s="1311"/>
      <c r="I26" s="1784">
        <v>1694</v>
      </c>
      <c r="J26" s="1708"/>
      <c r="K26" s="1311"/>
      <c r="L26" s="1311"/>
      <c r="M26" s="1784">
        <v>116</v>
      </c>
      <c r="N26" s="1708"/>
      <c r="O26" s="788"/>
      <c r="P26" s="788"/>
      <c r="Q26" s="1784">
        <v>224</v>
      </c>
    </row>
    <row r="27" spans="1:17" s="681" customFormat="1" ht="14.25">
      <c r="A27" s="684">
        <v>13</v>
      </c>
      <c r="B27" s="823"/>
      <c r="C27" s="788"/>
      <c r="D27" s="1696"/>
      <c r="E27" s="1784">
        <v>1373</v>
      </c>
      <c r="F27" s="1709"/>
      <c r="G27" s="788"/>
      <c r="H27" s="1311"/>
      <c r="I27" s="1784">
        <v>1623</v>
      </c>
      <c r="J27" s="1708"/>
      <c r="K27" s="1311"/>
      <c r="L27" s="1311"/>
      <c r="M27" s="1784">
        <v>105</v>
      </c>
      <c r="N27" s="1708"/>
      <c r="O27" s="788"/>
      <c r="P27" s="788"/>
      <c r="Q27" s="1784">
        <v>222</v>
      </c>
    </row>
    <row r="28" spans="1:17" s="681" customFormat="1" ht="14.25">
      <c r="A28" s="684">
        <v>14</v>
      </c>
      <c r="B28" s="823"/>
      <c r="C28" s="788"/>
      <c r="D28" s="1696"/>
      <c r="E28" s="1784">
        <v>1366</v>
      </c>
      <c r="F28" s="1709"/>
      <c r="G28" s="788"/>
      <c r="H28" s="1311"/>
      <c r="I28" s="1784">
        <v>1705</v>
      </c>
      <c r="J28" s="1708"/>
      <c r="K28" s="1311"/>
      <c r="L28" s="1311"/>
      <c r="M28" s="1784">
        <v>105</v>
      </c>
      <c r="N28" s="1708"/>
      <c r="O28" s="788"/>
      <c r="P28" s="788"/>
      <c r="Q28" s="1784">
        <v>216</v>
      </c>
    </row>
    <row r="29" spans="1:17" s="681" customFormat="1" ht="14.25">
      <c r="A29" s="684">
        <v>15</v>
      </c>
      <c r="B29" s="823"/>
      <c r="C29" s="788"/>
      <c r="D29" s="1696"/>
      <c r="E29" s="1784">
        <v>1400</v>
      </c>
      <c r="F29" s="1709"/>
      <c r="G29" s="788"/>
      <c r="H29" s="1311"/>
      <c r="I29" s="1784">
        <v>1763</v>
      </c>
      <c r="J29" s="1708"/>
      <c r="K29" s="1311"/>
      <c r="L29" s="1311"/>
      <c r="M29" s="1784">
        <v>106</v>
      </c>
      <c r="N29" s="1708"/>
      <c r="O29" s="788"/>
      <c r="P29" s="788"/>
      <c r="Q29" s="1784">
        <v>220</v>
      </c>
    </row>
    <row r="30" spans="1:17" s="681" customFormat="1" ht="14.25">
      <c r="A30" s="684">
        <v>16</v>
      </c>
      <c r="B30" s="823"/>
      <c r="C30" s="788"/>
      <c r="D30" s="1696"/>
      <c r="E30" s="1784">
        <v>1407</v>
      </c>
      <c r="F30" s="1709"/>
      <c r="G30" s="788"/>
      <c r="H30" s="1311"/>
      <c r="I30" s="1784">
        <v>1816</v>
      </c>
      <c r="J30" s="1708"/>
      <c r="K30" s="1311"/>
      <c r="L30" s="1311"/>
      <c r="M30" s="1784">
        <v>104</v>
      </c>
      <c r="N30" s="1708"/>
      <c r="O30" s="788"/>
      <c r="P30" s="788"/>
      <c r="Q30" s="1784">
        <v>219</v>
      </c>
    </row>
    <row r="31" spans="1:17" s="685" customFormat="1" ht="14.25">
      <c r="A31" s="684">
        <v>17</v>
      </c>
      <c r="B31" s="823"/>
      <c r="C31" s="788"/>
      <c r="D31" s="1696"/>
      <c r="E31" s="1784">
        <v>1407</v>
      </c>
      <c r="F31" s="1709"/>
      <c r="G31" s="788"/>
      <c r="H31" s="1311"/>
      <c r="I31" s="1784">
        <v>1878</v>
      </c>
      <c r="J31" s="1708"/>
      <c r="K31" s="1311"/>
      <c r="L31" s="1311"/>
      <c r="M31" s="1784">
        <v>98</v>
      </c>
      <c r="N31" s="1708"/>
      <c r="O31" s="788"/>
      <c r="P31" s="788"/>
      <c r="Q31" s="1784">
        <v>216</v>
      </c>
    </row>
    <row r="32" spans="1:17" s="685" customFormat="1" ht="14.25">
      <c r="A32" s="684">
        <v>18</v>
      </c>
      <c r="B32" s="823"/>
      <c r="C32" s="788"/>
      <c r="D32" s="1696"/>
      <c r="E32" s="1784">
        <v>1393</v>
      </c>
      <c r="F32" s="1709"/>
      <c r="G32" s="788"/>
      <c r="H32" s="1311"/>
      <c r="I32" s="1784">
        <v>1921</v>
      </c>
      <c r="J32" s="1708"/>
      <c r="K32" s="1311"/>
      <c r="L32" s="1311"/>
      <c r="M32" s="1784">
        <v>90</v>
      </c>
      <c r="N32" s="1708"/>
      <c r="O32" s="788"/>
      <c r="P32" s="788"/>
      <c r="Q32" s="1784">
        <v>209</v>
      </c>
    </row>
    <row r="33" spans="1:33" s="685" customFormat="1" ht="14.25">
      <c r="A33" s="684">
        <v>19</v>
      </c>
      <c r="B33" s="823"/>
      <c r="C33" s="788"/>
      <c r="D33" s="1696"/>
      <c r="E33" s="1784">
        <v>1343</v>
      </c>
      <c r="F33" s="1709"/>
      <c r="G33" s="788"/>
      <c r="H33" s="1311"/>
      <c r="I33" s="1784">
        <v>1922</v>
      </c>
      <c r="J33" s="1708"/>
      <c r="K33" s="1311"/>
      <c r="L33" s="1311"/>
      <c r="M33" s="1784">
        <v>88</v>
      </c>
      <c r="N33" s="1708"/>
      <c r="O33" s="788"/>
      <c r="P33" s="788"/>
      <c r="Q33" s="1784">
        <v>218</v>
      </c>
    </row>
    <row r="34" spans="1:33" s="685" customFormat="1" ht="14.25">
      <c r="A34" s="684">
        <v>20</v>
      </c>
      <c r="B34" s="823"/>
      <c r="C34" s="788"/>
      <c r="D34" s="1696"/>
      <c r="E34" s="1784">
        <v>1317</v>
      </c>
      <c r="F34" s="1709"/>
      <c r="G34" s="788"/>
      <c r="H34" s="1311"/>
      <c r="I34" s="1784">
        <v>1941</v>
      </c>
      <c r="J34" s="1708"/>
      <c r="K34" s="1311"/>
      <c r="L34" s="1311"/>
      <c r="M34" s="1784">
        <v>83</v>
      </c>
      <c r="N34" s="1708"/>
      <c r="O34" s="788"/>
      <c r="P34" s="788"/>
      <c r="Q34" s="1784">
        <v>216</v>
      </c>
    </row>
    <row r="35" spans="1:33" s="685" customFormat="1" ht="14.25">
      <c r="A35" s="684">
        <v>21</v>
      </c>
      <c r="B35" s="823"/>
      <c r="C35" s="788"/>
      <c r="D35" s="1696"/>
      <c r="E35" s="1784">
        <v>1295</v>
      </c>
      <c r="F35" s="1709"/>
      <c r="G35" s="788"/>
      <c r="H35" s="1311"/>
      <c r="I35" s="1784">
        <v>1886</v>
      </c>
      <c r="J35" s="1708"/>
      <c r="K35" s="1311"/>
      <c r="L35" s="1311"/>
      <c r="M35" s="1784">
        <v>86</v>
      </c>
      <c r="N35" s="1708"/>
      <c r="O35" s="788"/>
      <c r="P35" s="788"/>
      <c r="Q35" s="1784">
        <v>211</v>
      </c>
    </row>
    <row r="36" spans="1:33" s="685" customFormat="1" ht="14.25">
      <c r="A36" s="684">
        <v>22</v>
      </c>
      <c r="B36" s="823"/>
      <c r="C36" s="788"/>
      <c r="D36" s="1696"/>
      <c r="E36" s="1784">
        <v>1217</v>
      </c>
      <c r="F36" s="1709"/>
      <c r="G36" s="788"/>
      <c r="H36" s="1311"/>
      <c r="I36" s="1784">
        <v>1773</v>
      </c>
      <c r="J36" s="1708"/>
      <c r="K36" s="1311"/>
      <c r="L36" s="1311"/>
      <c r="M36" s="1784">
        <v>86</v>
      </c>
      <c r="N36" s="1708"/>
      <c r="O36" s="788"/>
      <c r="P36" s="788"/>
      <c r="Q36" s="1784">
        <v>206</v>
      </c>
    </row>
    <row r="37" spans="1:33" s="685" customFormat="1" ht="14.25">
      <c r="A37" s="684">
        <v>23</v>
      </c>
      <c r="B37" s="1702"/>
      <c r="C37" s="788"/>
      <c r="D37" s="788"/>
      <c r="E37" s="1784">
        <v>1132</v>
      </c>
      <c r="F37" s="1709"/>
      <c r="G37" s="1311"/>
      <c r="H37" s="1311"/>
      <c r="I37" s="1784">
        <v>1661</v>
      </c>
      <c r="J37" s="1708"/>
      <c r="K37" s="1311"/>
      <c r="L37" s="1311"/>
      <c r="M37" s="1784">
        <v>85</v>
      </c>
      <c r="N37" s="1708"/>
      <c r="O37" s="788"/>
      <c r="P37" s="788"/>
      <c r="Q37" s="1784">
        <v>211</v>
      </c>
    </row>
    <row r="38" spans="1:33" s="685" customFormat="1" ht="15">
      <c r="A38" s="684" t="s">
        <v>19</v>
      </c>
      <c r="B38" s="1296"/>
      <c r="C38" s="788"/>
      <c r="D38" s="788"/>
      <c r="E38" s="1705">
        <f>SUM(E14:E37)</f>
        <v>30229</v>
      </c>
      <c r="F38" s="1711"/>
      <c r="G38" s="1711"/>
      <c r="H38" s="1711"/>
      <c r="I38" s="1705">
        <f>SUM(I14:I37)</f>
        <v>40978</v>
      </c>
      <c r="J38" s="1711"/>
      <c r="K38" s="1711"/>
      <c r="L38" s="1711"/>
      <c r="M38" s="1705">
        <f>SUM(M14:M37)</f>
        <v>2233</v>
      </c>
      <c r="N38" s="1711"/>
      <c r="O38" s="1711"/>
      <c r="P38" s="1711"/>
      <c r="Q38" s="1705">
        <f>SUM(Q14:Q37)</f>
        <v>5073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3">
    <tabColor theme="9"/>
  </sheetPr>
  <dimension ref="A1:AG46"/>
  <sheetViews>
    <sheetView zoomScale="85" zoomScaleNormal="85" workbookViewId="0">
      <selection activeCell="M14" sqref="M14:M37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213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378</v>
      </c>
      <c r="B8" s="1258" t="s">
        <v>379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216</v>
      </c>
      <c r="C10" s="2095"/>
      <c r="D10" s="2095"/>
      <c r="E10" s="2096"/>
      <c r="F10" s="3032" t="s">
        <v>289</v>
      </c>
      <c r="G10" s="2095"/>
      <c r="H10" s="2095"/>
      <c r="I10" s="2096"/>
      <c r="J10" s="3032" t="str">
        <f>B10</f>
        <v>ВЛ-10 кВ Шестово</v>
      </c>
      <c r="K10" s="2095"/>
      <c r="L10" s="2095"/>
      <c r="M10" s="2096"/>
      <c r="N10" s="3032" t="str">
        <f>F10</f>
        <v>ф.1 Город</v>
      </c>
      <c r="O10" s="2963"/>
      <c r="P10" s="2963"/>
      <c r="Q10" s="2964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4000</v>
      </c>
      <c r="F11" s="3032" t="s">
        <v>14</v>
      </c>
      <c r="G11" s="2095"/>
      <c r="H11" s="678"/>
      <c r="I11" s="679"/>
      <c r="J11" s="3032" t="s">
        <v>14</v>
      </c>
      <c r="K11" s="2095"/>
      <c r="L11" s="678"/>
      <c r="M11" s="679">
        <f>E11</f>
        <v>4000</v>
      </c>
      <c r="N11" s="3032" t="s">
        <v>14</v>
      </c>
      <c r="O11" s="2095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2"/>
      <c r="C14" s="788"/>
      <c r="D14" s="788"/>
      <c r="E14" s="1784">
        <v>593</v>
      </c>
      <c r="F14" s="1709"/>
      <c r="G14" s="788"/>
      <c r="H14" s="788"/>
      <c r="I14" s="1784">
        <v>917</v>
      </c>
      <c r="J14" s="1709"/>
      <c r="K14" s="788"/>
      <c r="L14" s="788"/>
      <c r="M14" s="1784">
        <v>109</v>
      </c>
      <c r="N14" s="1709"/>
      <c r="O14" s="788"/>
      <c r="P14" s="788"/>
      <c r="Q14" s="1784">
        <v>109</v>
      </c>
    </row>
    <row r="15" spans="1:33" s="1313" customFormat="1" ht="15">
      <c r="A15" s="1306">
        <v>1</v>
      </c>
      <c r="B15" s="1702"/>
      <c r="C15" s="1311"/>
      <c r="D15" s="788"/>
      <c r="E15" s="1784">
        <v>534</v>
      </c>
      <c r="F15" s="1704"/>
      <c r="G15" s="788"/>
      <c r="H15" s="1687"/>
      <c r="I15" s="1784">
        <v>887</v>
      </c>
      <c r="J15" s="1704"/>
      <c r="K15" s="1687"/>
      <c r="L15" s="1687"/>
      <c r="M15" s="1784">
        <v>111</v>
      </c>
      <c r="N15" s="1704"/>
      <c r="O15" s="1687"/>
      <c r="P15" s="1687"/>
      <c r="Q15" s="1784">
        <v>111</v>
      </c>
    </row>
    <row r="16" spans="1:33" s="681" customFormat="1" ht="15">
      <c r="A16" s="684">
        <v>2</v>
      </c>
      <c r="B16" s="1702"/>
      <c r="C16" s="788"/>
      <c r="D16" s="788"/>
      <c r="E16" s="1784">
        <v>522</v>
      </c>
      <c r="F16" s="1704"/>
      <c r="G16" s="788"/>
      <c r="H16" s="1687"/>
      <c r="I16" s="1784">
        <v>864</v>
      </c>
      <c r="J16" s="1704"/>
      <c r="K16" s="1687"/>
      <c r="L16" s="1687"/>
      <c r="M16" s="1784">
        <v>108</v>
      </c>
      <c r="N16" s="1704"/>
      <c r="O16" s="1687"/>
      <c r="P16" s="1687"/>
      <c r="Q16" s="1784">
        <v>108</v>
      </c>
    </row>
    <row r="17" spans="1:17" s="681" customFormat="1" ht="15">
      <c r="A17" s="684">
        <v>3</v>
      </c>
      <c r="B17" s="1702"/>
      <c r="C17" s="788"/>
      <c r="D17" s="788"/>
      <c r="E17" s="1784">
        <v>528</v>
      </c>
      <c r="F17" s="1704"/>
      <c r="G17" s="788"/>
      <c r="H17" s="1687"/>
      <c r="I17" s="1784">
        <v>872</v>
      </c>
      <c r="J17" s="1704"/>
      <c r="K17" s="1687"/>
      <c r="L17" s="1687"/>
      <c r="M17" s="1784">
        <v>108</v>
      </c>
      <c r="N17" s="1704"/>
      <c r="O17" s="1687"/>
      <c r="P17" s="1687"/>
      <c r="Q17" s="1784">
        <v>108</v>
      </c>
    </row>
    <row r="18" spans="1:17" s="681" customFormat="1" ht="15">
      <c r="A18" s="684">
        <v>4</v>
      </c>
      <c r="B18" s="1702"/>
      <c r="C18" s="788"/>
      <c r="D18" s="788"/>
      <c r="E18" s="1784">
        <v>536</v>
      </c>
      <c r="F18" s="1704"/>
      <c r="G18" s="788"/>
      <c r="H18" s="1687"/>
      <c r="I18" s="1784">
        <v>855</v>
      </c>
      <c r="J18" s="1704"/>
      <c r="K18" s="1687"/>
      <c r="L18" s="1687"/>
      <c r="M18" s="1784">
        <v>108</v>
      </c>
      <c r="N18" s="1704"/>
      <c r="O18" s="1687"/>
      <c r="P18" s="1687"/>
      <c r="Q18" s="1784">
        <v>108</v>
      </c>
    </row>
    <row r="19" spans="1:17" s="681" customFormat="1" ht="15">
      <c r="A19" s="684">
        <v>5</v>
      </c>
      <c r="B19" s="1702"/>
      <c r="C19" s="788"/>
      <c r="D19" s="788"/>
      <c r="E19" s="1784">
        <v>559</v>
      </c>
      <c r="F19" s="1704"/>
      <c r="G19" s="788"/>
      <c r="H19" s="1687"/>
      <c r="I19" s="1784">
        <v>904</v>
      </c>
      <c r="J19" s="1704"/>
      <c r="K19" s="1687"/>
      <c r="L19" s="1687"/>
      <c r="M19" s="1784">
        <v>105</v>
      </c>
      <c r="N19" s="1704"/>
      <c r="O19" s="1687"/>
      <c r="P19" s="1687"/>
      <c r="Q19" s="1784">
        <v>105</v>
      </c>
    </row>
    <row r="20" spans="1:17" s="681" customFormat="1" ht="15">
      <c r="A20" s="684">
        <v>6</v>
      </c>
      <c r="B20" s="1702"/>
      <c r="C20" s="788"/>
      <c r="D20" s="788"/>
      <c r="E20" s="1784">
        <v>653</v>
      </c>
      <c r="F20" s="1704"/>
      <c r="G20" s="788"/>
      <c r="H20" s="1687"/>
      <c r="I20" s="1784">
        <v>1061</v>
      </c>
      <c r="J20" s="1704"/>
      <c r="K20" s="1687"/>
      <c r="L20" s="1687"/>
      <c r="M20" s="1784">
        <v>109</v>
      </c>
      <c r="N20" s="1704"/>
      <c r="O20" s="1687"/>
      <c r="P20" s="1687"/>
      <c r="Q20" s="1784">
        <v>109</v>
      </c>
    </row>
    <row r="21" spans="1:17" s="681" customFormat="1" ht="15">
      <c r="A21" s="684">
        <v>7</v>
      </c>
      <c r="B21" s="1702"/>
      <c r="C21" s="788"/>
      <c r="D21" s="788"/>
      <c r="E21" s="1784">
        <v>747</v>
      </c>
      <c r="F21" s="1704"/>
      <c r="G21" s="788"/>
      <c r="H21" s="1687"/>
      <c r="I21" s="1784">
        <v>1174</v>
      </c>
      <c r="J21" s="1704"/>
      <c r="K21" s="1687"/>
      <c r="L21" s="1687"/>
      <c r="M21" s="1784">
        <v>106</v>
      </c>
      <c r="N21" s="1704"/>
      <c r="O21" s="1687"/>
      <c r="P21" s="1687"/>
      <c r="Q21" s="1784">
        <v>106</v>
      </c>
    </row>
    <row r="22" spans="1:17" s="681" customFormat="1" ht="15">
      <c r="A22" s="684">
        <v>8</v>
      </c>
      <c r="B22" s="1702"/>
      <c r="C22" s="788"/>
      <c r="D22" s="788"/>
      <c r="E22" s="1784">
        <v>711</v>
      </c>
      <c r="F22" s="1704"/>
      <c r="G22" s="788"/>
      <c r="H22" s="1687"/>
      <c r="I22" s="1784">
        <v>1279</v>
      </c>
      <c r="J22" s="1704"/>
      <c r="K22" s="1687"/>
      <c r="L22" s="1687"/>
      <c r="M22" s="1784">
        <v>107</v>
      </c>
      <c r="N22" s="1704"/>
      <c r="O22" s="1687"/>
      <c r="P22" s="1687"/>
      <c r="Q22" s="1784">
        <v>107</v>
      </c>
    </row>
    <row r="23" spans="1:17" s="681" customFormat="1" ht="15">
      <c r="A23" s="684">
        <v>9</v>
      </c>
      <c r="B23" s="1702"/>
      <c r="C23" s="788"/>
      <c r="D23" s="788"/>
      <c r="E23" s="1784">
        <v>749</v>
      </c>
      <c r="F23" s="1704"/>
      <c r="G23" s="788"/>
      <c r="H23" s="1687"/>
      <c r="I23" s="1784">
        <v>1351</v>
      </c>
      <c r="J23" s="1704"/>
      <c r="K23" s="1687"/>
      <c r="L23" s="1687"/>
      <c r="M23" s="1784">
        <v>117</v>
      </c>
      <c r="N23" s="1704"/>
      <c r="O23" s="1687"/>
      <c r="P23" s="1687"/>
      <c r="Q23" s="1784">
        <v>117</v>
      </c>
    </row>
    <row r="24" spans="1:17" s="681" customFormat="1" ht="15">
      <c r="A24" s="684">
        <v>10</v>
      </c>
      <c r="B24" s="1702"/>
      <c r="C24" s="788"/>
      <c r="D24" s="788"/>
      <c r="E24" s="1784">
        <v>749</v>
      </c>
      <c r="F24" s="1704"/>
      <c r="G24" s="788"/>
      <c r="H24" s="1687"/>
      <c r="I24" s="1784">
        <v>1364</v>
      </c>
      <c r="J24" s="1704"/>
      <c r="K24" s="1687"/>
      <c r="L24" s="1687"/>
      <c r="M24" s="1784">
        <v>117</v>
      </c>
      <c r="N24" s="1704"/>
      <c r="O24" s="1687"/>
      <c r="P24" s="1687"/>
      <c r="Q24" s="1784">
        <v>117</v>
      </c>
    </row>
    <row r="25" spans="1:17" s="681" customFormat="1" ht="15">
      <c r="A25" s="684">
        <v>11</v>
      </c>
      <c r="B25" s="1702"/>
      <c r="C25" s="788"/>
      <c r="D25" s="788"/>
      <c r="E25" s="1784">
        <v>696</v>
      </c>
      <c r="F25" s="1704"/>
      <c r="G25" s="788"/>
      <c r="H25" s="1687"/>
      <c r="I25" s="1784">
        <v>1363</v>
      </c>
      <c r="J25" s="1704"/>
      <c r="K25" s="1687"/>
      <c r="L25" s="1687"/>
      <c r="M25" s="1784">
        <v>116</v>
      </c>
      <c r="N25" s="1704"/>
      <c r="O25" s="1687"/>
      <c r="P25" s="1687"/>
      <c r="Q25" s="1784">
        <v>116</v>
      </c>
    </row>
    <row r="26" spans="1:17" s="681" customFormat="1" ht="15">
      <c r="A26" s="684">
        <v>12</v>
      </c>
      <c r="B26" s="1702"/>
      <c r="C26" s="788"/>
      <c r="D26" s="788"/>
      <c r="E26" s="1784">
        <v>738</v>
      </c>
      <c r="F26" s="1704"/>
      <c r="G26" s="788"/>
      <c r="H26" s="1687"/>
      <c r="I26" s="1784">
        <v>1376</v>
      </c>
      <c r="J26" s="1704"/>
      <c r="K26" s="1687"/>
      <c r="L26" s="1687"/>
      <c r="M26" s="1784">
        <v>118</v>
      </c>
      <c r="N26" s="1704"/>
      <c r="O26" s="1687"/>
      <c r="P26" s="1687"/>
      <c r="Q26" s="1784">
        <v>118</v>
      </c>
    </row>
    <row r="27" spans="1:17" s="681" customFormat="1" ht="15">
      <c r="A27" s="684">
        <v>13</v>
      </c>
      <c r="B27" s="1702"/>
      <c r="C27" s="788"/>
      <c r="D27" s="788"/>
      <c r="E27" s="1784">
        <v>707</v>
      </c>
      <c r="F27" s="1704"/>
      <c r="G27" s="788"/>
      <c r="H27" s="1687"/>
      <c r="I27" s="1784">
        <v>1322</v>
      </c>
      <c r="J27" s="1704"/>
      <c r="K27" s="1687"/>
      <c r="L27" s="1687"/>
      <c r="M27" s="1784">
        <v>117</v>
      </c>
      <c r="N27" s="1704"/>
      <c r="O27" s="1687"/>
      <c r="P27" s="1687"/>
      <c r="Q27" s="1784">
        <v>117</v>
      </c>
    </row>
    <row r="28" spans="1:17" s="681" customFormat="1" ht="15">
      <c r="A28" s="684">
        <v>14</v>
      </c>
      <c r="B28" s="1702"/>
      <c r="C28" s="788"/>
      <c r="D28" s="788"/>
      <c r="E28" s="1784">
        <v>652</v>
      </c>
      <c r="F28" s="1704"/>
      <c r="G28" s="788"/>
      <c r="H28" s="1687"/>
      <c r="I28" s="1784">
        <v>1294</v>
      </c>
      <c r="J28" s="1704"/>
      <c r="K28" s="1687"/>
      <c r="L28" s="1687"/>
      <c r="M28" s="1784">
        <v>114</v>
      </c>
      <c r="N28" s="1704"/>
      <c r="O28" s="1687"/>
      <c r="P28" s="1687"/>
      <c r="Q28" s="1784">
        <v>114</v>
      </c>
    </row>
    <row r="29" spans="1:17" s="681" customFormat="1" ht="15">
      <c r="A29" s="684">
        <v>15</v>
      </c>
      <c r="B29" s="1702"/>
      <c r="C29" s="788"/>
      <c r="D29" s="788"/>
      <c r="E29" s="1784">
        <v>670</v>
      </c>
      <c r="F29" s="1704"/>
      <c r="G29" s="788"/>
      <c r="H29" s="1687"/>
      <c r="I29" s="1784">
        <v>1316</v>
      </c>
      <c r="J29" s="1704"/>
      <c r="K29" s="1687"/>
      <c r="L29" s="1687"/>
      <c r="M29" s="1784">
        <v>104</v>
      </c>
      <c r="N29" s="1704"/>
      <c r="O29" s="1687"/>
      <c r="P29" s="1687"/>
      <c r="Q29" s="1784">
        <v>104</v>
      </c>
    </row>
    <row r="30" spans="1:17" s="681" customFormat="1" ht="15">
      <c r="A30" s="684">
        <v>16</v>
      </c>
      <c r="B30" s="1702"/>
      <c r="C30" s="788"/>
      <c r="D30" s="788"/>
      <c r="E30" s="1784">
        <v>731</v>
      </c>
      <c r="F30" s="1704"/>
      <c r="G30" s="788"/>
      <c r="H30" s="1687"/>
      <c r="I30" s="1784">
        <v>1341</v>
      </c>
      <c r="J30" s="1704"/>
      <c r="K30" s="1687"/>
      <c r="L30" s="1687"/>
      <c r="M30" s="1784">
        <v>101</v>
      </c>
      <c r="N30" s="1704"/>
      <c r="O30" s="1687"/>
      <c r="P30" s="1687"/>
      <c r="Q30" s="1784">
        <v>101</v>
      </c>
    </row>
    <row r="31" spans="1:17" s="685" customFormat="1" ht="15">
      <c r="A31" s="684">
        <v>17</v>
      </c>
      <c r="B31" s="1702"/>
      <c r="C31" s="788"/>
      <c r="D31" s="788"/>
      <c r="E31" s="1784">
        <v>745</v>
      </c>
      <c r="F31" s="1704"/>
      <c r="G31" s="788"/>
      <c r="H31" s="1687"/>
      <c r="I31" s="1784">
        <v>1326</v>
      </c>
      <c r="J31" s="1704"/>
      <c r="K31" s="1687"/>
      <c r="L31" s="1687"/>
      <c r="M31" s="1784">
        <v>96</v>
      </c>
      <c r="N31" s="1704"/>
      <c r="O31" s="1687"/>
      <c r="P31" s="1687"/>
      <c r="Q31" s="1784">
        <v>96</v>
      </c>
    </row>
    <row r="32" spans="1:17" s="685" customFormat="1" ht="15">
      <c r="A32" s="684">
        <v>18</v>
      </c>
      <c r="B32" s="1702"/>
      <c r="C32" s="788"/>
      <c r="D32" s="788"/>
      <c r="E32" s="1784">
        <v>779</v>
      </c>
      <c r="F32" s="1704"/>
      <c r="G32" s="788"/>
      <c r="H32" s="1687"/>
      <c r="I32" s="1784">
        <v>1287</v>
      </c>
      <c r="J32" s="1704"/>
      <c r="K32" s="1687"/>
      <c r="L32" s="1687"/>
      <c r="M32" s="1784">
        <v>99</v>
      </c>
      <c r="N32" s="1704"/>
      <c r="O32" s="1687"/>
      <c r="P32" s="1687"/>
      <c r="Q32" s="1784">
        <v>99</v>
      </c>
    </row>
    <row r="33" spans="1:33" s="685" customFormat="1" ht="15">
      <c r="A33" s="684">
        <v>19</v>
      </c>
      <c r="B33" s="1702"/>
      <c r="C33" s="788"/>
      <c r="D33" s="788"/>
      <c r="E33" s="1784">
        <v>789</v>
      </c>
      <c r="F33" s="1704"/>
      <c r="G33" s="788"/>
      <c r="H33" s="1687"/>
      <c r="I33" s="1784">
        <v>1289</v>
      </c>
      <c r="J33" s="1704"/>
      <c r="K33" s="1687"/>
      <c r="L33" s="1687"/>
      <c r="M33" s="1784">
        <v>107</v>
      </c>
      <c r="N33" s="1704"/>
      <c r="O33" s="1687"/>
      <c r="P33" s="1687"/>
      <c r="Q33" s="1784">
        <v>107</v>
      </c>
    </row>
    <row r="34" spans="1:33" s="685" customFormat="1" ht="15">
      <c r="A34" s="684">
        <v>20</v>
      </c>
      <c r="B34" s="1702"/>
      <c r="C34" s="788"/>
      <c r="D34" s="788"/>
      <c r="E34" s="1784">
        <v>776</v>
      </c>
      <c r="F34" s="1704"/>
      <c r="G34" s="788"/>
      <c r="H34" s="1687"/>
      <c r="I34" s="1784">
        <v>1248</v>
      </c>
      <c r="J34" s="1704"/>
      <c r="K34" s="1687"/>
      <c r="L34" s="1687"/>
      <c r="M34" s="1784">
        <v>103</v>
      </c>
      <c r="N34" s="1704"/>
      <c r="O34" s="1687"/>
      <c r="P34" s="1687"/>
      <c r="Q34" s="1784">
        <v>103</v>
      </c>
    </row>
    <row r="35" spans="1:33" s="685" customFormat="1" ht="15">
      <c r="A35" s="684">
        <v>21</v>
      </c>
      <c r="B35" s="1702"/>
      <c r="C35" s="788"/>
      <c r="D35" s="788"/>
      <c r="E35" s="1784">
        <v>744</v>
      </c>
      <c r="F35" s="1704"/>
      <c r="G35" s="788"/>
      <c r="H35" s="1687"/>
      <c r="I35" s="1784">
        <v>1185</v>
      </c>
      <c r="J35" s="1704"/>
      <c r="K35" s="1687"/>
      <c r="L35" s="1687"/>
      <c r="M35" s="1784">
        <v>104</v>
      </c>
      <c r="N35" s="1704"/>
      <c r="O35" s="1687"/>
      <c r="P35" s="1687"/>
      <c r="Q35" s="1784">
        <v>104</v>
      </c>
    </row>
    <row r="36" spans="1:33" s="685" customFormat="1" ht="15">
      <c r="A36" s="684">
        <v>22</v>
      </c>
      <c r="B36" s="1702"/>
      <c r="C36" s="788"/>
      <c r="D36" s="788"/>
      <c r="E36" s="1784">
        <v>705</v>
      </c>
      <c r="F36" s="1704"/>
      <c r="G36" s="788"/>
      <c r="H36" s="1687"/>
      <c r="I36" s="1784">
        <v>1086</v>
      </c>
      <c r="J36" s="1704"/>
      <c r="K36" s="1687"/>
      <c r="L36" s="1687"/>
      <c r="M36" s="1784">
        <v>106</v>
      </c>
      <c r="N36" s="1704"/>
      <c r="O36" s="1687"/>
      <c r="P36" s="1687"/>
      <c r="Q36" s="1784">
        <v>106</v>
      </c>
    </row>
    <row r="37" spans="1:33" s="685" customFormat="1" ht="15">
      <c r="A37" s="684">
        <v>23</v>
      </c>
      <c r="B37" s="1702"/>
      <c r="C37" s="788"/>
      <c r="D37" s="788"/>
      <c r="E37" s="1784">
        <v>619</v>
      </c>
      <c r="F37" s="1704"/>
      <c r="G37" s="1687"/>
      <c r="H37" s="1687"/>
      <c r="I37" s="1784">
        <v>985</v>
      </c>
      <c r="J37" s="1704"/>
      <c r="K37" s="1687"/>
      <c r="L37" s="1687"/>
      <c r="M37" s="1784">
        <v>110</v>
      </c>
      <c r="N37" s="1704"/>
      <c r="O37" s="1687"/>
      <c r="P37" s="1687"/>
      <c r="Q37" s="1784">
        <v>110</v>
      </c>
    </row>
    <row r="38" spans="1:33" s="685" customFormat="1" ht="15">
      <c r="A38" s="684" t="s">
        <v>19</v>
      </c>
      <c r="B38" s="788"/>
      <c r="C38" s="788"/>
      <c r="D38" s="788"/>
      <c r="E38" s="1689">
        <f>SUM(E14:E37)</f>
        <v>16232</v>
      </c>
      <c r="F38" s="1687"/>
      <c r="G38" s="1687"/>
      <c r="H38" s="1687"/>
      <c r="I38" s="1689">
        <f>SUM(I14:I37)</f>
        <v>27946</v>
      </c>
      <c r="J38" s="1687"/>
      <c r="K38" s="1687"/>
      <c r="L38" s="1687"/>
      <c r="M38" s="1689">
        <f>SUM(M14:M37)</f>
        <v>2600</v>
      </c>
      <c r="N38" s="1687"/>
      <c r="O38" s="1687"/>
      <c r="P38" s="1687"/>
      <c r="Q38" s="1689">
        <f>SUM(Q14:Q37)</f>
        <v>2600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46"/>
  <sheetViews>
    <sheetView zoomScale="85" zoomScaleNormal="85" workbookViewId="0">
      <selection activeCell="I21" sqref="I21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213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N2" s="1778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 t="s">
        <v>604</v>
      </c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378</v>
      </c>
      <c r="B8" s="1258" t="s">
        <v>379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538</v>
      </c>
      <c r="C10" s="2095"/>
      <c r="D10" s="2095"/>
      <c r="E10" s="2096"/>
      <c r="F10" s="3032"/>
      <c r="G10" s="2095"/>
      <c r="H10" s="2095"/>
      <c r="I10" s="2096"/>
      <c r="J10" s="3032" t="str">
        <f>B10</f>
        <v>ВЛ-10 кВ ф Стадион</v>
      </c>
      <c r="K10" s="2095"/>
      <c r="L10" s="2095"/>
      <c r="M10" s="2096"/>
      <c r="N10" s="3032">
        <f>F10</f>
        <v>0</v>
      </c>
      <c r="O10" s="2963"/>
      <c r="P10" s="2963"/>
      <c r="Q10" s="2964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4000</v>
      </c>
      <c r="F11" s="3032" t="s">
        <v>14</v>
      </c>
      <c r="G11" s="2095"/>
      <c r="H11" s="678"/>
      <c r="I11" s="679"/>
      <c r="J11" s="3032" t="s">
        <v>14</v>
      </c>
      <c r="K11" s="2095"/>
      <c r="L11" s="678"/>
      <c r="M11" s="679">
        <f>E11</f>
        <v>4000</v>
      </c>
      <c r="N11" s="3032" t="s">
        <v>14</v>
      </c>
      <c r="O11" s="2095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823"/>
      <c r="C14" s="788"/>
      <c r="D14" s="788"/>
      <c r="E14" s="2052">
        <v>38.4</v>
      </c>
      <c r="F14" s="1707"/>
      <c r="G14" s="1696"/>
      <c r="H14" s="1696"/>
      <c r="I14" s="1297"/>
      <c r="J14" s="1707"/>
      <c r="K14" s="1696"/>
      <c r="L14" s="1696"/>
      <c r="M14" s="1297">
        <v>2.4</v>
      </c>
      <c r="N14" s="1707"/>
      <c r="O14" s="1696"/>
      <c r="P14" s="1696"/>
      <c r="Q14" s="1297"/>
    </row>
    <row r="15" spans="1:33" s="1313" customFormat="1" ht="15">
      <c r="A15" s="1306">
        <v>1</v>
      </c>
      <c r="B15" s="823"/>
      <c r="C15" s="1311"/>
      <c r="D15" s="1296"/>
      <c r="E15" s="2053">
        <v>36.799999999999997</v>
      </c>
      <c r="F15" s="1704"/>
      <c r="G15" s="788"/>
      <c r="H15" s="1687"/>
      <c r="I15" s="1567"/>
      <c r="J15" s="1704"/>
      <c r="K15" s="1687"/>
      <c r="L15" s="1687"/>
      <c r="M15" s="1785">
        <v>2</v>
      </c>
      <c r="N15" s="1704"/>
      <c r="O15" s="1687"/>
      <c r="P15" s="1687"/>
      <c r="Q15" s="1567"/>
    </row>
    <row r="16" spans="1:33" s="681" customFormat="1" ht="15">
      <c r="A16" s="684">
        <v>2</v>
      </c>
      <c r="B16" s="823"/>
      <c r="C16" s="788"/>
      <c r="D16" s="1296"/>
      <c r="E16" s="2053">
        <v>35.6</v>
      </c>
      <c r="F16" s="1704"/>
      <c r="G16" s="788"/>
      <c r="H16" s="1687"/>
      <c r="I16" s="1567"/>
      <c r="J16" s="1704"/>
      <c r="K16" s="1687"/>
      <c r="L16" s="1687"/>
      <c r="M16" s="1785">
        <v>2.4</v>
      </c>
      <c r="N16" s="1704"/>
      <c r="O16" s="1687"/>
      <c r="P16" s="1687"/>
      <c r="Q16" s="1567"/>
    </row>
    <row r="17" spans="1:17" s="681" customFormat="1" ht="15">
      <c r="A17" s="684">
        <v>3</v>
      </c>
      <c r="B17" s="823"/>
      <c r="C17" s="788"/>
      <c r="D17" s="1296"/>
      <c r="E17" s="2053">
        <v>35.6</v>
      </c>
      <c r="F17" s="1704"/>
      <c r="G17" s="788"/>
      <c r="H17" s="1687"/>
      <c r="I17" s="1567"/>
      <c r="J17" s="1704"/>
      <c r="K17" s="1687"/>
      <c r="L17" s="1687"/>
      <c r="M17" s="1785">
        <v>2.4</v>
      </c>
      <c r="N17" s="1704"/>
      <c r="O17" s="1687"/>
      <c r="P17" s="1687"/>
      <c r="Q17" s="1567"/>
    </row>
    <row r="18" spans="1:17" s="681" customFormat="1" ht="15">
      <c r="A18" s="684">
        <v>4</v>
      </c>
      <c r="B18" s="823"/>
      <c r="C18" s="788"/>
      <c r="D18" s="1296"/>
      <c r="E18" s="2053">
        <v>34.799999999999997</v>
      </c>
      <c r="F18" s="1704"/>
      <c r="G18" s="788"/>
      <c r="H18" s="1687"/>
      <c r="I18" s="1567"/>
      <c r="J18" s="1704"/>
      <c r="K18" s="1687"/>
      <c r="L18" s="1687"/>
      <c r="M18" s="1785">
        <v>2.8</v>
      </c>
      <c r="N18" s="1704"/>
      <c r="O18" s="1687"/>
      <c r="P18" s="1687"/>
      <c r="Q18" s="1567"/>
    </row>
    <row r="19" spans="1:17" s="681" customFormat="1" ht="15">
      <c r="A19" s="684">
        <v>5</v>
      </c>
      <c r="B19" s="823"/>
      <c r="C19" s="788"/>
      <c r="D19" s="1296"/>
      <c r="E19" s="2053">
        <v>38.4</v>
      </c>
      <c r="F19" s="1704"/>
      <c r="G19" s="788"/>
      <c r="H19" s="1687"/>
      <c r="I19" s="1567"/>
      <c r="J19" s="1704"/>
      <c r="K19" s="1687"/>
      <c r="L19" s="1687"/>
      <c r="M19" s="1785">
        <v>2</v>
      </c>
      <c r="N19" s="1704"/>
      <c r="O19" s="1687"/>
      <c r="P19" s="1687"/>
      <c r="Q19" s="1567"/>
    </row>
    <row r="20" spans="1:17" s="681" customFormat="1" ht="15">
      <c r="A20" s="684">
        <v>6</v>
      </c>
      <c r="B20" s="823"/>
      <c r="C20" s="788"/>
      <c r="D20" s="1296"/>
      <c r="E20" s="2053">
        <v>43.2</v>
      </c>
      <c r="F20" s="1704"/>
      <c r="G20" s="788"/>
      <c r="H20" s="1687"/>
      <c r="I20" s="1567"/>
      <c r="J20" s="1704"/>
      <c r="K20" s="1687"/>
      <c r="L20" s="1687"/>
      <c r="M20" s="1785">
        <v>2.8</v>
      </c>
      <c r="N20" s="1704"/>
      <c r="O20" s="1687"/>
      <c r="P20" s="1687"/>
      <c r="Q20" s="1567"/>
    </row>
    <row r="21" spans="1:17" s="681" customFormat="1" ht="15">
      <c r="A21" s="684">
        <v>7</v>
      </c>
      <c r="B21" s="823"/>
      <c r="C21" s="788"/>
      <c r="D21" s="1296"/>
      <c r="E21" s="2053">
        <v>42.8</v>
      </c>
      <c r="F21" s="1704"/>
      <c r="G21" s="788"/>
      <c r="H21" s="1687"/>
      <c r="I21" s="1567"/>
      <c r="J21" s="1704"/>
      <c r="K21" s="1687"/>
      <c r="L21" s="1687"/>
      <c r="M21" s="1785">
        <v>1.2</v>
      </c>
      <c r="N21" s="1704"/>
      <c r="O21" s="1687"/>
      <c r="P21" s="1687"/>
      <c r="Q21" s="1567"/>
    </row>
    <row r="22" spans="1:17" s="681" customFormat="1" ht="15">
      <c r="A22" s="684">
        <v>8</v>
      </c>
      <c r="B22" s="823"/>
      <c r="C22" s="788"/>
      <c r="D22" s="1296"/>
      <c r="E22" s="2053">
        <v>39.6</v>
      </c>
      <c r="F22" s="1704"/>
      <c r="G22" s="788"/>
      <c r="H22" s="1687"/>
      <c r="I22" s="1567"/>
      <c r="J22" s="1704"/>
      <c r="K22" s="1687"/>
      <c r="L22" s="1687"/>
      <c r="M22" s="1785">
        <v>1.2</v>
      </c>
      <c r="N22" s="1704"/>
      <c r="O22" s="1687"/>
      <c r="P22" s="1687"/>
      <c r="Q22" s="1567"/>
    </row>
    <row r="23" spans="1:17" s="681" customFormat="1" ht="15">
      <c r="A23" s="684">
        <v>9</v>
      </c>
      <c r="B23" s="823"/>
      <c r="C23" s="788"/>
      <c r="D23" s="1296"/>
      <c r="E23" s="2053">
        <v>43.2</v>
      </c>
      <c r="F23" s="1704"/>
      <c r="G23" s="788"/>
      <c r="H23" s="1687"/>
      <c r="I23" s="1567"/>
      <c r="J23" s="1704"/>
      <c r="K23" s="1687"/>
      <c r="L23" s="1687"/>
      <c r="M23" s="1785">
        <v>2</v>
      </c>
      <c r="N23" s="1704"/>
      <c r="O23" s="1687"/>
      <c r="P23" s="1687"/>
      <c r="Q23" s="1567"/>
    </row>
    <row r="24" spans="1:17" s="681" customFormat="1" ht="15">
      <c r="A24" s="684">
        <v>10</v>
      </c>
      <c r="B24" s="823"/>
      <c r="C24" s="788"/>
      <c r="D24" s="1296"/>
      <c r="E24" s="2053">
        <v>44</v>
      </c>
      <c r="F24" s="1704"/>
      <c r="G24" s="788"/>
      <c r="H24" s="1687"/>
      <c r="I24" s="1567"/>
      <c r="J24" s="1704"/>
      <c r="K24" s="1687"/>
      <c r="L24" s="1687"/>
      <c r="M24" s="1785">
        <v>2</v>
      </c>
      <c r="N24" s="1704"/>
      <c r="O24" s="1687"/>
      <c r="P24" s="1687"/>
      <c r="Q24" s="1567"/>
    </row>
    <row r="25" spans="1:17" s="681" customFormat="1" ht="15">
      <c r="A25" s="684">
        <v>11</v>
      </c>
      <c r="B25" s="823"/>
      <c r="C25" s="788"/>
      <c r="D25" s="1296"/>
      <c r="E25" s="2053">
        <v>42.8</v>
      </c>
      <c r="F25" s="1704"/>
      <c r="G25" s="788"/>
      <c r="H25" s="1687"/>
      <c r="I25" s="1567"/>
      <c r="J25" s="1704"/>
      <c r="K25" s="1687"/>
      <c r="L25" s="1687"/>
      <c r="M25" s="1785">
        <v>2</v>
      </c>
      <c r="N25" s="1704"/>
      <c r="O25" s="1687"/>
      <c r="P25" s="1687"/>
      <c r="Q25" s="1567"/>
    </row>
    <row r="26" spans="1:17" s="681" customFormat="1" ht="15">
      <c r="A26" s="684">
        <v>12</v>
      </c>
      <c r="B26" s="823"/>
      <c r="C26" s="788"/>
      <c r="D26" s="1296"/>
      <c r="E26" s="2053">
        <v>52</v>
      </c>
      <c r="F26" s="1704"/>
      <c r="G26" s="788"/>
      <c r="H26" s="1687"/>
      <c r="I26" s="1567"/>
      <c r="J26" s="1704"/>
      <c r="K26" s="1687"/>
      <c r="L26" s="1687"/>
      <c r="M26" s="1785">
        <v>2.8</v>
      </c>
      <c r="N26" s="1704"/>
      <c r="O26" s="1687"/>
      <c r="P26" s="1687"/>
      <c r="Q26" s="1567"/>
    </row>
    <row r="27" spans="1:17" s="681" customFormat="1" ht="15">
      <c r="A27" s="684">
        <v>13</v>
      </c>
      <c r="B27" s="823"/>
      <c r="C27" s="788"/>
      <c r="D27" s="1296"/>
      <c r="E27" s="2053">
        <v>47.2</v>
      </c>
      <c r="F27" s="1704"/>
      <c r="G27" s="788"/>
      <c r="H27" s="1687"/>
      <c r="I27" s="1567"/>
      <c r="J27" s="1704"/>
      <c r="K27" s="1687"/>
      <c r="L27" s="1687"/>
      <c r="M27" s="1785">
        <v>1.6</v>
      </c>
      <c r="N27" s="1704"/>
      <c r="O27" s="1687"/>
      <c r="P27" s="1687"/>
      <c r="Q27" s="1567"/>
    </row>
    <row r="28" spans="1:17" s="681" customFormat="1" ht="15">
      <c r="A28" s="684">
        <v>14</v>
      </c>
      <c r="B28" s="823"/>
      <c r="C28" s="788"/>
      <c r="D28" s="1296"/>
      <c r="E28" s="2053">
        <v>42</v>
      </c>
      <c r="F28" s="1704"/>
      <c r="G28" s="788"/>
      <c r="H28" s="1687"/>
      <c r="I28" s="1567"/>
      <c r="J28" s="1704"/>
      <c r="K28" s="1687"/>
      <c r="L28" s="1687"/>
      <c r="M28" s="1785">
        <v>1.6</v>
      </c>
      <c r="N28" s="1704"/>
      <c r="O28" s="1687"/>
      <c r="P28" s="1687"/>
      <c r="Q28" s="1567"/>
    </row>
    <row r="29" spans="1:17" s="681" customFormat="1" ht="15">
      <c r="A29" s="684">
        <v>15</v>
      </c>
      <c r="B29" s="823"/>
      <c r="C29" s="788"/>
      <c r="D29" s="1296"/>
      <c r="E29" s="2053">
        <v>39.6</v>
      </c>
      <c r="F29" s="1704"/>
      <c r="G29" s="788"/>
      <c r="H29" s="1687"/>
      <c r="I29" s="1567"/>
      <c r="J29" s="1704"/>
      <c r="K29" s="1687"/>
      <c r="L29" s="1687"/>
      <c r="M29" s="1785">
        <v>1.6</v>
      </c>
      <c r="N29" s="1704"/>
      <c r="O29" s="1687"/>
      <c r="P29" s="1687"/>
      <c r="Q29" s="1567"/>
    </row>
    <row r="30" spans="1:17" s="681" customFormat="1" ht="15">
      <c r="A30" s="684">
        <v>16</v>
      </c>
      <c r="B30" s="823"/>
      <c r="C30" s="788"/>
      <c r="D30" s="1296"/>
      <c r="E30" s="2053">
        <v>39.200000000000003</v>
      </c>
      <c r="F30" s="1704"/>
      <c r="G30" s="788"/>
      <c r="H30" s="1687"/>
      <c r="I30" s="1567"/>
      <c r="J30" s="1704"/>
      <c r="K30" s="1687"/>
      <c r="L30" s="1687"/>
      <c r="M30" s="1785">
        <v>1.2</v>
      </c>
      <c r="N30" s="1704"/>
      <c r="O30" s="1687"/>
      <c r="P30" s="1687"/>
      <c r="Q30" s="1567"/>
    </row>
    <row r="31" spans="1:17" s="685" customFormat="1" ht="15">
      <c r="A31" s="684">
        <v>17</v>
      </c>
      <c r="B31" s="823"/>
      <c r="C31" s="788"/>
      <c r="D31" s="1296"/>
      <c r="E31" s="2053">
        <v>44.4</v>
      </c>
      <c r="F31" s="1704"/>
      <c r="G31" s="788"/>
      <c r="H31" s="1687"/>
      <c r="I31" s="1567"/>
      <c r="J31" s="1704"/>
      <c r="K31" s="1687"/>
      <c r="L31" s="1687"/>
      <c r="M31" s="1785">
        <v>1.2</v>
      </c>
      <c r="N31" s="1704"/>
      <c r="O31" s="1687"/>
      <c r="P31" s="1687"/>
      <c r="Q31" s="1567"/>
    </row>
    <row r="32" spans="1:17" s="685" customFormat="1" ht="15">
      <c r="A32" s="684">
        <v>18</v>
      </c>
      <c r="B32" s="823"/>
      <c r="C32" s="788"/>
      <c r="D32" s="1296"/>
      <c r="E32" s="2053">
        <v>48</v>
      </c>
      <c r="F32" s="1704"/>
      <c r="G32" s="788"/>
      <c r="H32" s="1687"/>
      <c r="I32" s="1567"/>
      <c r="J32" s="1704"/>
      <c r="K32" s="1687"/>
      <c r="L32" s="1687"/>
      <c r="M32" s="1785">
        <v>1.2</v>
      </c>
      <c r="N32" s="1704"/>
      <c r="O32" s="1687"/>
      <c r="P32" s="1687"/>
      <c r="Q32" s="1567"/>
    </row>
    <row r="33" spans="1:33" s="685" customFormat="1" ht="15">
      <c r="A33" s="684">
        <v>19</v>
      </c>
      <c r="B33" s="823"/>
      <c r="C33" s="788"/>
      <c r="D33" s="1296"/>
      <c r="E33" s="2053">
        <v>50.8</v>
      </c>
      <c r="F33" s="1704"/>
      <c r="G33" s="788"/>
      <c r="H33" s="1687"/>
      <c r="I33" s="1567"/>
      <c r="J33" s="1704"/>
      <c r="K33" s="1687"/>
      <c r="L33" s="1687"/>
      <c r="M33" s="1785">
        <v>1.2</v>
      </c>
      <c r="N33" s="1704"/>
      <c r="O33" s="1687"/>
      <c r="P33" s="1687"/>
      <c r="Q33" s="1567"/>
    </row>
    <row r="34" spans="1:33" s="685" customFormat="1" ht="15">
      <c r="A34" s="684">
        <v>20</v>
      </c>
      <c r="B34" s="823"/>
      <c r="C34" s="788"/>
      <c r="D34" s="1296"/>
      <c r="E34" s="2053">
        <v>52</v>
      </c>
      <c r="F34" s="1704"/>
      <c r="G34" s="788"/>
      <c r="H34" s="1687"/>
      <c r="I34" s="1567"/>
      <c r="J34" s="1704"/>
      <c r="K34" s="1687"/>
      <c r="L34" s="1687"/>
      <c r="M34" s="1785">
        <v>1.2</v>
      </c>
      <c r="N34" s="1704"/>
      <c r="O34" s="1687"/>
      <c r="P34" s="1687"/>
      <c r="Q34" s="1567"/>
    </row>
    <row r="35" spans="1:33" s="685" customFormat="1" ht="15">
      <c r="A35" s="684">
        <v>21</v>
      </c>
      <c r="B35" s="823"/>
      <c r="C35" s="788"/>
      <c r="D35" s="1296"/>
      <c r="E35" s="2053">
        <v>48.8</v>
      </c>
      <c r="F35" s="1704"/>
      <c r="G35" s="788"/>
      <c r="H35" s="1687"/>
      <c r="I35" s="1567"/>
      <c r="J35" s="1704"/>
      <c r="K35" s="1687"/>
      <c r="L35" s="1687"/>
      <c r="M35" s="1785">
        <v>1.6</v>
      </c>
      <c r="N35" s="1704"/>
      <c r="O35" s="1687"/>
      <c r="P35" s="1687"/>
      <c r="Q35" s="1567"/>
    </row>
    <row r="36" spans="1:33" s="685" customFormat="1" ht="15">
      <c r="A36" s="684">
        <v>22</v>
      </c>
      <c r="B36" s="823"/>
      <c r="C36" s="788"/>
      <c r="D36" s="1296"/>
      <c r="E36" s="2053">
        <v>44</v>
      </c>
      <c r="F36" s="1704"/>
      <c r="G36" s="788"/>
      <c r="H36" s="1687"/>
      <c r="I36" s="1567"/>
      <c r="J36" s="1704"/>
      <c r="K36" s="1687"/>
      <c r="L36" s="1687"/>
      <c r="M36" s="1785">
        <v>1.6</v>
      </c>
      <c r="N36" s="1704"/>
      <c r="O36" s="1687"/>
      <c r="P36" s="1687"/>
      <c r="Q36" s="1567"/>
    </row>
    <row r="37" spans="1:33" s="685" customFormat="1" ht="15.75" thickBot="1">
      <c r="A37" s="684">
        <v>23</v>
      </c>
      <c r="B37" s="823"/>
      <c r="C37" s="788"/>
      <c r="D37" s="1296"/>
      <c r="E37" s="2054">
        <v>41.2</v>
      </c>
      <c r="F37" s="1704"/>
      <c r="G37" s="1687"/>
      <c r="H37" s="1687"/>
      <c r="I37" s="1567"/>
      <c r="J37" s="1704"/>
      <c r="K37" s="1687"/>
      <c r="L37" s="1687"/>
      <c r="M37" s="1785">
        <v>2.4</v>
      </c>
      <c r="N37" s="1704"/>
      <c r="O37" s="1687"/>
      <c r="P37" s="1687"/>
      <c r="Q37" s="1567"/>
    </row>
    <row r="38" spans="1:33" s="685" customFormat="1" ht="15">
      <c r="A38" s="684" t="s">
        <v>19</v>
      </c>
      <c r="B38" s="788"/>
      <c r="C38" s="788"/>
      <c r="D38" s="788"/>
      <c r="E38" s="1689">
        <f>SUM(E14:E37)</f>
        <v>1024.4000000000001</v>
      </c>
      <c r="F38" s="1687"/>
      <c r="G38" s="1687"/>
      <c r="H38" s="1687"/>
      <c r="I38" s="1689">
        <f>SUM(I14:I37)</f>
        <v>0</v>
      </c>
      <c r="J38" s="1687"/>
      <c r="K38" s="1687"/>
      <c r="L38" s="1687"/>
      <c r="M38" s="1689">
        <f>SUM(M14:M37)</f>
        <v>44.40000000000002</v>
      </c>
      <c r="N38" s="1687"/>
      <c r="O38" s="1687"/>
      <c r="P38" s="1687"/>
      <c r="Q38" s="1689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A6:Q6"/>
    <mergeCell ref="B1:F1"/>
    <mergeCell ref="K1:Q1"/>
    <mergeCell ref="B2:F2"/>
    <mergeCell ref="B4:C4"/>
    <mergeCell ref="B5:C5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4">
    <tabColor theme="9"/>
  </sheetPr>
  <dimension ref="A1:AG46"/>
  <sheetViews>
    <sheetView zoomScale="85" zoomScaleNormal="85" workbookViewId="0">
      <selection activeCell="U25" sqref="U25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217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380</v>
      </c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218</v>
      </c>
      <c r="C10" s="2095"/>
      <c r="D10" s="2095"/>
      <c r="E10" s="2096"/>
      <c r="F10" s="3032"/>
      <c r="G10" s="2095"/>
      <c r="H10" s="2095"/>
      <c r="I10" s="2096"/>
      <c r="J10" s="3032" t="str">
        <f>B10</f>
        <v>ВЛ-10 кВ Н. Склад</v>
      </c>
      <c r="K10" s="2095"/>
      <c r="L10" s="2095"/>
      <c r="M10" s="2096"/>
      <c r="N10" s="3032"/>
      <c r="O10" s="2095"/>
      <c r="P10" s="2095"/>
      <c r="Q10" s="2096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3000</v>
      </c>
      <c r="F11" s="3032" t="s">
        <v>14</v>
      </c>
      <c r="G11" s="2095"/>
      <c r="H11" s="678"/>
      <c r="I11" s="679"/>
      <c r="J11" s="3032" t="s">
        <v>14</v>
      </c>
      <c r="K11" s="2095"/>
      <c r="L11" s="678"/>
      <c r="M11" s="679">
        <f>E11</f>
        <v>3000</v>
      </c>
      <c r="N11" s="3032" t="s">
        <v>14</v>
      </c>
      <c r="O11" s="2095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2"/>
      <c r="C14" s="788"/>
      <c r="D14" s="788"/>
      <c r="E14" s="1784">
        <v>70</v>
      </c>
      <c r="F14" s="1709"/>
      <c r="G14" s="788"/>
      <c r="H14" s="788"/>
      <c r="I14" s="824"/>
      <c r="J14" s="1709"/>
      <c r="K14" s="788"/>
      <c r="L14" s="788"/>
      <c r="M14" s="1784">
        <v>13</v>
      </c>
      <c r="N14" s="1709"/>
      <c r="O14" s="788"/>
      <c r="P14" s="788"/>
      <c r="Q14" s="824"/>
    </row>
    <row r="15" spans="1:33" s="1313" customFormat="1" ht="15">
      <c r="A15" s="1306">
        <v>1</v>
      </c>
      <c r="B15" s="1702"/>
      <c r="C15" s="1311"/>
      <c r="D15" s="788"/>
      <c r="E15" s="1784">
        <v>71</v>
      </c>
      <c r="F15" s="1725"/>
      <c r="G15" s="788"/>
      <c r="H15" s="1715"/>
      <c r="I15" s="1716"/>
      <c r="J15" s="1725"/>
      <c r="K15" s="1715"/>
      <c r="L15" s="1715"/>
      <c r="M15" s="1784">
        <v>14</v>
      </c>
      <c r="N15" s="1708"/>
      <c r="O15" s="1311"/>
      <c r="P15" s="1311"/>
      <c r="Q15" s="1312"/>
    </row>
    <row r="16" spans="1:33" s="681" customFormat="1" ht="15">
      <c r="A16" s="684">
        <v>2</v>
      </c>
      <c r="B16" s="1702"/>
      <c r="C16" s="788"/>
      <c r="D16" s="788"/>
      <c r="E16" s="1784">
        <v>43</v>
      </c>
      <c r="F16" s="2011"/>
      <c r="G16" s="788"/>
      <c r="H16" s="1706"/>
      <c r="I16" s="1719"/>
      <c r="J16" s="2011"/>
      <c r="K16" s="1706"/>
      <c r="L16" s="1706"/>
      <c r="M16" s="1784">
        <v>11</v>
      </c>
      <c r="N16" s="1709"/>
      <c r="O16" s="788"/>
      <c r="P16" s="788"/>
      <c r="Q16" s="1102"/>
      <c r="R16" s="681" t="s">
        <v>436</v>
      </c>
    </row>
    <row r="17" spans="1:17" s="681" customFormat="1" ht="15">
      <c r="A17" s="684">
        <v>3</v>
      </c>
      <c r="B17" s="1702"/>
      <c r="C17" s="788"/>
      <c r="D17" s="788"/>
      <c r="E17" s="1784">
        <v>41</v>
      </c>
      <c r="F17" s="2011"/>
      <c r="G17" s="788"/>
      <c r="H17" s="1706"/>
      <c r="I17" s="1719"/>
      <c r="J17" s="2011"/>
      <c r="K17" s="1706"/>
      <c r="L17" s="1706"/>
      <c r="M17" s="1784">
        <v>11</v>
      </c>
      <c r="N17" s="1709"/>
      <c r="O17" s="788"/>
      <c r="P17" s="788"/>
      <c r="Q17" s="1102"/>
    </row>
    <row r="18" spans="1:17" s="681" customFormat="1" ht="15">
      <c r="A18" s="684">
        <v>4</v>
      </c>
      <c r="B18" s="1702"/>
      <c r="C18" s="788"/>
      <c r="D18" s="788"/>
      <c r="E18" s="1784">
        <v>42</v>
      </c>
      <c r="F18" s="2011"/>
      <c r="G18" s="788"/>
      <c r="H18" s="1706"/>
      <c r="I18" s="1719"/>
      <c r="J18" s="2011"/>
      <c r="K18" s="1706"/>
      <c r="L18" s="1706"/>
      <c r="M18" s="1784">
        <v>11</v>
      </c>
      <c r="N18" s="1709"/>
      <c r="O18" s="788"/>
      <c r="P18" s="788"/>
      <c r="Q18" s="1102"/>
    </row>
    <row r="19" spans="1:17" s="681" customFormat="1" ht="15">
      <c r="A19" s="684">
        <v>5</v>
      </c>
      <c r="B19" s="1702"/>
      <c r="C19" s="788"/>
      <c r="D19" s="788"/>
      <c r="E19" s="1784">
        <v>44</v>
      </c>
      <c r="F19" s="2011"/>
      <c r="G19" s="788"/>
      <c r="H19" s="1706"/>
      <c r="I19" s="1719"/>
      <c r="J19" s="2011"/>
      <c r="K19" s="1706"/>
      <c r="L19" s="1706"/>
      <c r="M19" s="1784">
        <v>11</v>
      </c>
      <c r="N19" s="1709"/>
      <c r="O19" s="788"/>
      <c r="P19" s="788"/>
      <c r="Q19" s="1102"/>
    </row>
    <row r="20" spans="1:17" s="681" customFormat="1" ht="15">
      <c r="A20" s="684">
        <v>6</v>
      </c>
      <c r="B20" s="1702"/>
      <c r="C20" s="788"/>
      <c r="D20" s="788"/>
      <c r="E20" s="1784">
        <v>49</v>
      </c>
      <c r="F20" s="2011"/>
      <c r="G20" s="788"/>
      <c r="H20" s="1706"/>
      <c r="I20" s="1719"/>
      <c r="J20" s="2011"/>
      <c r="K20" s="1706"/>
      <c r="L20" s="1706"/>
      <c r="M20" s="1784">
        <v>11</v>
      </c>
      <c r="N20" s="1709"/>
      <c r="O20" s="788"/>
      <c r="P20" s="788"/>
      <c r="Q20" s="1102"/>
    </row>
    <row r="21" spans="1:17" s="681" customFormat="1" ht="15">
      <c r="A21" s="684">
        <v>7</v>
      </c>
      <c r="B21" s="1702"/>
      <c r="C21" s="788"/>
      <c r="D21" s="788"/>
      <c r="E21" s="1784">
        <v>52</v>
      </c>
      <c r="F21" s="2011"/>
      <c r="G21" s="788"/>
      <c r="H21" s="1706"/>
      <c r="I21" s="1719"/>
      <c r="J21" s="2011"/>
      <c r="K21" s="1706"/>
      <c r="L21" s="1706"/>
      <c r="M21" s="1784">
        <v>10</v>
      </c>
      <c r="N21" s="1709"/>
      <c r="O21" s="788"/>
      <c r="P21" s="788"/>
      <c r="Q21" s="1102"/>
    </row>
    <row r="22" spans="1:17" s="681" customFormat="1" ht="15">
      <c r="A22" s="684">
        <v>8</v>
      </c>
      <c r="B22" s="1702"/>
      <c r="C22" s="788"/>
      <c r="D22" s="788"/>
      <c r="E22" s="1784">
        <v>50</v>
      </c>
      <c r="F22" s="2011"/>
      <c r="G22" s="788"/>
      <c r="H22" s="1706"/>
      <c r="I22" s="1719"/>
      <c r="J22" s="2011"/>
      <c r="K22" s="1706"/>
      <c r="L22" s="1706"/>
      <c r="M22" s="1784">
        <v>11</v>
      </c>
      <c r="N22" s="1709"/>
      <c r="O22" s="788"/>
      <c r="P22" s="788"/>
      <c r="Q22" s="1102"/>
    </row>
    <row r="23" spans="1:17" s="681" customFormat="1" ht="15">
      <c r="A23" s="684">
        <v>9</v>
      </c>
      <c r="B23" s="1702"/>
      <c r="C23" s="788"/>
      <c r="D23" s="788"/>
      <c r="E23" s="1784">
        <v>55</v>
      </c>
      <c r="F23" s="2011"/>
      <c r="G23" s="788"/>
      <c r="H23" s="1706"/>
      <c r="I23" s="1719"/>
      <c r="J23" s="2011"/>
      <c r="K23" s="1706"/>
      <c r="L23" s="1706"/>
      <c r="M23" s="1784">
        <v>9</v>
      </c>
      <c r="N23" s="1709"/>
      <c r="O23" s="788"/>
      <c r="P23" s="788"/>
      <c r="Q23" s="1102"/>
    </row>
    <row r="24" spans="1:17" s="681" customFormat="1" ht="15">
      <c r="A24" s="684">
        <v>10</v>
      </c>
      <c r="B24" s="1702"/>
      <c r="C24" s="788"/>
      <c r="D24" s="788"/>
      <c r="E24" s="1784">
        <v>49</v>
      </c>
      <c r="F24" s="2011"/>
      <c r="G24" s="788"/>
      <c r="H24" s="1706"/>
      <c r="I24" s="1719"/>
      <c r="J24" s="2011"/>
      <c r="K24" s="1706"/>
      <c r="L24" s="1706"/>
      <c r="M24" s="1784">
        <v>12</v>
      </c>
      <c r="N24" s="1709"/>
      <c r="O24" s="788"/>
      <c r="P24" s="788"/>
      <c r="Q24" s="1102"/>
    </row>
    <row r="25" spans="1:17" s="681" customFormat="1" ht="15">
      <c r="A25" s="684">
        <v>11</v>
      </c>
      <c r="B25" s="1702"/>
      <c r="C25" s="788"/>
      <c r="D25" s="788"/>
      <c r="E25" s="1784">
        <v>55</v>
      </c>
      <c r="F25" s="2011"/>
      <c r="G25" s="788"/>
      <c r="H25" s="1706"/>
      <c r="I25" s="1719"/>
      <c r="J25" s="2011"/>
      <c r="K25" s="1706"/>
      <c r="L25" s="1706"/>
      <c r="M25" s="1784">
        <v>10</v>
      </c>
      <c r="N25" s="1709"/>
      <c r="O25" s="788"/>
      <c r="P25" s="788"/>
      <c r="Q25" s="1102"/>
    </row>
    <row r="26" spans="1:17" s="681" customFormat="1" ht="15">
      <c r="A26" s="684">
        <v>12</v>
      </c>
      <c r="B26" s="1702"/>
      <c r="C26" s="788"/>
      <c r="D26" s="788"/>
      <c r="E26" s="1784">
        <v>53</v>
      </c>
      <c r="F26" s="2011"/>
      <c r="G26" s="788"/>
      <c r="H26" s="1706"/>
      <c r="I26" s="1719"/>
      <c r="J26" s="2011"/>
      <c r="K26" s="1706"/>
      <c r="L26" s="1706"/>
      <c r="M26" s="1784">
        <v>12</v>
      </c>
      <c r="N26" s="1709"/>
      <c r="O26" s="788"/>
      <c r="P26" s="788"/>
      <c r="Q26" s="1102"/>
    </row>
    <row r="27" spans="1:17" s="681" customFormat="1" ht="15">
      <c r="A27" s="684">
        <v>13</v>
      </c>
      <c r="B27" s="1702"/>
      <c r="C27" s="788"/>
      <c r="D27" s="788"/>
      <c r="E27" s="1784">
        <v>47</v>
      </c>
      <c r="F27" s="2011"/>
      <c r="G27" s="788"/>
      <c r="H27" s="1706"/>
      <c r="I27" s="1719"/>
      <c r="J27" s="2011"/>
      <c r="K27" s="1706"/>
      <c r="L27" s="1706"/>
      <c r="M27" s="1784">
        <v>14</v>
      </c>
      <c r="N27" s="1709"/>
      <c r="O27" s="788"/>
      <c r="P27" s="788"/>
      <c r="Q27" s="1102"/>
    </row>
    <row r="28" spans="1:17" s="681" customFormat="1" ht="15">
      <c r="A28" s="684">
        <v>14</v>
      </c>
      <c r="B28" s="1702"/>
      <c r="C28" s="788"/>
      <c r="D28" s="788"/>
      <c r="E28" s="1784">
        <v>47</v>
      </c>
      <c r="F28" s="2011"/>
      <c r="G28" s="788"/>
      <c r="H28" s="1706"/>
      <c r="I28" s="1719"/>
      <c r="J28" s="2011"/>
      <c r="K28" s="1706"/>
      <c r="L28" s="1706"/>
      <c r="M28" s="1784">
        <v>10</v>
      </c>
      <c r="N28" s="1709"/>
      <c r="O28" s="788"/>
      <c r="P28" s="788"/>
      <c r="Q28" s="1102"/>
    </row>
    <row r="29" spans="1:17" s="681" customFormat="1" ht="15">
      <c r="A29" s="684">
        <v>15</v>
      </c>
      <c r="B29" s="1702"/>
      <c r="C29" s="788"/>
      <c r="D29" s="788"/>
      <c r="E29" s="1784">
        <v>49</v>
      </c>
      <c r="F29" s="2011"/>
      <c r="G29" s="788"/>
      <c r="H29" s="1706"/>
      <c r="I29" s="1719"/>
      <c r="J29" s="2011"/>
      <c r="K29" s="1706"/>
      <c r="L29" s="1706"/>
      <c r="M29" s="1784">
        <v>11</v>
      </c>
      <c r="N29" s="1709"/>
      <c r="O29" s="788"/>
      <c r="P29" s="788"/>
      <c r="Q29" s="1102"/>
    </row>
    <row r="30" spans="1:17" s="681" customFormat="1" ht="15">
      <c r="A30" s="684">
        <v>16</v>
      </c>
      <c r="B30" s="1702"/>
      <c r="C30" s="788"/>
      <c r="D30" s="788"/>
      <c r="E30" s="1784">
        <v>64</v>
      </c>
      <c r="F30" s="2011"/>
      <c r="G30" s="788"/>
      <c r="H30" s="1706"/>
      <c r="I30" s="1719"/>
      <c r="J30" s="2011"/>
      <c r="K30" s="1706"/>
      <c r="L30" s="1706"/>
      <c r="M30" s="1784">
        <v>12</v>
      </c>
      <c r="N30" s="1709"/>
      <c r="O30" s="788"/>
      <c r="P30" s="788"/>
      <c r="Q30" s="1102"/>
    </row>
    <row r="31" spans="1:17" s="685" customFormat="1" ht="15">
      <c r="A31" s="684">
        <v>17</v>
      </c>
      <c r="B31" s="1702"/>
      <c r="C31" s="788"/>
      <c r="D31" s="788"/>
      <c r="E31" s="1784">
        <v>87</v>
      </c>
      <c r="F31" s="2011"/>
      <c r="G31" s="788"/>
      <c r="H31" s="1706"/>
      <c r="I31" s="1719"/>
      <c r="J31" s="2011"/>
      <c r="K31" s="1706"/>
      <c r="L31" s="1706"/>
      <c r="M31" s="1784">
        <v>15</v>
      </c>
      <c r="N31" s="1709"/>
      <c r="O31" s="788"/>
      <c r="P31" s="788"/>
      <c r="Q31" s="1102"/>
    </row>
    <row r="32" spans="1:17" s="685" customFormat="1" ht="15">
      <c r="A32" s="684">
        <v>18</v>
      </c>
      <c r="B32" s="1702"/>
      <c r="C32" s="788"/>
      <c r="D32" s="788"/>
      <c r="E32" s="1784">
        <v>89</v>
      </c>
      <c r="F32" s="2011"/>
      <c r="G32" s="788"/>
      <c r="H32" s="1706"/>
      <c r="I32" s="1719"/>
      <c r="J32" s="2011"/>
      <c r="K32" s="1706"/>
      <c r="L32" s="1706"/>
      <c r="M32" s="1784">
        <v>11</v>
      </c>
      <c r="N32" s="1709"/>
      <c r="O32" s="788"/>
      <c r="P32" s="788"/>
      <c r="Q32" s="1102"/>
    </row>
    <row r="33" spans="1:33" s="685" customFormat="1" ht="15">
      <c r="A33" s="684">
        <v>19</v>
      </c>
      <c r="B33" s="1702"/>
      <c r="C33" s="788"/>
      <c r="D33" s="788"/>
      <c r="E33" s="1784">
        <v>92</v>
      </c>
      <c r="F33" s="2011"/>
      <c r="G33" s="788"/>
      <c r="H33" s="1706"/>
      <c r="I33" s="1719"/>
      <c r="J33" s="2011"/>
      <c r="K33" s="1706"/>
      <c r="L33" s="1706"/>
      <c r="M33" s="1784">
        <v>17</v>
      </c>
      <c r="N33" s="1709"/>
      <c r="O33" s="788"/>
      <c r="P33" s="788"/>
      <c r="Q33" s="1102"/>
    </row>
    <row r="34" spans="1:33" s="685" customFormat="1" ht="15">
      <c r="A34" s="684">
        <v>20</v>
      </c>
      <c r="B34" s="1702"/>
      <c r="C34" s="788"/>
      <c r="D34" s="788"/>
      <c r="E34" s="1784">
        <v>101</v>
      </c>
      <c r="F34" s="2011"/>
      <c r="G34" s="788"/>
      <c r="H34" s="1706"/>
      <c r="I34" s="1719"/>
      <c r="J34" s="2011"/>
      <c r="K34" s="1706"/>
      <c r="L34" s="1706"/>
      <c r="M34" s="1784">
        <v>15</v>
      </c>
      <c r="N34" s="1709"/>
      <c r="O34" s="788"/>
      <c r="P34" s="788"/>
      <c r="Q34" s="1102"/>
    </row>
    <row r="35" spans="1:33" s="685" customFormat="1" ht="15">
      <c r="A35" s="684">
        <v>21</v>
      </c>
      <c r="B35" s="1702"/>
      <c r="C35" s="788"/>
      <c r="D35" s="788"/>
      <c r="E35" s="1784">
        <v>79</v>
      </c>
      <c r="F35" s="2011"/>
      <c r="G35" s="788"/>
      <c r="H35" s="1706"/>
      <c r="I35" s="1719"/>
      <c r="J35" s="2011"/>
      <c r="K35" s="1706"/>
      <c r="L35" s="1706"/>
      <c r="M35" s="1784">
        <v>13</v>
      </c>
      <c r="N35" s="1709"/>
      <c r="O35" s="788"/>
      <c r="P35" s="788"/>
      <c r="Q35" s="1102"/>
    </row>
    <row r="36" spans="1:33" s="685" customFormat="1" ht="15">
      <c r="A36" s="684">
        <v>22</v>
      </c>
      <c r="B36" s="1702"/>
      <c r="C36" s="788"/>
      <c r="D36" s="788"/>
      <c r="E36" s="1784">
        <v>61</v>
      </c>
      <c r="F36" s="2011"/>
      <c r="G36" s="788"/>
      <c r="H36" s="1706"/>
      <c r="I36" s="1719"/>
      <c r="J36" s="2011"/>
      <c r="K36" s="1706"/>
      <c r="L36" s="1706"/>
      <c r="M36" s="1784">
        <v>15</v>
      </c>
      <c r="N36" s="1709"/>
      <c r="O36" s="788"/>
      <c r="P36" s="788"/>
      <c r="Q36" s="1102"/>
    </row>
    <row r="37" spans="1:33" s="685" customFormat="1" ht="15">
      <c r="A37" s="684">
        <v>23</v>
      </c>
      <c r="B37" s="1702"/>
      <c r="C37" s="788"/>
      <c r="D37" s="788"/>
      <c r="E37" s="1784">
        <v>67</v>
      </c>
      <c r="F37" s="2011"/>
      <c r="G37" s="1706"/>
      <c r="H37" s="1706"/>
      <c r="I37" s="1719"/>
      <c r="J37" s="2011"/>
      <c r="K37" s="1706"/>
      <c r="L37" s="1706"/>
      <c r="M37" s="1784">
        <v>15</v>
      </c>
      <c r="N37" s="1709"/>
      <c r="O37" s="788"/>
      <c r="P37" s="788"/>
      <c r="Q37" s="1102"/>
    </row>
    <row r="38" spans="1:33" s="685" customFormat="1" ht="15">
      <c r="A38" s="684" t="s">
        <v>19</v>
      </c>
      <c r="B38" s="788"/>
      <c r="C38" s="1713"/>
      <c r="D38" s="1713"/>
      <c r="E38" s="1705">
        <f>SUM(E14:E37)</f>
        <v>1457</v>
      </c>
      <c r="F38" s="1711"/>
      <c r="G38" s="1711"/>
      <c r="H38" s="1711"/>
      <c r="I38" s="1705">
        <f>SUM(I14:I37)</f>
        <v>0</v>
      </c>
      <c r="J38" s="1711"/>
      <c r="K38" s="1711"/>
      <c r="L38" s="1711"/>
      <c r="M38" s="1705">
        <f>SUM(M14:M37)</f>
        <v>294</v>
      </c>
      <c r="N38" s="1713"/>
      <c r="O38" s="788"/>
      <c r="P38" s="788"/>
      <c r="Q38" s="1137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5">
    <tabColor theme="9"/>
  </sheetPr>
  <dimension ref="A1:AG46"/>
  <sheetViews>
    <sheetView zoomScale="85" zoomScaleNormal="85" workbookViewId="0">
      <selection activeCell="T30" sqref="T30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219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381</v>
      </c>
      <c r="B8" s="1258" t="s">
        <v>382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220</v>
      </c>
      <c r="C10" s="2095"/>
      <c r="D10" s="2095"/>
      <c r="E10" s="2096"/>
      <c r="F10" s="3032" t="s">
        <v>233</v>
      </c>
      <c r="G10" s="2095"/>
      <c r="H10" s="2095"/>
      <c r="I10" s="2096"/>
      <c r="J10" s="3032" t="str">
        <f>B10</f>
        <v>ВЛ-6 кВ Ф-8 пр. Победы</v>
      </c>
      <c r="K10" s="2095"/>
      <c r="L10" s="2095"/>
      <c r="M10" s="2096"/>
      <c r="N10" s="3032" t="str">
        <f>F10</f>
        <v>ВЛ-6 кВ Ф-1 Военкомат</v>
      </c>
      <c r="O10" s="2095"/>
      <c r="P10" s="2095"/>
      <c r="Q10" s="2096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1800</v>
      </c>
      <c r="F11" s="3032" t="s">
        <v>14</v>
      </c>
      <c r="G11" s="2095"/>
      <c r="H11" s="678"/>
      <c r="I11" s="679">
        <v>900</v>
      </c>
      <c r="J11" s="3032" t="s">
        <v>14</v>
      </c>
      <c r="K11" s="2095"/>
      <c r="L11" s="678"/>
      <c r="M11" s="679">
        <f>E11</f>
        <v>1800</v>
      </c>
      <c r="N11" s="3032" t="s">
        <v>14</v>
      </c>
      <c r="O11" s="2095"/>
      <c r="P11" s="678"/>
      <c r="Q11" s="679">
        <v>900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2"/>
      <c r="C14" s="788"/>
      <c r="D14" s="788"/>
      <c r="E14" s="1784">
        <v>269</v>
      </c>
      <c r="F14" s="1709"/>
      <c r="G14" s="788"/>
      <c r="H14" s="788"/>
      <c r="I14" s="1784">
        <v>94</v>
      </c>
      <c r="J14" s="1709"/>
      <c r="K14" s="788"/>
      <c r="L14" s="788"/>
      <c r="M14" s="1784">
        <v>31</v>
      </c>
      <c r="N14" s="1709"/>
      <c r="O14" s="788"/>
      <c r="P14" s="788"/>
      <c r="Q14" s="1784">
        <v>13</v>
      </c>
      <c r="S14" s="810"/>
    </row>
    <row r="15" spans="1:33" s="1313" customFormat="1" ht="15">
      <c r="A15" s="1306">
        <v>1</v>
      </c>
      <c r="B15" s="1702"/>
      <c r="C15" s="1311"/>
      <c r="D15" s="788"/>
      <c r="E15" s="1784">
        <v>260</v>
      </c>
      <c r="F15" s="1725"/>
      <c r="G15" s="788"/>
      <c r="H15" s="1715"/>
      <c r="I15" s="1784">
        <v>87</v>
      </c>
      <c r="J15" s="1725"/>
      <c r="K15" s="1715"/>
      <c r="L15" s="1715"/>
      <c r="M15" s="1784">
        <v>31</v>
      </c>
      <c r="N15" s="1725"/>
      <c r="O15" s="1715"/>
      <c r="P15" s="1715"/>
      <c r="Q15" s="1784">
        <v>15</v>
      </c>
      <c r="S15" s="1314"/>
    </row>
    <row r="16" spans="1:33" s="681" customFormat="1" ht="15">
      <c r="A16" s="684">
        <v>2</v>
      </c>
      <c r="B16" s="1702"/>
      <c r="C16" s="788"/>
      <c r="D16" s="788"/>
      <c r="E16" s="1784">
        <v>246</v>
      </c>
      <c r="F16" s="2011"/>
      <c r="G16" s="788"/>
      <c r="H16" s="1706"/>
      <c r="I16" s="1784">
        <v>77</v>
      </c>
      <c r="J16" s="2011"/>
      <c r="K16" s="1706"/>
      <c r="L16" s="1706"/>
      <c r="M16" s="1784">
        <v>28</v>
      </c>
      <c r="N16" s="2011"/>
      <c r="O16" s="1706"/>
      <c r="P16" s="1706"/>
      <c r="Q16" s="1784">
        <v>14</v>
      </c>
      <c r="S16" s="810"/>
    </row>
    <row r="17" spans="1:19" s="681" customFormat="1" ht="15">
      <c r="A17" s="684">
        <v>3</v>
      </c>
      <c r="B17" s="1702"/>
      <c r="C17" s="788"/>
      <c r="D17" s="788"/>
      <c r="E17" s="1784">
        <v>243</v>
      </c>
      <c r="F17" s="2011"/>
      <c r="G17" s="788"/>
      <c r="H17" s="1706"/>
      <c r="I17" s="1784">
        <v>71</v>
      </c>
      <c r="J17" s="2011"/>
      <c r="K17" s="1706"/>
      <c r="L17" s="1706"/>
      <c r="M17" s="1784">
        <v>30</v>
      </c>
      <c r="N17" s="2011"/>
      <c r="O17" s="1706"/>
      <c r="P17" s="1706"/>
      <c r="Q17" s="1784">
        <v>12</v>
      </c>
      <c r="S17" s="810"/>
    </row>
    <row r="18" spans="1:19" s="681" customFormat="1" ht="15">
      <c r="A18" s="684">
        <v>4</v>
      </c>
      <c r="B18" s="1702"/>
      <c r="C18" s="788"/>
      <c r="D18" s="788"/>
      <c r="E18" s="1784">
        <v>248</v>
      </c>
      <c r="F18" s="2011"/>
      <c r="G18" s="788"/>
      <c r="H18" s="1706"/>
      <c r="I18" s="1784">
        <v>70</v>
      </c>
      <c r="J18" s="2011"/>
      <c r="K18" s="1706"/>
      <c r="L18" s="1706"/>
      <c r="M18" s="1784">
        <v>29</v>
      </c>
      <c r="N18" s="2011"/>
      <c r="O18" s="1706"/>
      <c r="P18" s="1706"/>
      <c r="Q18" s="1784">
        <v>12</v>
      </c>
      <c r="S18" s="810"/>
    </row>
    <row r="19" spans="1:19" s="681" customFormat="1" ht="15">
      <c r="A19" s="684">
        <v>5</v>
      </c>
      <c r="B19" s="1702"/>
      <c r="C19" s="788"/>
      <c r="D19" s="788"/>
      <c r="E19" s="1784">
        <v>253</v>
      </c>
      <c r="F19" s="2011"/>
      <c r="G19" s="788"/>
      <c r="H19" s="1706"/>
      <c r="I19" s="1784">
        <v>76</v>
      </c>
      <c r="J19" s="2011"/>
      <c r="K19" s="1706"/>
      <c r="L19" s="1706"/>
      <c r="M19" s="1784">
        <v>29</v>
      </c>
      <c r="N19" s="2011"/>
      <c r="O19" s="1706"/>
      <c r="P19" s="1706"/>
      <c r="Q19" s="1784">
        <v>13</v>
      </c>
      <c r="S19" s="810"/>
    </row>
    <row r="20" spans="1:19" s="681" customFormat="1" ht="15">
      <c r="A20" s="684">
        <v>6</v>
      </c>
      <c r="B20" s="1702"/>
      <c r="C20" s="788"/>
      <c r="D20" s="788"/>
      <c r="E20" s="1784">
        <v>328</v>
      </c>
      <c r="F20" s="2011"/>
      <c r="G20" s="788"/>
      <c r="H20" s="1706"/>
      <c r="I20" s="1784">
        <v>97</v>
      </c>
      <c r="J20" s="2011"/>
      <c r="K20" s="1706"/>
      <c r="L20" s="1706"/>
      <c r="M20" s="1784">
        <v>31</v>
      </c>
      <c r="N20" s="2011"/>
      <c r="O20" s="1706"/>
      <c r="P20" s="1706"/>
      <c r="Q20" s="1784">
        <v>12</v>
      </c>
      <c r="S20" s="810"/>
    </row>
    <row r="21" spans="1:19" s="681" customFormat="1" ht="15">
      <c r="A21" s="684">
        <v>7</v>
      </c>
      <c r="B21" s="1702"/>
      <c r="C21" s="788"/>
      <c r="D21" s="788"/>
      <c r="E21" s="1784">
        <v>380</v>
      </c>
      <c r="F21" s="2011"/>
      <c r="G21" s="788"/>
      <c r="H21" s="1706"/>
      <c r="I21" s="1784">
        <v>138</v>
      </c>
      <c r="J21" s="2011"/>
      <c r="K21" s="1706"/>
      <c r="L21" s="1706"/>
      <c r="M21" s="1784">
        <v>30</v>
      </c>
      <c r="N21" s="2011"/>
      <c r="O21" s="1706"/>
      <c r="P21" s="1706"/>
      <c r="Q21" s="1784">
        <v>14</v>
      </c>
      <c r="S21" s="810"/>
    </row>
    <row r="22" spans="1:19" s="681" customFormat="1" ht="15">
      <c r="A22" s="684">
        <v>8</v>
      </c>
      <c r="B22" s="1702"/>
      <c r="C22" s="788"/>
      <c r="D22" s="788"/>
      <c r="E22" s="1784">
        <v>330</v>
      </c>
      <c r="F22" s="2011"/>
      <c r="G22" s="788"/>
      <c r="H22" s="1706"/>
      <c r="I22" s="1784">
        <v>130</v>
      </c>
      <c r="J22" s="2011"/>
      <c r="K22" s="1706"/>
      <c r="L22" s="1706"/>
      <c r="M22" s="1784">
        <v>31</v>
      </c>
      <c r="N22" s="2011"/>
      <c r="O22" s="1706"/>
      <c r="P22" s="1706"/>
      <c r="Q22" s="1784">
        <v>12</v>
      </c>
      <c r="S22" s="810"/>
    </row>
    <row r="23" spans="1:19" s="681" customFormat="1" ht="15">
      <c r="A23" s="684">
        <v>9</v>
      </c>
      <c r="B23" s="1702"/>
      <c r="C23" s="788"/>
      <c r="D23" s="788"/>
      <c r="E23" s="1784">
        <v>334</v>
      </c>
      <c r="F23" s="2011"/>
      <c r="G23" s="788"/>
      <c r="H23" s="1706"/>
      <c r="I23" s="1784">
        <v>120</v>
      </c>
      <c r="J23" s="2011"/>
      <c r="K23" s="1706"/>
      <c r="L23" s="1706"/>
      <c r="M23" s="1784">
        <v>31</v>
      </c>
      <c r="N23" s="2011"/>
      <c r="O23" s="1706"/>
      <c r="P23" s="1706"/>
      <c r="Q23" s="1784">
        <v>11</v>
      </c>
      <c r="S23" s="810"/>
    </row>
    <row r="24" spans="1:19" s="681" customFormat="1" ht="15">
      <c r="A24" s="684">
        <v>10</v>
      </c>
      <c r="B24" s="1702"/>
      <c r="C24" s="788"/>
      <c r="D24" s="788"/>
      <c r="E24" s="1784">
        <v>349</v>
      </c>
      <c r="F24" s="2011"/>
      <c r="G24" s="788"/>
      <c r="H24" s="1706"/>
      <c r="I24" s="1784">
        <v>124</v>
      </c>
      <c r="J24" s="2011"/>
      <c r="K24" s="1706"/>
      <c r="L24" s="1706"/>
      <c r="M24" s="1784">
        <v>33</v>
      </c>
      <c r="N24" s="2011"/>
      <c r="O24" s="1706"/>
      <c r="P24" s="1706"/>
      <c r="Q24" s="1784">
        <v>9</v>
      </c>
      <c r="S24" s="810"/>
    </row>
    <row r="25" spans="1:19" s="681" customFormat="1" ht="15">
      <c r="A25" s="684">
        <v>11</v>
      </c>
      <c r="B25" s="1702"/>
      <c r="C25" s="788"/>
      <c r="D25" s="788"/>
      <c r="E25" s="1784">
        <v>346</v>
      </c>
      <c r="F25" s="2011"/>
      <c r="G25" s="788"/>
      <c r="H25" s="1706"/>
      <c r="I25" s="1784">
        <v>126</v>
      </c>
      <c r="J25" s="2011"/>
      <c r="K25" s="1706"/>
      <c r="L25" s="1706"/>
      <c r="M25" s="1784">
        <v>32</v>
      </c>
      <c r="N25" s="2011"/>
      <c r="O25" s="1706"/>
      <c r="P25" s="1706"/>
      <c r="Q25" s="1784">
        <v>9</v>
      </c>
      <c r="S25" s="810"/>
    </row>
    <row r="26" spans="1:19" s="681" customFormat="1" ht="15">
      <c r="A26" s="684">
        <v>12</v>
      </c>
      <c r="B26" s="1702"/>
      <c r="C26" s="788"/>
      <c r="D26" s="788"/>
      <c r="E26" s="1784">
        <v>344</v>
      </c>
      <c r="F26" s="2011"/>
      <c r="G26" s="788"/>
      <c r="H26" s="1706"/>
      <c r="I26" s="1784">
        <v>128</v>
      </c>
      <c r="J26" s="2011"/>
      <c r="K26" s="1706"/>
      <c r="L26" s="1706"/>
      <c r="M26" s="1784">
        <v>35</v>
      </c>
      <c r="N26" s="2011"/>
      <c r="O26" s="1706"/>
      <c r="P26" s="1706"/>
      <c r="Q26" s="1784">
        <v>11</v>
      </c>
      <c r="S26" s="810"/>
    </row>
    <row r="27" spans="1:19" s="681" customFormat="1" ht="15">
      <c r="A27" s="684">
        <v>13</v>
      </c>
      <c r="B27" s="1702"/>
      <c r="C27" s="788"/>
      <c r="D27" s="788"/>
      <c r="E27" s="1784">
        <v>335</v>
      </c>
      <c r="F27" s="2011"/>
      <c r="G27" s="788"/>
      <c r="H27" s="1706"/>
      <c r="I27" s="1784">
        <v>112</v>
      </c>
      <c r="J27" s="2011"/>
      <c r="K27" s="1706"/>
      <c r="L27" s="1706"/>
      <c r="M27" s="1784">
        <v>35</v>
      </c>
      <c r="N27" s="2011"/>
      <c r="O27" s="1706"/>
      <c r="P27" s="1706"/>
      <c r="Q27" s="1784">
        <v>10</v>
      </c>
      <c r="S27" s="810"/>
    </row>
    <row r="28" spans="1:19" s="681" customFormat="1" ht="15">
      <c r="A28" s="684">
        <v>14</v>
      </c>
      <c r="B28" s="1702"/>
      <c r="C28" s="788"/>
      <c r="D28" s="788"/>
      <c r="E28" s="1784">
        <v>312</v>
      </c>
      <c r="F28" s="2011"/>
      <c r="G28" s="788"/>
      <c r="H28" s="1706"/>
      <c r="I28" s="1784">
        <v>107</v>
      </c>
      <c r="J28" s="2011"/>
      <c r="K28" s="1706"/>
      <c r="L28" s="1706"/>
      <c r="M28" s="1784">
        <v>32</v>
      </c>
      <c r="N28" s="2011"/>
      <c r="O28" s="1706"/>
      <c r="P28" s="1706"/>
      <c r="Q28" s="1784">
        <v>7</v>
      </c>
      <c r="S28" s="810"/>
    </row>
    <row r="29" spans="1:19" s="681" customFormat="1" ht="15">
      <c r="A29" s="684">
        <v>15</v>
      </c>
      <c r="B29" s="1702"/>
      <c r="C29" s="788"/>
      <c r="D29" s="788"/>
      <c r="E29" s="1784">
        <v>309</v>
      </c>
      <c r="F29" s="2011"/>
      <c r="G29" s="788"/>
      <c r="H29" s="1706"/>
      <c r="I29" s="1784">
        <v>119</v>
      </c>
      <c r="J29" s="2011"/>
      <c r="K29" s="1706"/>
      <c r="L29" s="1706"/>
      <c r="M29" s="1784">
        <v>33</v>
      </c>
      <c r="N29" s="2011"/>
      <c r="O29" s="1706"/>
      <c r="P29" s="1706"/>
      <c r="Q29" s="1784">
        <v>6</v>
      </c>
      <c r="S29" s="810"/>
    </row>
    <row r="30" spans="1:19" s="681" customFormat="1" ht="15">
      <c r="A30" s="684">
        <v>16</v>
      </c>
      <c r="B30" s="1702"/>
      <c r="C30" s="788"/>
      <c r="D30" s="788"/>
      <c r="E30" s="1784">
        <v>316</v>
      </c>
      <c r="F30" s="2011"/>
      <c r="G30" s="788"/>
      <c r="H30" s="1706"/>
      <c r="I30" s="1784">
        <v>134</v>
      </c>
      <c r="J30" s="2011"/>
      <c r="K30" s="1706"/>
      <c r="L30" s="1706"/>
      <c r="M30" s="1784">
        <v>33</v>
      </c>
      <c r="N30" s="2011"/>
      <c r="O30" s="1706"/>
      <c r="P30" s="1706"/>
      <c r="Q30" s="1784">
        <v>8</v>
      </c>
      <c r="S30" s="810"/>
    </row>
    <row r="31" spans="1:19" s="685" customFormat="1" ht="15">
      <c r="A31" s="684">
        <v>17</v>
      </c>
      <c r="B31" s="1702"/>
      <c r="C31" s="788"/>
      <c r="D31" s="788"/>
      <c r="E31" s="1784">
        <v>338</v>
      </c>
      <c r="F31" s="2011"/>
      <c r="G31" s="788"/>
      <c r="H31" s="1706"/>
      <c r="I31" s="1784">
        <v>146</v>
      </c>
      <c r="J31" s="2011"/>
      <c r="K31" s="1706"/>
      <c r="L31" s="1706"/>
      <c r="M31" s="1784">
        <v>34</v>
      </c>
      <c r="N31" s="2011"/>
      <c r="O31" s="1706"/>
      <c r="P31" s="1706"/>
      <c r="Q31" s="1784">
        <v>9</v>
      </c>
      <c r="S31" s="810"/>
    </row>
    <row r="32" spans="1:19" s="685" customFormat="1" ht="15">
      <c r="A32" s="684">
        <v>18</v>
      </c>
      <c r="B32" s="1702"/>
      <c r="C32" s="788"/>
      <c r="D32" s="788"/>
      <c r="E32" s="1784">
        <v>356</v>
      </c>
      <c r="F32" s="2011"/>
      <c r="G32" s="788"/>
      <c r="H32" s="1706"/>
      <c r="I32" s="1784">
        <v>163</v>
      </c>
      <c r="J32" s="2011"/>
      <c r="K32" s="1706"/>
      <c r="L32" s="1706"/>
      <c r="M32" s="1784">
        <v>33</v>
      </c>
      <c r="N32" s="2011"/>
      <c r="O32" s="1706"/>
      <c r="P32" s="1706"/>
      <c r="Q32" s="1784">
        <v>10</v>
      </c>
      <c r="S32" s="810"/>
    </row>
    <row r="33" spans="1:33" s="685" customFormat="1" ht="15">
      <c r="A33" s="684">
        <v>19</v>
      </c>
      <c r="B33" s="1702"/>
      <c r="C33" s="788"/>
      <c r="D33" s="788"/>
      <c r="E33" s="1784">
        <v>367</v>
      </c>
      <c r="F33" s="2011"/>
      <c r="G33" s="788"/>
      <c r="H33" s="1706"/>
      <c r="I33" s="1784">
        <v>146</v>
      </c>
      <c r="J33" s="2011"/>
      <c r="K33" s="1706"/>
      <c r="L33" s="1706"/>
      <c r="M33" s="1784">
        <v>34</v>
      </c>
      <c r="N33" s="2011"/>
      <c r="O33" s="1706"/>
      <c r="P33" s="1706"/>
      <c r="Q33" s="1784">
        <v>15</v>
      </c>
      <c r="S33" s="810"/>
    </row>
    <row r="34" spans="1:33" s="685" customFormat="1" ht="15">
      <c r="A34" s="684">
        <v>20</v>
      </c>
      <c r="B34" s="1702"/>
      <c r="C34" s="788"/>
      <c r="D34" s="788"/>
      <c r="E34" s="1784">
        <v>361</v>
      </c>
      <c r="F34" s="2011"/>
      <c r="G34" s="788"/>
      <c r="H34" s="1706"/>
      <c r="I34" s="1784">
        <v>159</v>
      </c>
      <c r="J34" s="2011"/>
      <c r="K34" s="1706"/>
      <c r="L34" s="1706"/>
      <c r="M34" s="1784">
        <v>32</v>
      </c>
      <c r="N34" s="2011"/>
      <c r="O34" s="1706"/>
      <c r="P34" s="1706"/>
      <c r="Q34" s="1784">
        <v>14</v>
      </c>
      <c r="S34" s="810"/>
    </row>
    <row r="35" spans="1:33" s="685" customFormat="1" ht="15">
      <c r="A35" s="684">
        <v>21</v>
      </c>
      <c r="B35" s="1702"/>
      <c r="C35" s="788"/>
      <c r="D35" s="788"/>
      <c r="E35" s="1784">
        <v>364</v>
      </c>
      <c r="F35" s="2011"/>
      <c r="G35" s="788"/>
      <c r="H35" s="1706"/>
      <c r="I35" s="1784">
        <v>150</v>
      </c>
      <c r="J35" s="2011"/>
      <c r="K35" s="1706"/>
      <c r="L35" s="1706"/>
      <c r="M35" s="1784">
        <v>30</v>
      </c>
      <c r="N35" s="2011"/>
      <c r="O35" s="1706"/>
      <c r="P35" s="1706"/>
      <c r="Q35" s="1784">
        <v>14</v>
      </c>
      <c r="S35" s="810"/>
    </row>
    <row r="36" spans="1:33" s="685" customFormat="1" ht="15">
      <c r="A36" s="684">
        <v>22</v>
      </c>
      <c r="B36" s="1702"/>
      <c r="C36" s="788"/>
      <c r="D36" s="788"/>
      <c r="E36" s="1784">
        <v>315</v>
      </c>
      <c r="F36" s="2011"/>
      <c r="G36" s="788"/>
      <c r="H36" s="1706"/>
      <c r="I36" s="1784">
        <v>137</v>
      </c>
      <c r="J36" s="2011"/>
      <c r="K36" s="1706"/>
      <c r="L36" s="1706"/>
      <c r="M36" s="1784">
        <v>29</v>
      </c>
      <c r="N36" s="2011"/>
      <c r="O36" s="1706"/>
      <c r="P36" s="1706"/>
      <c r="Q36" s="1784">
        <v>13</v>
      </c>
      <c r="S36" s="810"/>
    </row>
    <row r="37" spans="1:33" s="685" customFormat="1" ht="15">
      <c r="A37" s="684">
        <v>23</v>
      </c>
      <c r="B37" s="1702"/>
      <c r="C37" s="788"/>
      <c r="D37" s="788"/>
      <c r="E37" s="1784">
        <v>282</v>
      </c>
      <c r="F37" s="2011"/>
      <c r="G37" s="1706"/>
      <c r="H37" s="1706"/>
      <c r="I37" s="1784">
        <v>111</v>
      </c>
      <c r="J37" s="2011"/>
      <c r="K37" s="1706"/>
      <c r="L37" s="1706"/>
      <c r="M37" s="1784">
        <v>29</v>
      </c>
      <c r="N37" s="2011"/>
      <c r="O37" s="1706"/>
      <c r="P37" s="1706"/>
      <c r="Q37" s="1784">
        <v>15</v>
      </c>
      <c r="S37" s="810"/>
    </row>
    <row r="38" spans="1:33" s="685" customFormat="1" ht="15">
      <c r="A38" s="684" t="s">
        <v>19</v>
      </c>
      <c r="B38" s="788"/>
      <c r="C38" s="1713"/>
      <c r="D38" s="1713"/>
      <c r="E38" s="1705">
        <f>SUM(E14:E37)</f>
        <v>7585</v>
      </c>
      <c r="F38" s="1711"/>
      <c r="G38" s="1711"/>
      <c r="H38" s="1711"/>
      <c r="I38" s="1705">
        <f>SUM(I14:I37)</f>
        <v>2822</v>
      </c>
      <c r="J38" s="1711"/>
      <c r="K38" s="1711"/>
      <c r="L38" s="1711"/>
      <c r="M38" s="1705">
        <f>SUM(M14:M37)</f>
        <v>755</v>
      </c>
      <c r="N38" s="1711"/>
      <c r="O38" s="1711"/>
      <c r="P38" s="1711"/>
      <c r="Q38" s="1705">
        <f>SUM(Q14:Q37)</f>
        <v>278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6">
    <tabColor theme="9" tint="-0.249977111117893"/>
  </sheetPr>
  <dimension ref="A1:AG46"/>
  <sheetViews>
    <sheetView zoomScale="85" zoomScaleNormal="85" workbookViewId="0">
      <selection activeCell="Q14" sqref="Q14:Q37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219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L3" s="1067"/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383</v>
      </c>
      <c r="B8" s="1258" t="s">
        <v>384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221</v>
      </c>
      <c r="C10" s="2095"/>
      <c r="D10" s="2095"/>
      <c r="E10" s="2096"/>
      <c r="F10" s="3032" t="s">
        <v>222</v>
      </c>
      <c r="G10" s="2095"/>
      <c r="H10" s="2095"/>
      <c r="I10" s="2096"/>
      <c r="J10" s="3032" t="str">
        <f>B10</f>
        <v>ВЛ-6 кВ Ф-2 пр. Больница</v>
      </c>
      <c r="K10" s="2095"/>
      <c r="L10" s="2095"/>
      <c r="M10" s="2096"/>
      <c r="N10" s="3032" t="str">
        <f>F10</f>
        <v>ВЛ-6 кВ Город</v>
      </c>
      <c r="O10" s="2095"/>
      <c r="P10" s="2095"/>
      <c r="Q10" s="2096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1800</v>
      </c>
      <c r="F11" s="3032" t="s">
        <v>14</v>
      </c>
      <c r="G11" s="2095"/>
      <c r="H11" s="678"/>
      <c r="I11" s="679">
        <v>2400</v>
      </c>
      <c r="J11" s="3032" t="s">
        <v>14</v>
      </c>
      <c r="K11" s="2095"/>
      <c r="L11" s="678"/>
      <c r="M11" s="679">
        <f>E11</f>
        <v>1800</v>
      </c>
      <c r="N11" s="3032" t="s">
        <v>14</v>
      </c>
      <c r="O11" s="2095"/>
      <c r="P11" s="678"/>
      <c r="Q11" s="679">
        <v>2400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2"/>
      <c r="C14" s="788"/>
      <c r="D14" s="788"/>
      <c r="E14" s="1784">
        <v>272</v>
      </c>
      <c r="F14" s="1709"/>
      <c r="G14" s="788"/>
      <c r="H14" s="788"/>
      <c r="I14" s="2052">
        <v>0</v>
      </c>
      <c r="J14" s="1709"/>
      <c r="K14" s="1784"/>
      <c r="L14" s="788"/>
      <c r="M14" s="1784">
        <v>180</v>
      </c>
      <c r="N14" s="1709"/>
      <c r="O14" s="788"/>
      <c r="P14" s="788"/>
      <c r="Q14" s="1784">
        <v>0</v>
      </c>
      <c r="S14" s="810"/>
    </row>
    <row r="15" spans="1:33" s="1313" customFormat="1" ht="15">
      <c r="A15" s="1306">
        <v>1</v>
      </c>
      <c r="B15" s="1702"/>
      <c r="C15" s="1311"/>
      <c r="D15" s="788"/>
      <c r="E15" s="1784">
        <v>260</v>
      </c>
      <c r="F15" s="1704"/>
      <c r="G15" s="788"/>
      <c r="H15" s="1687"/>
      <c r="I15" s="2053">
        <v>0</v>
      </c>
      <c r="J15" s="1704"/>
      <c r="K15" s="1784"/>
      <c r="L15" s="1687"/>
      <c r="M15" s="1784">
        <v>199</v>
      </c>
      <c r="N15" s="1704"/>
      <c r="O15" s="1687"/>
      <c r="P15" s="1687"/>
      <c r="Q15" s="1784">
        <v>0</v>
      </c>
      <c r="S15" s="1314"/>
    </row>
    <row r="16" spans="1:33" s="681" customFormat="1" ht="15">
      <c r="A16" s="684">
        <v>2</v>
      </c>
      <c r="B16" s="1702"/>
      <c r="C16" s="788"/>
      <c r="D16" s="788"/>
      <c r="E16" s="1784">
        <v>246</v>
      </c>
      <c r="F16" s="1704"/>
      <c r="G16" s="788"/>
      <c r="H16" s="1687"/>
      <c r="I16" s="2053">
        <v>0</v>
      </c>
      <c r="J16" s="1704"/>
      <c r="K16" s="1784"/>
      <c r="L16" s="1687"/>
      <c r="M16" s="1784">
        <v>178</v>
      </c>
      <c r="N16" s="1704"/>
      <c r="O16" s="1687"/>
      <c r="P16" s="1687"/>
      <c r="Q16" s="1784">
        <v>0</v>
      </c>
      <c r="S16" s="810"/>
    </row>
    <row r="17" spans="1:19" s="681" customFormat="1" ht="15">
      <c r="A17" s="684">
        <v>3</v>
      </c>
      <c r="B17" s="1702"/>
      <c r="C17" s="788"/>
      <c r="D17" s="788"/>
      <c r="E17" s="1784">
        <v>248</v>
      </c>
      <c r="F17" s="1704"/>
      <c r="G17" s="788"/>
      <c r="H17" s="1687"/>
      <c r="I17" s="2053">
        <v>0</v>
      </c>
      <c r="J17" s="1704"/>
      <c r="K17" s="1784"/>
      <c r="L17" s="1687"/>
      <c r="M17" s="1784">
        <v>184</v>
      </c>
      <c r="N17" s="1704"/>
      <c r="O17" s="1687"/>
      <c r="P17" s="1687"/>
      <c r="Q17" s="1784">
        <v>0</v>
      </c>
      <c r="S17" s="810"/>
    </row>
    <row r="18" spans="1:19" s="681" customFormat="1" ht="15">
      <c r="A18" s="684">
        <v>4</v>
      </c>
      <c r="B18" s="1702"/>
      <c r="C18" s="788"/>
      <c r="D18" s="788"/>
      <c r="E18" s="1784">
        <v>270</v>
      </c>
      <c r="F18" s="1704"/>
      <c r="G18" s="788"/>
      <c r="H18" s="1687"/>
      <c r="I18" s="2053">
        <v>0</v>
      </c>
      <c r="J18" s="1704"/>
      <c r="K18" s="1784"/>
      <c r="L18" s="1687"/>
      <c r="M18" s="1784">
        <v>183</v>
      </c>
      <c r="N18" s="1704"/>
      <c r="O18" s="1687"/>
      <c r="P18" s="1687"/>
      <c r="Q18" s="1784">
        <v>0</v>
      </c>
      <c r="S18" s="810"/>
    </row>
    <row r="19" spans="1:19" s="681" customFormat="1" ht="15">
      <c r="A19" s="684">
        <v>5</v>
      </c>
      <c r="B19" s="1702"/>
      <c r="C19" s="788"/>
      <c r="D19" s="788"/>
      <c r="E19" s="1784">
        <v>295</v>
      </c>
      <c r="F19" s="1704"/>
      <c r="G19" s="788"/>
      <c r="H19" s="1687"/>
      <c r="I19" s="2053">
        <v>0</v>
      </c>
      <c r="J19" s="1704"/>
      <c r="K19" s="1784"/>
      <c r="L19" s="1687"/>
      <c r="M19" s="1784">
        <v>178</v>
      </c>
      <c r="N19" s="1704"/>
      <c r="O19" s="1687"/>
      <c r="P19" s="1687"/>
      <c r="Q19" s="1784">
        <v>0</v>
      </c>
      <c r="S19" s="810"/>
    </row>
    <row r="20" spans="1:19" s="681" customFormat="1" ht="15">
      <c r="A20" s="684">
        <v>6</v>
      </c>
      <c r="B20" s="1702"/>
      <c r="C20" s="788"/>
      <c r="D20" s="788"/>
      <c r="E20" s="1784">
        <v>366</v>
      </c>
      <c r="F20" s="1704"/>
      <c r="G20" s="788"/>
      <c r="H20" s="1687"/>
      <c r="I20" s="2053">
        <v>0</v>
      </c>
      <c r="J20" s="1704"/>
      <c r="K20" s="1784"/>
      <c r="L20" s="1687"/>
      <c r="M20" s="1784">
        <v>176</v>
      </c>
      <c r="N20" s="1704"/>
      <c r="O20" s="1687"/>
      <c r="P20" s="1687"/>
      <c r="Q20" s="1784">
        <v>0</v>
      </c>
      <c r="S20" s="810"/>
    </row>
    <row r="21" spans="1:19" s="681" customFormat="1" ht="15">
      <c r="A21" s="684">
        <v>7</v>
      </c>
      <c r="B21" s="1702"/>
      <c r="C21" s="788"/>
      <c r="D21" s="788"/>
      <c r="E21" s="1784">
        <v>404</v>
      </c>
      <c r="F21" s="1704"/>
      <c r="G21" s="788"/>
      <c r="H21" s="1687"/>
      <c r="I21" s="2053">
        <v>0</v>
      </c>
      <c r="J21" s="1704"/>
      <c r="K21" s="1784"/>
      <c r="L21" s="1687"/>
      <c r="M21" s="1784">
        <v>173</v>
      </c>
      <c r="N21" s="1704"/>
      <c r="O21" s="1687"/>
      <c r="P21" s="1687"/>
      <c r="Q21" s="1784">
        <v>0</v>
      </c>
      <c r="S21" s="810"/>
    </row>
    <row r="22" spans="1:19" s="681" customFormat="1" ht="15">
      <c r="A22" s="684">
        <v>8</v>
      </c>
      <c r="B22" s="1702"/>
      <c r="C22" s="788"/>
      <c r="D22" s="788"/>
      <c r="E22" s="1784">
        <v>440</v>
      </c>
      <c r="F22" s="1704"/>
      <c r="G22" s="788"/>
      <c r="H22" s="1687"/>
      <c r="I22" s="2053">
        <v>0</v>
      </c>
      <c r="J22" s="1704"/>
      <c r="K22" s="1784"/>
      <c r="L22" s="1687"/>
      <c r="M22" s="1784">
        <v>171</v>
      </c>
      <c r="N22" s="1704"/>
      <c r="O22" s="1687"/>
      <c r="P22" s="1687"/>
      <c r="Q22" s="1784">
        <v>0</v>
      </c>
      <c r="S22" s="810"/>
    </row>
    <row r="23" spans="1:19" s="681" customFormat="1" ht="15">
      <c r="A23" s="684">
        <v>9</v>
      </c>
      <c r="B23" s="1702"/>
      <c r="C23" s="788"/>
      <c r="D23" s="788"/>
      <c r="E23" s="1784">
        <v>458</v>
      </c>
      <c r="F23" s="1704"/>
      <c r="G23" s="788"/>
      <c r="H23" s="1687"/>
      <c r="I23" s="2053">
        <v>0</v>
      </c>
      <c r="J23" s="1704"/>
      <c r="K23" s="1784"/>
      <c r="L23" s="1687"/>
      <c r="M23" s="1784">
        <v>174</v>
      </c>
      <c r="N23" s="1704"/>
      <c r="O23" s="1687"/>
      <c r="P23" s="1687"/>
      <c r="Q23" s="1784">
        <v>0</v>
      </c>
      <c r="S23" s="810"/>
    </row>
    <row r="24" spans="1:19" s="681" customFormat="1" ht="15">
      <c r="A24" s="684">
        <v>10</v>
      </c>
      <c r="B24" s="1702"/>
      <c r="C24" s="788"/>
      <c r="D24" s="788"/>
      <c r="E24" s="1784">
        <v>425</v>
      </c>
      <c r="F24" s="1704"/>
      <c r="G24" s="788"/>
      <c r="H24" s="1687"/>
      <c r="I24" s="2053">
        <v>0</v>
      </c>
      <c r="J24" s="1704"/>
      <c r="K24" s="1784"/>
      <c r="L24" s="1687"/>
      <c r="M24" s="1784">
        <v>180</v>
      </c>
      <c r="N24" s="1704"/>
      <c r="O24" s="1687"/>
      <c r="P24" s="1687"/>
      <c r="Q24" s="1784">
        <v>0</v>
      </c>
      <c r="S24" s="810"/>
    </row>
    <row r="25" spans="1:19" s="681" customFormat="1" ht="15">
      <c r="A25" s="684">
        <v>11</v>
      </c>
      <c r="B25" s="1702"/>
      <c r="C25" s="788"/>
      <c r="D25" s="788"/>
      <c r="E25" s="1784">
        <v>411</v>
      </c>
      <c r="F25" s="1704"/>
      <c r="G25" s="788"/>
      <c r="H25" s="1687"/>
      <c r="I25" s="2053">
        <v>0</v>
      </c>
      <c r="J25" s="1704"/>
      <c r="K25" s="1784"/>
      <c r="L25" s="1687"/>
      <c r="M25" s="1784">
        <v>174</v>
      </c>
      <c r="N25" s="1704"/>
      <c r="O25" s="1687"/>
      <c r="P25" s="1687"/>
      <c r="Q25" s="1784">
        <v>0</v>
      </c>
      <c r="S25" s="810"/>
    </row>
    <row r="26" spans="1:19" s="681" customFormat="1" ht="15">
      <c r="A26" s="684">
        <v>12</v>
      </c>
      <c r="B26" s="1702"/>
      <c r="C26" s="788"/>
      <c r="D26" s="788"/>
      <c r="E26" s="1784">
        <v>406</v>
      </c>
      <c r="F26" s="1704"/>
      <c r="G26" s="788"/>
      <c r="H26" s="1687"/>
      <c r="I26" s="2053">
        <v>0</v>
      </c>
      <c r="J26" s="1704"/>
      <c r="K26" s="1784"/>
      <c r="L26" s="1687"/>
      <c r="M26" s="1784">
        <v>199</v>
      </c>
      <c r="N26" s="1704"/>
      <c r="O26" s="1687"/>
      <c r="P26" s="1687"/>
      <c r="Q26" s="1784">
        <v>0</v>
      </c>
      <c r="S26" s="810"/>
    </row>
    <row r="27" spans="1:19" s="681" customFormat="1" ht="15">
      <c r="A27" s="684">
        <v>13</v>
      </c>
      <c r="B27" s="1702"/>
      <c r="C27" s="788"/>
      <c r="D27" s="788"/>
      <c r="E27" s="1784">
        <v>389</v>
      </c>
      <c r="F27" s="1704"/>
      <c r="G27" s="788"/>
      <c r="H27" s="1687"/>
      <c r="I27" s="2053">
        <v>0</v>
      </c>
      <c r="J27" s="1704"/>
      <c r="K27" s="1784"/>
      <c r="L27" s="1687"/>
      <c r="M27" s="1784">
        <v>193</v>
      </c>
      <c r="N27" s="1704"/>
      <c r="O27" s="1687"/>
      <c r="P27" s="1687"/>
      <c r="Q27" s="1784">
        <v>0</v>
      </c>
      <c r="S27" s="810"/>
    </row>
    <row r="28" spans="1:19" s="681" customFormat="1" ht="15">
      <c r="A28" s="684">
        <v>14</v>
      </c>
      <c r="B28" s="1702"/>
      <c r="C28" s="788"/>
      <c r="D28" s="788"/>
      <c r="E28" s="1784">
        <v>348</v>
      </c>
      <c r="F28" s="1704"/>
      <c r="G28" s="788"/>
      <c r="H28" s="1687"/>
      <c r="I28" s="2053">
        <v>0</v>
      </c>
      <c r="J28" s="1704"/>
      <c r="K28" s="1784"/>
      <c r="L28" s="1687"/>
      <c r="M28" s="1784">
        <v>181</v>
      </c>
      <c r="N28" s="1704"/>
      <c r="O28" s="1687"/>
      <c r="P28" s="1687"/>
      <c r="Q28" s="1784">
        <v>0</v>
      </c>
      <c r="S28" s="810"/>
    </row>
    <row r="29" spans="1:19" s="681" customFormat="1" ht="15">
      <c r="A29" s="684">
        <v>15</v>
      </c>
      <c r="B29" s="1702"/>
      <c r="C29" s="788"/>
      <c r="D29" s="788"/>
      <c r="E29" s="1784">
        <v>357</v>
      </c>
      <c r="F29" s="1704"/>
      <c r="G29" s="788"/>
      <c r="H29" s="1687"/>
      <c r="I29" s="2053">
        <v>0</v>
      </c>
      <c r="J29" s="1704"/>
      <c r="K29" s="1784"/>
      <c r="L29" s="1687"/>
      <c r="M29" s="1784">
        <v>181</v>
      </c>
      <c r="N29" s="1704"/>
      <c r="O29" s="1687"/>
      <c r="P29" s="1687"/>
      <c r="Q29" s="1784">
        <v>0</v>
      </c>
      <c r="S29" s="810"/>
    </row>
    <row r="30" spans="1:19" s="681" customFormat="1" ht="15">
      <c r="A30" s="684">
        <v>16</v>
      </c>
      <c r="B30" s="1702"/>
      <c r="C30" s="788"/>
      <c r="D30" s="788"/>
      <c r="E30" s="1784">
        <v>361</v>
      </c>
      <c r="F30" s="1704"/>
      <c r="G30" s="788"/>
      <c r="H30" s="1687"/>
      <c r="I30" s="2053">
        <v>0</v>
      </c>
      <c r="J30" s="1704"/>
      <c r="K30" s="1784"/>
      <c r="L30" s="1687"/>
      <c r="M30" s="1784">
        <v>174</v>
      </c>
      <c r="N30" s="1704"/>
      <c r="O30" s="1687"/>
      <c r="P30" s="1687"/>
      <c r="Q30" s="1784">
        <v>0</v>
      </c>
      <c r="S30" s="810"/>
    </row>
    <row r="31" spans="1:19" s="685" customFormat="1" ht="15">
      <c r="A31" s="684">
        <v>17</v>
      </c>
      <c r="B31" s="1702"/>
      <c r="C31" s="788"/>
      <c r="D31" s="788"/>
      <c r="E31" s="1784">
        <v>358</v>
      </c>
      <c r="F31" s="1704"/>
      <c r="G31" s="788"/>
      <c r="H31" s="1687"/>
      <c r="I31" s="2053">
        <v>0</v>
      </c>
      <c r="J31" s="1704"/>
      <c r="K31" s="1784"/>
      <c r="L31" s="1687"/>
      <c r="M31" s="1784">
        <v>173</v>
      </c>
      <c r="N31" s="1704"/>
      <c r="O31" s="1687"/>
      <c r="P31" s="1687"/>
      <c r="Q31" s="1784">
        <v>0</v>
      </c>
      <c r="S31" s="810"/>
    </row>
    <row r="32" spans="1:19" s="685" customFormat="1" ht="15">
      <c r="A32" s="684">
        <v>18</v>
      </c>
      <c r="B32" s="1702"/>
      <c r="C32" s="788"/>
      <c r="D32" s="788"/>
      <c r="E32" s="1784">
        <v>345</v>
      </c>
      <c r="F32" s="1704"/>
      <c r="G32" s="788"/>
      <c r="H32" s="1687"/>
      <c r="I32" s="2053">
        <v>0</v>
      </c>
      <c r="J32" s="1704"/>
      <c r="K32" s="1784"/>
      <c r="L32" s="1687"/>
      <c r="M32" s="1784">
        <v>166</v>
      </c>
      <c r="N32" s="1704"/>
      <c r="O32" s="1687"/>
      <c r="P32" s="1687"/>
      <c r="Q32" s="1784">
        <v>0</v>
      </c>
      <c r="S32" s="810"/>
    </row>
    <row r="33" spans="1:33" s="685" customFormat="1" ht="15">
      <c r="A33" s="684">
        <v>19</v>
      </c>
      <c r="B33" s="1702"/>
      <c r="C33" s="788"/>
      <c r="D33" s="788"/>
      <c r="E33" s="1784">
        <v>351</v>
      </c>
      <c r="F33" s="1704"/>
      <c r="G33" s="788"/>
      <c r="H33" s="1687"/>
      <c r="I33" s="2053">
        <v>0</v>
      </c>
      <c r="J33" s="1704"/>
      <c r="K33" s="1784"/>
      <c r="L33" s="1687"/>
      <c r="M33" s="1784">
        <v>183</v>
      </c>
      <c r="N33" s="1704"/>
      <c r="O33" s="1687"/>
      <c r="P33" s="1687"/>
      <c r="Q33" s="1784">
        <v>0</v>
      </c>
      <c r="S33" s="810"/>
    </row>
    <row r="34" spans="1:33" s="685" customFormat="1" ht="15">
      <c r="A34" s="684">
        <v>20</v>
      </c>
      <c r="B34" s="1702"/>
      <c r="C34" s="788"/>
      <c r="D34" s="788"/>
      <c r="E34" s="1784">
        <v>349</v>
      </c>
      <c r="F34" s="1704"/>
      <c r="G34" s="788"/>
      <c r="H34" s="1687"/>
      <c r="I34" s="2053">
        <v>0</v>
      </c>
      <c r="J34" s="1704"/>
      <c r="K34" s="1784"/>
      <c r="L34" s="1687"/>
      <c r="M34" s="1784">
        <v>177</v>
      </c>
      <c r="N34" s="1704"/>
      <c r="O34" s="1687"/>
      <c r="P34" s="1687"/>
      <c r="Q34" s="1784">
        <v>0</v>
      </c>
      <c r="S34" s="810"/>
    </row>
    <row r="35" spans="1:33" s="685" customFormat="1" ht="15">
      <c r="A35" s="684">
        <v>21</v>
      </c>
      <c r="B35" s="1702"/>
      <c r="C35" s="788"/>
      <c r="D35" s="788"/>
      <c r="E35" s="1784">
        <v>342</v>
      </c>
      <c r="F35" s="1704"/>
      <c r="G35" s="788"/>
      <c r="H35" s="1687"/>
      <c r="I35" s="2053">
        <v>0</v>
      </c>
      <c r="J35" s="1704"/>
      <c r="K35" s="1784"/>
      <c r="L35" s="1687"/>
      <c r="M35" s="1784">
        <v>178</v>
      </c>
      <c r="N35" s="1704"/>
      <c r="O35" s="1687"/>
      <c r="P35" s="1687"/>
      <c r="Q35" s="1784">
        <v>0</v>
      </c>
      <c r="S35" s="810"/>
    </row>
    <row r="36" spans="1:33" s="685" customFormat="1" ht="15">
      <c r="A36" s="684">
        <v>22</v>
      </c>
      <c r="B36" s="1702"/>
      <c r="C36" s="788"/>
      <c r="D36" s="788"/>
      <c r="E36" s="1784">
        <v>304</v>
      </c>
      <c r="F36" s="1704"/>
      <c r="G36" s="788"/>
      <c r="H36" s="1687"/>
      <c r="I36" s="2053">
        <v>0</v>
      </c>
      <c r="J36" s="1704"/>
      <c r="K36" s="1784"/>
      <c r="L36" s="1687"/>
      <c r="M36" s="1784">
        <v>176</v>
      </c>
      <c r="N36" s="1704"/>
      <c r="O36" s="1687"/>
      <c r="P36" s="1687"/>
      <c r="Q36" s="1784">
        <v>0</v>
      </c>
      <c r="S36" s="810"/>
    </row>
    <row r="37" spans="1:33" s="685" customFormat="1" ht="15.75" thickBot="1">
      <c r="A37" s="684">
        <v>23</v>
      </c>
      <c r="B37" s="1702"/>
      <c r="C37" s="788"/>
      <c r="D37" s="788"/>
      <c r="E37" s="1784">
        <v>275</v>
      </c>
      <c r="F37" s="1704"/>
      <c r="G37" s="1687"/>
      <c r="H37" s="1687"/>
      <c r="I37" s="2054">
        <v>0</v>
      </c>
      <c r="J37" s="1704"/>
      <c r="K37" s="1784"/>
      <c r="L37" s="1687"/>
      <c r="M37" s="1784">
        <v>181</v>
      </c>
      <c r="N37" s="1704"/>
      <c r="O37" s="1687"/>
      <c r="P37" s="1687"/>
      <c r="Q37" s="1784">
        <v>0</v>
      </c>
      <c r="S37" s="810"/>
    </row>
    <row r="38" spans="1:33" s="685" customFormat="1" ht="15">
      <c r="A38" s="684" t="s">
        <v>19</v>
      </c>
      <c r="B38" s="788"/>
      <c r="C38" s="788"/>
      <c r="D38" s="788"/>
      <c r="E38" s="1689">
        <f>SUM(E14:E37)</f>
        <v>8280</v>
      </c>
      <c r="F38" s="1687"/>
      <c r="G38" s="1687"/>
      <c r="H38" s="1687"/>
      <c r="I38" s="1689">
        <f>SUM(I14:I37)</f>
        <v>0</v>
      </c>
      <c r="J38" s="1687"/>
      <c r="K38" s="1689">
        <f>SUM(K14:K37)</f>
        <v>0</v>
      </c>
      <c r="L38" s="1687"/>
      <c r="M38" s="1689">
        <f>SUM(M14:M37)</f>
        <v>4312</v>
      </c>
      <c r="N38" s="1687"/>
      <c r="O38" s="1687"/>
      <c r="P38" s="1687"/>
      <c r="Q38" s="1689">
        <f>SUM(Q14:Q37)</f>
        <v>0</v>
      </c>
    </row>
    <row r="39" spans="1:33" s="674" customFormat="1" ht="12.75" customHeight="1"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234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/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9">
    <tabColor theme="9" tint="-0.249977111117893"/>
  </sheetPr>
  <dimension ref="A1:AG46"/>
  <sheetViews>
    <sheetView zoomScale="85" zoomScaleNormal="85" workbookViewId="0">
      <selection activeCell="Q31" sqref="Q31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219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L3" s="1067"/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385</v>
      </c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223</v>
      </c>
      <c r="C10" s="2095"/>
      <c r="D10" s="2095"/>
      <c r="E10" s="2096"/>
      <c r="F10" s="3032"/>
      <c r="G10" s="2095"/>
      <c r="H10" s="2095"/>
      <c r="I10" s="2096"/>
      <c r="J10" s="3032" t="str">
        <f>B10</f>
        <v>ВЛ-6 кВ Ф-13 Заречье</v>
      </c>
      <c r="K10" s="2095"/>
      <c r="L10" s="2095"/>
      <c r="M10" s="2096"/>
      <c r="N10" s="3032"/>
      <c r="O10" s="2095"/>
      <c r="P10" s="2095"/>
      <c r="Q10" s="2096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1200</v>
      </c>
      <c r="F11" s="3032" t="s">
        <v>14</v>
      </c>
      <c r="G11" s="2095"/>
      <c r="H11" s="678"/>
      <c r="I11" s="679"/>
      <c r="J11" s="3032" t="s">
        <v>14</v>
      </c>
      <c r="K11" s="2095"/>
      <c r="L11" s="678"/>
      <c r="M11" s="679">
        <f>E11</f>
        <v>1200</v>
      </c>
      <c r="N11" s="3032" t="s">
        <v>14</v>
      </c>
      <c r="O11" s="2095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9"/>
      <c r="C14" s="788"/>
      <c r="D14" s="788"/>
      <c r="E14" s="1784">
        <v>0</v>
      </c>
      <c r="F14" s="1709"/>
      <c r="G14" s="788"/>
      <c r="H14" s="788"/>
      <c r="I14" s="824"/>
      <c r="J14" s="1709"/>
      <c r="K14" s="788"/>
      <c r="L14" s="788"/>
      <c r="M14" s="1784">
        <v>0</v>
      </c>
      <c r="N14" s="1101"/>
      <c r="O14" s="788"/>
      <c r="P14" s="788"/>
      <c r="Q14" s="824"/>
      <c r="S14" s="810"/>
    </row>
    <row r="15" spans="1:33" s="1313" customFormat="1" ht="15">
      <c r="A15" s="1306">
        <v>1</v>
      </c>
      <c r="B15" s="1709"/>
      <c r="C15" s="1311"/>
      <c r="D15" s="788"/>
      <c r="E15" s="1784">
        <v>0</v>
      </c>
      <c r="F15" s="1725"/>
      <c r="G15" s="788"/>
      <c r="H15" s="1715"/>
      <c r="I15" s="1716"/>
      <c r="J15" s="1725"/>
      <c r="K15" s="1715"/>
      <c r="L15" s="1715"/>
      <c r="M15" s="1784">
        <v>0</v>
      </c>
      <c r="N15" s="1714"/>
      <c r="O15" s="1715"/>
      <c r="P15" s="1715"/>
      <c r="Q15" s="1716"/>
      <c r="S15" s="1314"/>
    </row>
    <row r="16" spans="1:33" s="681" customFormat="1" ht="15">
      <c r="A16" s="684">
        <v>2</v>
      </c>
      <c r="B16" s="1709"/>
      <c r="C16" s="788"/>
      <c r="D16" s="788"/>
      <c r="E16" s="1784">
        <v>0</v>
      </c>
      <c r="F16" s="2011"/>
      <c r="G16" s="788"/>
      <c r="H16" s="1706"/>
      <c r="I16" s="1719"/>
      <c r="J16" s="2011"/>
      <c r="K16" s="1706"/>
      <c r="L16" s="1706"/>
      <c r="M16" s="1784">
        <v>0</v>
      </c>
      <c r="N16" s="1718"/>
      <c r="O16" s="1706"/>
      <c r="P16" s="1706"/>
      <c r="Q16" s="1719"/>
      <c r="S16" s="810"/>
    </row>
    <row r="17" spans="1:19" s="681" customFormat="1" ht="15">
      <c r="A17" s="684">
        <v>3</v>
      </c>
      <c r="B17" s="1709"/>
      <c r="C17" s="788"/>
      <c r="D17" s="788"/>
      <c r="E17" s="1784">
        <v>0</v>
      </c>
      <c r="F17" s="2011"/>
      <c r="G17" s="788"/>
      <c r="H17" s="1706"/>
      <c r="I17" s="1719"/>
      <c r="J17" s="2011"/>
      <c r="K17" s="1706"/>
      <c r="L17" s="1706"/>
      <c r="M17" s="1784">
        <v>0</v>
      </c>
      <c r="N17" s="1718"/>
      <c r="O17" s="1706"/>
      <c r="P17" s="1706"/>
      <c r="Q17" s="1719"/>
      <c r="S17" s="810"/>
    </row>
    <row r="18" spans="1:19" s="681" customFormat="1" ht="15">
      <c r="A18" s="684">
        <v>4</v>
      </c>
      <c r="B18" s="1709"/>
      <c r="C18" s="788"/>
      <c r="D18" s="788"/>
      <c r="E18" s="1784">
        <v>0</v>
      </c>
      <c r="F18" s="2011"/>
      <c r="G18" s="788"/>
      <c r="H18" s="1706"/>
      <c r="I18" s="1719"/>
      <c r="J18" s="2011"/>
      <c r="K18" s="1706"/>
      <c r="L18" s="1706"/>
      <c r="M18" s="1784">
        <v>0</v>
      </c>
      <c r="N18" s="1718"/>
      <c r="O18" s="1706"/>
      <c r="P18" s="1706"/>
      <c r="Q18" s="1719"/>
      <c r="S18" s="810"/>
    </row>
    <row r="19" spans="1:19" s="681" customFormat="1" ht="15">
      <c r="A19" s="684">
        <v>5</v>
      </c>
      <c r="B19" s="1709"/>
      <c r="C19" s="788"/>
      <c r="D19" s="788"/>
      <c r="E19" s="1784">
        <v>0</v>
      </c>
      <c r="F19" s="2011"/>
      <c r="G19" s="788"/>
      <c r="H19" s="1706"/>
      <c r="I19" s="1719"/>
      <c r="J19" s="2011"/>
      <c r="K19" s="1706"/>
      <c r="L19" s="1706"/>
      <c r="M19" s="1784">
        <v>0</v>
      </c>
      <c r="N19" s="1718"/>
      <c r="O19" s="1706"/>
      <c r="P19" s="1706"/>
      <c r="Q19" s="1719"/>
      <c r="S19" s="810"/>
    </row>
    <row r="20" spans="1:19" s="681" customFormat="1" ht="15">
      <c r="A20" s="684">
        <v>6</v>
      </c>
      <c r="B20" s="1709"/>
      <c r="C20" s="788"/>
      <c r="D20" s="788"/>
      <c r="E20" s="1784">
        <v>0</v>
      </c>
      <c r="F20" s="2011"/>
      <c r="G20" s="788"/>
      <c r="H20" s="1706"/>
      <c r="I20" s="1719"/>
      <c r="J20" s="2011"/>
      <c r="K20" s="1706"/>
      <c r="L20" s="1706"/>
      <c r="M20" s="1784">
        <v>0</v>
      </c>
      <c r="N20" s="1718"/>
      <c r="O20" s="1706"/>
      <c r="P20" s="1706"/>
      <c r="Q20" s="1719"/>
      <c r="S20" s="810"/>
    </row>
    <row r="21" spans="1:19" s="681" customFormat="1" ht="15">
      <c r="A21" s="684">
        <v>7</v>
      </c>
      <c r="B21" s="1709"/>
      <c r="C21" s="788"/>
      <c r="D21" s="788"/>
      <c r="E21" s="1784">
        <v>0</v>
      </c>
      <c r="F21" s="2011"/>
      <c r="G21" s="788"/>
      <c r="H21" s="1706"/>
      <c r="I21" s="1719"/>
      <c r="J21" s="2011"/>
      <c r="K21" s="1706"/>
      <c r="L21" s="1706"/>
      <c r="M21" s="1784">
        <v>0</v>
      </c>
      <c r="N21" s="1718"/>
      <c r="O21" s="1706"/>
      <c r="P21" s="1706"/>
      <c r="Q21" s="1719"/>
      <c r="S21" s="810"/>
    </row>
    <row r="22" spans="1:19" s="681" customFormat="1" ht="15">
      <c r="A22" s="684">
        <v>8</v>
      </c>
      <c r="B22" s="1709"/>
      <c r="C22" s="788"/>
      <c r="D22" s="788"/>
      <c r="E22" s="1784">
        <v>0</v>
      </c>
      <c r="F22" s="2011"/>
      <c r="G22" s="788"/>
      <c r="H22" s="1706"/>
      <c r="I22" s="1719"/>
      <c r="J22" s="2011"/>
      <c r="K22" s="1706"/>
      <c r="L22" s="1706"/>
      <c r="M22" s="1784">
        <v>0</v>
      </c>
      <c r="N22" s="1718"/>
      <c r="O22" s="1706"/>
      <c r="P22" s="1706"/>
      <c r="Q22" s="1719"/>
      <c r="S22" s="810"/>
    </row>
    <row r="23" spans="1:19" s="681" customFormat="1" ht="15">
      <c r="A23" s="684">
        <v>9</v>
      </c>
      <c r="B23" s="1709"/>
      <c r="C23" s="788"/>
      <c r="D23" s="788"/>
      <c r="E23" s="1784">
        <v>0</v>
      </c>
      <c r="F23" s="2011"/>
      <c r="G23" s="788"/>
      <c r="H23" s="1706"/>
      <c r="I23" s="1719"/>
      <c r="J23" s="2011"/>
      <c r="K23" s="1706"/>
      <c r="L23" s="1706"/>
      <c r="M23" s="1784">
        <v>0</v>
      </c>
      <c r="N23" s="1718"/>
      <c r="O23" s="1706"/>
      <c r="P23" s="1706"/>
      <c r="Q23" s="1719"/>
      <c r="S23" s="810"/>
    </row>
    <row r="24" spans="1:19" s="681" customFormat="1" ht="15">
      <c r="A24" s="684">
        <v>10</v>
      </c>
      <c r="B24" s="1709"/>
      <c r="C24" s="788"/>
      <c r="D24" s="788"/>
      <c r="E24" s="1784">
        <v>0</v>
      </c>
      <c r="F24" s="2011"/>
      <c r="G24" s="788"/>
      <c r="H24" s="1706"/>
      <c r="I24" s="1719"/>
      <c r="J24" s="2011"/>
      <c r="K24" s="1706"/>
      <c r="L24" s="1706"/>
      <c r="M24" s="1784">
        <v>0</v>
      </c>
      <c r="N24" s="1718"/>
      <c r="O24" s="1706"/>
      <c r="P24" s="1706"/>
      <c r="Q24" s="1719"/>
      <c r="S24" s="810"/>
    </row>
    <row r="25" spans="1:19" s="681" customFormat="1" ht="15">
      <c r="A25" s="684">
        <v>11</v>
      </c>
      <c r="B25" s="1709"/>
      <c r="C25" s="788"/>
      <c r="D25" s="788"/>
      <c r="E25" s="1784">
        <v>0</v>
      </c>
      <c r="F25" s="2011"/>
      <c r="G25" s="788"/>
      <c r="H25" s="1706"/>
      <c r="I25" s="1719"/>
      <c r="J25" s="2011"/>
      <c r="K25" s="1706"/>
      <c r="L25" s="1706"/>
      <c r="M25" s="1784">
        <v>0</v>
      </c>
      <c r="N25" s="1718"/>
      <c r="O25" s="1706"/>
      <c r="P25" s="1706"/>
      <c r="Q25" s="1719"/>
      <c r="S25" s="810"/>
    </row>
    <row r="26" spans="1:19" s="681" customFormat="1" ht="15">
      <c r="A26" s="684">
        <v>12</v>
      </c>
      <c r="B26" s="1709"/>
      <c r="C26" s="788"/>
      <c r="D26" s="788"/>
      <c r="E26" s="1784">
        <v>0</v>
      </c>
      <c r="F26" s="2011"/>
      <c r="G26" s="788"/>
      <c r="H26" s="1706"/>
      <c r="I26" s="1719"/>
      <c r="J26" s="2011"/>
      <c r="K26" s="1706"/>
      <c r="L26" s="1706"/>
      <c r="M26" s="1784">
        <v>0</v>
      </c>
      <c r="N26" s="1718"/>
      <c r="O26" s="1706"/>
      <c r="P26" s="1706"/>
      <c r="Q26" s="1719"/>
      <c r="S26" s="810"/>
    </row>
    <row r="27" spans="1:19" s="681" customFormat="1" ht="15">
      <c r="A27" s="684">
        <v>13</v>
      </c>
      <c r="B27" s="1709"/>
      <c r="C27" s="788"/>
      <c r="D27" s="788"/>
      <c r="E27" s="1784">
        <v>0</v>
      </c>
      <c r="F27" s="2011"/>
      <c r="G27" s="788"/>
      <c r="H27" s="1706"/>
      <c r="I27" s="1719"/>
      <c r="J27" s="2011"/>
      <c r="K27" s="1706"/>
      <c r="L27" s="1706"/>
      <c r="M27" s="1784">
        <v>0</v>
      </c>
      <c r="N27" s="1718"/>
      <c r="O27" s="1706"/>
      <c r="P27" s="1706"/>
      <c r="Q27" s="1719"/>
      <c r="S27" s="810"/>
    </row>
    <row r="28" spans="1:19" s="681" customFormat="1" ht="15">
      <c r="A28" s="684">
        <v>14</v>
      </c>
      <c r="B28" s="1709"/>
      <c r="C28" s="788"/>
      <c r="D28" s="788"/>
      <c r="E28" s="1784">
        <v>0</v>
      </c>
      <c r="F28" s="2011"/>
      <c r="G28" s="788"/>
      <c r="H28" s="1706"/>
      <c r="I28" s="1719"/>
      <c r="J28" s="2011"/>
      <c r="K28" s="1706"/>
      <c r="L28" s="1706"/>
      <c r="M28" s="1784">
        <v>0</v>
      </c>
      <c r="N28" s="1718"/>
      <c r="O28" s="1706"/>
      <c r="P28" s="1706"/>
      <c r="Q28" s="1719"/>
      <c r="S28" s="810"/>
    </row>
    <row r="29" spans="1:19" s="681" customFormat="1" ht="15">
      <c r="A29" s="684">
        <v>15</v>
      </c>
      <c r="B29" s="1709"/>
      <c r="C29" s="788"/>
      <c r="D29" s="788"/>
      <c r="E29" s="1784">
        <v>0</v>
      </c>
      <c r="F29" s="2011"/>
      <c r="G29" s="788"/>
      <c r="H29" s="1706"/>
      <c r="I29" s="1719"/>
      <c r="J29" s="2011"/>
      <c r="K29" s="1706"/>
      <c r="L29" s="1706"/>
      <c r="M29" s="1784">
        <v>0</v>
      </c>
      <c r="N29" s="1718"/>
      <c r="O29" s="1706"/>
      <c r="P29" s="1706"/>
      <c r="Q29" s="1719"/>
      <c r="S29" s="810"/>
    </row>
    <row r="30" spans="1:19" s="681" customFormat="1" ht="15">
      <c r="A30" s="684">
        <v>16</v>
      </c>
      <c r="B30" s="1709"/>
      <c r="C30" s="788"/>
      <c r="D30" s="788"/>
      <c r="E30" s="1784">
        <v>0</v>
      </c>
      <c r="F30" s="2011"/>
      <c r="G30" s="788"/>
      <c r="H30" s="1706"/>
      <c r="I30" s="1719"/>
      <c r="J30" s="2011"/>
      <c r="K30" s="1706"/>
      <c r="L30" s="1706"/>
      <c r="M30" s="1784">
        <v>0</v>
      </c>
      <c r="N30" s="1718"/>
      <c r="O30" s="1706"/>
      <c r="P30" s="1706"/>
      <c r="Q30" s="1719"/>
      <c r="S30" s="810"/>
    </row>
    <row r="31" spans="1:19" s="685" customFormat="1" ht="15">
      <c r="A31" s="684">
        <v>17</v>
      </c>
      <c r="B31" s="1709"/>
      <c r="C31" s="788"/>
      <c r="D31" s="788"/>
      <c r="E31" s="1784">
        <v>0</v>
      </c>
      <c r="F31" s="2011"/>
      <c r="G31" s="788"/>
      <c r="H31" s="1706"/>
      <c r="I31" s="1719"/>
      <c r="J31" s="2011"/>
      <c r="K31" s="1706"/>
      <c r="L31" s="1706"/>
      <c r="M31" s="1784">
        <v>0</v>
      </c>
      <c r="N31" s="1718"/>
      <c r="O31" s="1706"/>
      <c r="P31" s="1706"/>
      <c r="Q31" s="1719"/>
      <c r="S31" s="810"/>
    </row>
    <row r="32" spans="1:19" s="685" customFormat="1" ht="15">
      <c r="A32" s="684">
        <v>18</v>
      </c>
      <c r="B32" s="1709"/>
      <c r="C32" s="788"/>
      <c r="D32" s="788"/>
      <c r="E32" s="1784">
        <v>0</v>
      </c>
      <c r="F32" s="2011"/>
      <c r="G32" s="788"/>
      <c r="H32" s="1706"/>
      <c r="I32" s="1719"/>
      <c r="J32" s="2011"/>
      <c r="K32" s="1706"/>
      <c r="L32" s="1706"/>
      <c r="M32" s="1784">
        <v>0</v>
      </c>
      <c r="N32" s="1718"/>
      <c r="O32" s="1706"/>
      <c r="P32" s="1706"/>
      <c r="Q32" s="1719"/>
      <c r="S32" s="810"/>
    </row>
    <row r="33" spans="1:33" s="685" customFormat="1" ht="15">
      <c r="A33" s="684">
        <v>19</v>
      </c>
      <c r="B33" s="1709"/>
      <c r="C33" s="788"/>
      <c r="D33" s="788"/>
      <c r="E33" s="1784">
        <v>0</v>
      </c>
      <c r="F33" s="2011"/>
      <c r="G33" s="788"/>
      <c r="H33" s="1706"/>
      <c r="I33" s="1719"/>
      <c r="J33" s="2011"/>
      <c r="K33" s="1706"/>
      <c r="L33" s="1706"/>
      <c r="M33" s="1784">
        <v>0</v>
      </c>
      <c r="N33" s="1718"/>
      <c r="O33" s="1706"/>
      <c r="P33" s="1706"/>
      <c r="Q33" s="1719"/>
      <c r="S33" s="810"/>
    </row>
    <row r="34" spans="1:33" s="685" customFormat="1" ht="15">
      <c r="A34" s="684">
        <v>20</v>
      </c>
      <c r="B34" s="1709"/>
      <c r="C34" s="788"/>
      <c r="D34" s="788"/>
      <c r="E34" s="1784">
        <v>0</v>
      </c>
      <c r="F34" s="2011"/>
      <c r="G34" s="788"/>
      <c r="H34" s="1706"/>
      <c r="I34" s="1719"/>
      <c r="J34" s="2011"/>
      <c r="K34" s="1706"/>
      <c r="L34" s="1706"/>
      <c r="M34" s="1784">
        <v>0</v>
      </c>
      <c r="N34" s="1718"/>
      <c r="O34" s="1706"/>
      <c r="P34" s="1706"/>
      <c r="Q34" s="1719"/>
      <c r="S34" s="810"/>
    </row>
    <row r="35" spans="1:33" s="685" customFormat="1" ht="15">
      <c r="A35" s="684">
        <v>21</v>
      </c>
      <c r="B35" s="1709"/>
      <c r="C35" s="788"/>
      <c r="D35" s="788"/>
      <c r="E35" s="1784">
        <v>0</v>
      </c>
      <c r="F35" s="2011"/>
      <c r="G35" s="788"/>
      <c r="H35" s="1706"/>
      <c r="I35" s="1719"/>
      <c r="J35" s="2011"/>
      <c r="K35" s="1706"/>
      <c r="L35" s="1706"/>
      <c r="M35" s="1784">
        <v>0</v>
      </c>
      <c r="N35" s="1718"/>
      <c r="O35" s="1706"/>
      <c r="P35" s="1706"/>
      <c r="Q35" s="1719"/>
      <c r="S35" s="810"/>
    </row>
    <row r="36" spans="1:33" s="685" customFormat="1" ht="15">
      <c r="A36" s="684">
        <v>22</v>
      </c>
      <c r="B36" s="1709"/>
      <c r="C36" s="788"/>
      <c r="D36" s="788"/>
      <c r="E36" s="1784">
        <v>0</v>
      </c>
      <c r="F36" s="2011"/>
      <c r="G36" s="788"/>
      <c r="H36" s="1706"/>
      <c r="I36" s="1719"/>
      <c r="J36" s="2011"/>
      <c r="K36" s="1706"/>
      <c r="L36" s="1706"/>
      <c r="M36" s="1784">
        <v>0</v>
      </c>
      <c r="N36" s="1718"/>
      <c r="O36" s="1706"/>
      <c r="P36" s="1706"/>
      <c r="Q36" s="1719"/>
      <c r="S36" s="810"/>
    </row>
    <row r="37" spans="1:33" s="685" customFormat="1" ht="15">
      <c r="A37" s="684">
        <v>23</v>
      </c>
      <c r="B37" s="1709"/>
      <c r="C37" s="788"/>
      <c r="D37" s="788"/>
      <c r="E37" s="1784">
        <v>0</v>
      </c>
      <c r="F37" s="2011"/>
      <c r="G37" s="1706"/>
      <c r="H37" s="1706"/>
      <c r="I37" s="1719"/>
      <c r="J37" s="2011"/>
      <c r="K37" s="1706"/>
      <c r="L37" s="1706"/>
      <c r="M37" s="1784">
        <v>0</v>
      </c>
      <c r="N37" s="1718"/>
      <c r="O37" s="1706"/>
      <c r="P37" s="1706"/>
      <c r="Q37" s="1719"/>
      <c r="S37" s="810"/>
    </row>
    <row r="38" spans="1:33" s="685" customFormat="1" ht="15">
      <c r="A38" s="684" t="s">
        <v>19</v>
      </c>
      <c r="B38" s="1713"/>
      <c r="C38" s="1713"/>
      <c r="D38" s="1713"/>
      <c r="E38" s="1705">
        <f>SUM(E14:E37)</f>
        <v>0</v>
      </c>
      <c r="F38" s="1711"/>
      <c r="G38" s="1711"/>
      <c r="H38" s="1711"/>
      <c r="I38" s="1705">
        <f>SUM(I14:I37)</f>
        <v>0</v>
      </c>
      <c r="J38" s="1711"/>
      <c r="K38" s="1711"/>
      <c r="L38" s="1711"/>
      <c r="M38" s="1705">
        <f>SUM(M14:M37)</f>
        <v>0</v>
      </c>
      <c r="N38" s="1706"/>
      <c r="O38" s="1706"/>
      <c r="P38" s="1706"/>
      <c r="Q38" s="1710">
        <f>SUM(Q14:Q37)</f>
        <v>0</v>
      </c>
    </row>
    <row r="39" spans="1:33" s="674" customFormat="1" ht="12.75" customHeight="1"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237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/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7">
    <tabColor theme="9"/>
  </sheetPr>
  <dimension ref="A1:AG46"/>
  <sheetViews>
    <sheetView zoomScale="85" zoomScaleNormal="85" workbookViewId="0">
      <selection activeCell="M14" sqref="M14:M37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235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208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6">
        <v>2137</v>
      </c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229</v>
      </c>
      <c r="C10" s="2095"/>
      <c r="D10" s="2095"/>
      <c r="E10" s="2096"/>
      <c r="F10" s="3032"/>
      <c r="G10" s="2095"/>
      <c r="H10" s="2095"/>
      <c r="I10" s="2096"/>
      <c r="J10" s="3032" t="str">
        <f>B10</f>
        <v>ВЛ-6 кВ Ф-5 Леспромхоз</v>
      </c>
      <c r="K10" s="2095"/>
      <c r="L10" s="2095"/>
      <c r="M10" s="2096"/>
      <c r="N10" s="3032"/>
      <c r="O10" s="2095"/>
      <c r="P10" s="2095"/>
      <c r="Q10" s="2096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1800</v>
      </c>
      <c r="F11" s="3032" t="s">
        <v>14</v>
      </c>
      <c r="G11" s="2095"/>
      <c r="H11" s="678"/>
      <c r="I11" s="679"/>
      <c r="J11" s="3032" t="s">
        <v>14</v>
      </c>
      <c r="K11" s="2095"/>
      <c r="L11" s="678"/>
      <c r="M11" s="679">
        <f>E11</f>
        <v>1800</v>
      </c>
      <c r="N11" s="3032" t="s">
        <v>14</v>
      </c>
      <c r="O11" s="2095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7"/>
      <c r="C14" s="824"/>
      <c r="D14" s="788"/>
      <c r="E14" s="1299">
        <v>285</v>
      </c>
      <c r="F14" s="823"/>
      <c r="G14" s="788"/>
      <c r="H14" s="788"/>
      <c r="I14" s="824"/>
      <c r="J14" s="927"/>
      <c r="K14" s="829"/>
      <c r="L14" s="788"/>
      <c r="M14" s="1297">
        <v>87</v>
      </c>
      <c r="N14" s="823"/>
      <c r="O14" s="788"/>
      <c r="P14" s="788"/>
      <c r="Q14" s="824"/>
      <c r="S14" s="810"/>
    </row>
    <row r="15" spans="1:33" s="1313" customFormat="1" ht="15">
      <c r="A15" s="1306">
        <v>1</v>
      </c>
      <c r="B15" s="927"/>
      <c r="C15" s="1315"/>
      <c r="D15" s="788"/>
      <c r="E15" s="1907">
        <v>285</v>
      </c>
      <c r="F15" s="1714"/>
      <c r="G15" s="788"/>
      <c r="H15" s="1715"/>
      <c r="I15" s="1716"/>
      <c r="J15" s="1721"/>
      <c r="K15" s="1722"/>
      <c r="L15" s="1717"/>
      <c r="M15" s="1907">
        <v>90</v>
      </c>
      <c r="N15" s="1310"/>
      <c r="O15" s="1311"/>
      <c r="P15" s="1311"/>
      <c r="Q15" s="1312"/>
      <c r="S15" s="1314"/>
    </row>
    <row r="16" spans="1:33" s="681" customFormat="1" ht="15">
      <c r="A16" s="684">
        <v>2</v>
      </c>
      <c r="B16" s="927"/>
      <c r="C16" s="824"/>
      <c r="D16" s="788"/>
      <c r="E16" s="1907">
        <v>282</v>
      </c>
      <c r="F16" s="1718"/>
      <c r="G16" s="788"/>
      <c r="H16" s="1706"/>
      <c r="I16" s="1719"/>
      <c r="J16" s="1723"/>
      <c r="K16" s="1724"/>
      <c r="L16" s="1720"/>
      <c r="M16" s="1907">
        <v>89</v>
      </c>
      <c r="N16" s="1101"/>
      <c r="O16" s="788"/>
      <c r="P16" s="788"/>
      <c r="Q16" s="1102"/>
      <c r="S16" s="810"/>
    </row>
    <row r="17" spans="1:19" s="681" customFormat="1" ht="15">
      <c r="A17" s="684">
        <v>3</v>
      </c>
      <c r="B17" s="927"/>
      <c r="C17" s="824"/>
      <c r="D17" s="788"/>
      <c r="E17" s="1907">
        <v>284</v>
      </c>
      <c r="F17" s="1718"/>
      <c r="G17" s="788"/>
      <c r="H17" s="1706"/>
      <c r="I17" s="1719"/>
      <c r="J17" s="1723"/>
      <c r="K17" s="1724"/>
      <c r="L17" s="1720"/>
      <c r="M17" s="1907">
        <v>90</v>
      </c>
      <c r="N17" s="1101"/>
      <c r="O17" s="788"/>
      <c r="P17" s="788"/>
      <c r="Q17" s="1102"/>
      <c r="S17" s="810"/>
    </row>
    <row r="18" spans="1:19" s="681" customFormat="1" ht="15">
      <c r="A18" s="684">
        <v>4</v>
      </c>
      <c r="B18" s="927"/>
      <c r="C18" s="824"/>
      <c r="D18" s="788"/>
      <c r="E18" s="1907">
        <v>281</v>
      </c>
      <c r="F18" s="1718"/>
      <c r="G18" s="788"/>
      <c r="H18" s="1706"/>
      <c r="I18" s="1719"/>
      <c r="J18" s="1723"/>
      <c r="K18" s="1724"/>
      <c r="L18" s="1720"/>
      <c r="M18" s="1907">
        <v>88</v>
      </c>
      <c r="N18" s="1101"/>
      <c r="O18" s="788"/>
      <c r="P18" s="788"/>
      <c r="Q18" s="1102"/>
      <c r="S18" s="810"/>
    </row>
    <row r="19" spans="1:19" s="681" customFormat="1" ht="15">
      <c r="A19" s="684">
        <v>5</v>
      </c>
      <c r="B19" s="927"/>
      <c r="C19" s="824"/>
      <c r="D19" s="788"/>
      <c r="E19" s="1907">
        <v>294</v>
      </c>
      <c r="F19" s="1718"/>
      <c r="G19" s="788"/>
      <c r="H19" s="1706"/>
      <c r="I19" s="1719"/>
      <c r="J19" s="1723"/>
      <c r="K19" s="1724"/>
      <c r="L19" s="1720"/>
      <c r="M19" s="1907">
        <v>87</v>
      </c>
      <c r="N19" s="1101"/>
      <c r="O19" s="788"/>
      <c r="P19" s="788"/>
      <c r="Q19" s="1102"/>
      <c r="S19" s="810"/>
    </row>
    <row r="20" spans="1:19" s="681" customFormat="1" ht="15">
      <c r="A20" s="684">
        <v>6</v>
      </c>
      <c r="B20" s="927"/>
      <c r="C20" s="824"/>
      <c r="D20" s="788"/>
      <c r="E20" s="1907">
        <v>315</v>
      </c>
      <c r="F20" s="1718"/>
      <c r="G20" s="788"/>
      <c r="H20" s="1706"/>
      <c r="I20" s="1719"/>
      <c r="J20" s="1723"/>
      <c r="K20" s="1724"/>
      <c r="L20" s="1720"/>
      <c r="M20" s="1907">
        <v>85</v>
      </c>
      <c r="N20" s="1101"/>
      <c r="O20" s="788"/>
      <c r="P20" s="788"/>
      <c r="Q20" s="1102"/>
      <c r="S20" s="810"/>
    </row>
    <row r="21" spans="1:19" s="681" customFormat="1" ht="15">
      <c r="A21" s="684">
        <v>7</v>
      </c>
      <c r="B21" s="927"/>
      <c r="C21" s="824"/>
      <c r="D21" s="788"/>
      <c r="E21" s="1907">
        <v>339</v>
      </c>
      <c r="F21" s="1718"/>
      <c r="G21" s="788"/>
      <c r="H21" s="1706"/>
      <c r="I21" s="1719"/>
      <c r="J21" s="1723"/>
      <c r="K21" s="1724"/>
      <c r="L21" s="1720"/>
      <c r="M21" s="1907">
        <v>84</v>
      </c>
      <c r="N21" s="1101"/>
      <c r="O21" s="788"/>
      <c r="P21" s="788"/>
      <c r="Q21" s="1102"/>
      <c r="S21" s="810"/>
    </row>
    <row r="22" spans="1:19" s="681" customFormat="1" ht="15">
      <c r="A22" s="684">
        <v>8</v>
      </c>
      <c r="B22" s="927"/>
      <c r="C22" s="824"/>
      <c r="D22" s="788"/>
      <c r="E22" s="1907">
        <v>350</v>
      </c>
      <c r="F22" s="1718"/>
      <c r="G22" s="788"/>
      <c r="H22" s="1706"/>
      <c r="I22" s="1719"/>
      <c r="J22" s="1723"/>
      <c r="K22" s="1724"/>
      <c r="L22" s="1720"/>
      <c r="M22" s="1907">
        <v>82</v>
      </c>
      <c r="N22" s="1101"/>
      <c r="O22" s="788"/>
      <c r="P22" s="788"/>
      <c r="Q22" s="1102"/>
      <c r="S22" s="810"/>
    </row>
    <row r="23" spans="1:19" s="681" customFormat="1" ht="15">
      <c r="A23" s="684">
        <v>9</v>
      </c>
      <c r="B23" s="927"/>
      <c r="C23" s="824"/>
      <c r="D23" s="788"/>
      <c r="E23" s="1907">
        <v>361</v>
      </c>
      <c r="F23" s="1718"/>
      <c r="G23" s="788"/>
      <c r="H23" s="1706"/>
      <c r="I23" s="1719"/>
      <c r="J23" s="1723"/>
      <c r="K23" s="1724"/>
      <c r="L23" s="1720"/>
      <c r="M23" s="1907">
        <v>84</v>
      </c>
      <c r="N23" s="1101"/>
      <c r="O23" s="788"/>
      <c r="P23" s="788"/>
      <c r="Q23" s="1102"/>
      <c r="S23" s="810"/>
    </row>
    <row r="24" spans="1:19" s="681" customFormat="1" ht="15">
      <c r="A24" s="684">
        <v>10</v>
      </c>
      <c r="B24" s="927"/>
      <c r="C24" s="824"/>
      <c r="D24" s="788"/>
      <c r="E24" s="1907">
        <v>349</v>
      </c>
      <c r="F24" s="1718"/>
      <c r="G24" s="788"/>
      <c r="H24" s="1706"/>
      <c r="I24" s="1719"/>
      <c r="J24" s="1723"/>
      <c r="K24" s="1724"/>
      <c r="L24" s="1720"/>
      <c r="M24" s="1907">
        <v>83</v>
      </c>
      <c r="N24" s="1101"/>
      <c r="O24" s="788"/>
      <c r="P24" s="788"/>
      <c r="Q24" s="1102"/>
      <c r="S24" s="810"/>
    </row>
    <row r="25" spans="1:19" s="681" customFormat="1" ht="15">
      <c r="A25" s="684">
        <v>11</v>
      </c>
      <c r="B25" s="927"/>
      <c r="C25" s="824"/>
      <c r="D25" s="788"/>
      <c r="E25" s="1907">
        <v>354</v>
      </c>
      <c r="F25" s="1718"/>
      <c r="G25" s="788"/>
      <c r="H25" s="1706"/>
      <c r="I25" s="1719"/>
      <c r="J25" s="1723"/>
      <c r="K25" s="1724"/>
      <c r="L25" s="1720"/>
      <c r="M25" s="1907">
        <v>86</v>
      </c>
      <c r="N25" s="1101"/>
      <c r="O25" s="788"/>
      <c r="P25" s="788"/>
      <c r="Q25" s="1102"/>
      <c r="S25" s="810"/>
    </row>
    <row r="26" spans="1:19" s="681" customFormat="1" ht="15">
      <c r="A26" s="684">
        <v>12</v>
      </c>
      <c r="B26" s="927"/>
      <c r="C26" s="824"/>
      <c r="D26" s="788"/>
      <c r="E26" s="1907">
        <v>366</v>
      </c>
      <c r="F26" s="1718"/>
      <c r="G26" s="788"/>
      <c r="H26" s="1706"/>
      <c r="I26" s="1719"/>
      <c r="J26" s="1723"/>
      <c r="K26" s="1724"/>
      <c r="L26" s="1720"/>
      <c r="M26" s="1907">
        <v>88</v>
      </c>
      <c r="N26" s="1101"/>
      <c r="O26" s="788"/>
      <c r="P26" s="788"/>
      <c r="Q26" s="1102"/>
      <c r="S26" s="810"/>
    </row>
    <row r="27" spans="1:19" s="681" customFormat="1" ht="15">
      <c r="A27" s="684">
        <v>13</v>
      </c>
      <c r="B27" s="927"/>
      <c r="C27" s="824"/>
      <c r="D27" s="788"/>
      <c r="E27" s="1907">
        <v>377</v>
      </c>
      <c r="F27" s="1718"/>
      <c r="G27" s="788"/>
      <c r="H27" s="1706"/>
      <c r="I27" s="1719"/>
      <c r="J27" s="1723"/>
      <c r="K27" s="1724"/>
      <c r="L27" s="1720"/>
      <c r="M27" s="1907">
        <v>87</v>
      </c>
      <c r="N27" s="1101"/>
      <c r="O27" s="788"/>
      <c r="P27" s="788"/>
      <c r="Q27" s="1102"/>
      <c r="S27" s="810"/>
    </row>
    <row r="28" spans="1:19" s="681" customFormat="1" ht="15">
      <c r="A28" s="684">
        <v>14</v>
      </c>
      <c r="B28" s="927"/>
      <c r="C28" s="824"/>
      <c r="D28" s="788"/>
      <c r="E28" s="1907">
        <v>373</v>
      </c>
      <c r="F28" s="1718"/>
      <c r="G28" s="788"/>
      <c r="H28" s="1706"/>
      <c r="I28" s="1719"/>
      <c r="J28" s="1723"/>
      <c r="K28" s="1724"/>
      <c r="L28" s="1720"/>
      <c r="M28" s="1907">
        <v>88</v>
      </c>
      <c r="N28" s="1101"/>
      <c r="O28" s="788"/>
      <c r="P28" s="788"/>
      <c r="Q28" s="1102"/>
      <c r="S28" s="810"/>
    </row>
    <row r="29" spans="1:19" s="681" customFormat="1" ht="15">
      <c r="A29" s="684">
        <v>15</v>
      </c>
      <c r="B29" s="927"/>
      <c r="C29" s="824"/>
      <c r="D29" s="788"/>
      <c r="E29" s="1907">
        <v>360</v>
      </c>
      <c r="F29" s="1718"/>
      <c r="G29" s="788"/>
      <c r="H29" s="1706"/>
      <c r="I29" s="1719"/>
      <c r="J29" s="1723"/>
      <c r="K29" s="1724"/>
      <c r="L29" s="1720"/>
      <c r="M29" s="1907">
        <v>86</v>
      </c>
      <c r="N29" s="1101"/>
      <c r="O29" s="788"/>
      <c r="P29" s="788"/>
      <c r="Q29" s="1102"/>
      <c r="S29" s="810"/>
    </row>
    <row r="30" spans="1:19" s="681" customFormat="1" ht="15">
      <c r="A30" s="684">
        <v>16</v>
      </c>
      <c r="B30" s="927"/>
      <c r="C30" s="824"/>
      <c r="D30" s="788"/>
      <c r="E30" s="1907">
        <v>387</v>
      </c>
      <c r="F30" s="1718"/>
      <c r="G30" s="788"/>
      <c r="H30" s="1706"/>
      <c r="I30" s="1719"/>
      <c r="J30" s="1723"/>
      <c r="K30" s="1724"/>
      <c r="L30" s="1720"/>
      <c r="M30" s="1907">
        <v>85</v>
      </c>
      <c r="N30" s="1101"/>
      <c r="O30" s="788"/>
      <c r="P30" s="788"/>
      <c r="Q30" s="1102"/>
      <c r="S30" s="810"/>
    </row>
    <row r="31" spans="1:19" s="685" customFormat="1" ht="15">
      <c r="A31" s="684">
        <v>17</v>
      </c>
      <c r="B31" s="927"/>
      <c r="C31" s="824"/>
      <c r="D31" s="788"/>
      <c r="E31" s="1907">
        <v>385</v>
      </c>
      <c r="F31" s="1718"/>
      <c r="G31" s="788"/>
      <c r="H31" s="1706"/>
      <c r="I31" s="1719"/>
      <c r="J31" s="1723"/>
      <c r="K31" s="1724"/>
      <c r="L31" s="1720"/>
      <c r="M31" s="1907">
        <v>83</v>
      </c>
      <c r="N31" s="1101"/>
      <c r="O31" s="788"/>
      <c r="P31" s="788"/>
      <c r="Q31" s="1102"/>
      <c r="S31" s="810"/>
    </row>
    <row r="32" spans="1:19" s="685" customFormat="1" ht="15">
      <c r="A32" s="684">
        <v>18</v>
      </c>
      <c r="B32" s="927"/>
      <c r="C32" s="824"/>
      <c r="D32" s="788"/>
      <c r="E32" s="1907">
        <v>383</v>
      </c>
      <c r="F32" s="1718"/>
      <c r="G32" s="788"/>
      <c r="H32" s="1706"/>
      <c r="I32" s="1719"/>
      <c r="J32" s="1723"/>
      <c r="K32" s="1724"/>
      <c r="L32" s="1720"/>
      <c r="M32" s="1907">
        <v>82</v>
      </c>
      <c r="N32" s="1101"/>
      <c r="O32" s="788"/>
      <c r="P32" s="788"/>
      <c r="Q32" s="1102"/>
      <c r="S32" s="810"/>
    </row>
    <row r="33" spans="1:33" s="685" customFormat="1" ht="15">
      <c r="A33" s="684">
        <v>19</v>
      </c>
      <c r="B33" s="927"/>
      <c r="C33" s="824"/>
      <c r="D33" s="788"/>
      <c r="E33" s="1907">
        <v>372</v>
      </c>
      <c r="F33" s="1718"/>
      <c r="G33" s="788"/>
      <c r="H33" s="1706"/>
      <c r="I33" s="1719"/>
      <c r="J33" s="1723"/>
      <c r="K33" s="1724"/>
      <c r="L33" s="1720"/>
      <c r="M33" s="1907">
        <v>82</v>
      </c>
      <c r="N33" s="1101"/>
      <c r="O33" s="788"/>
      <c r="P33" s="788"/>
      <c r="Q33" s="1102"/>
      <c r="S33" s="810"/>
    </row>
    <row r="34" spans="1:33" s="685" customFormat="1" ht="15">
      <c r="A34" s="684">
        <v>20</v>
      </c>
      <c r="B34" s="927"/>
      <c r="C34" s="824"/>
      <c r="D34" s="788"/>
      <c r="E34" s="1907">
        <v>362</v>
      </c>
      <c r="F34" s="1718"/>
      <c r="G34" s="788"/>
      <c r="H34" s="1706"/>
      <c r="I34" s="1719"/>
      <c r="J34" s="1723"/>
      <c r="K34" s="1724"/>
      <c r="L34" s="1720"/>
      <c r="M34" s="1907">
        <v>80</v>
      </c>
      <c r="N34" s="1101"/>
      <c r="O34" s="788"/>
      <c r="P34" s="788"/>
      <c r="Q34" s="1102"/>
      <c r="S34" s="810"/>
    </row>
    <row r="35" spans="1:33" s="685" customFormat="1" ht="15">
      <c r="A35" s="684">
        <v>21</v>
      </c>
      <c r="B35" s="927"/>
      <c r="C35" s="824"/>
      <c r="D35" s="788"/>
      <c r="E35" s="1907">
        <v>345</v>
      </c>
      <c r="F35" s="1718"/>
      <c r="G35" s="788"/>
      <c r="H35" s="1706"/>
      <c r="I35" s="1719"/>
      <c r="J35" s="1723"/>
      <c r="K35" s="1724"/>
      <c r="L35" s="1720"/>
      <c r="M35" s="1907">
        <v>84</v>
      </c>
      <c r="N35" s="1101"/>
      <c r="O35" s="788"/>
      <c r="P35" s="788"/>
      <c r="Q35" s="1102"/>
      <c r="S35" s="810"/>
    </row>
    <row r="36" spans="1:33" s="685" customFormat="1" ht="15">
      <c r="A36" s="684">
        <v>22</v>
      </c>
      <c r="B36" s="927"/>
      <c r="C36" s="824"/>
      <c r="D36" s="788"/>
      <c r="E36" s="1907">
        <v>319</v>
      </c>
      <c r="F36" s="1718"/>
      <c r="G36" s="788"/>
      <c r="H36" s="1706"/>
      <c r="I36" s="1719"/>
      <c r="J36" s="1723"/>
      <c r="K36" s="1724"/>
      <c r="L36" s="1720"/>
      <c r="M36" s="1907">
        <v>84</v>
      </c>
      <c r="N36" s="1101"/>
      <c r="O36" s="788"/>
      <c r="P36" s="788"/>
      <c r="Q36" s="1102"/>
      <c r="S36" s="810"/>
    </row>
    <row r="37" spans="1:33" s="685" customFormat="1" ht="15">
      <c r="A37" s="684">
        <v>23</v>
      </c>
      <c r="B37" s="927"/>
      <c r="C37" s="824"/>
      <c r="D37" s="1296"/>
      <c r="E37" s="1907">
        <v>301</v>
      </c>
      <c r="F37" s="1718"/>
      <c r="G37" s="1706"/>
      <c r="H37" s="1706"/>
      <c r="I37" s="1719"/>
      <c r="J37" s="1723"/>
      <c r="K37" s="1724"/>
      <c r="L37" s="1720"/>
      <c r="M37" s="1907">
        <v>87</v>
      </c>
      <c r="N37" s="1101"/>
      <c r="O37" s="788"/>
      <c r="P37" s="788"/>
      <c r="Q37" s="1102"/>
      <c r="S37" s="810"/>
    </row>
    <row r="38" spans="1:33" s="685" customFormat="1" ht="15">
      <c r="A38" s="684" t="s">
        <v>19</v>
      </c>
      <c r="B38" s="788"/>
      <c r="C38" s="788"/>
      <c r="D38" s="788"/>
      <c r="E38" s="1705">
        <f>SUM(E14:E37)</f>
        <v>8109</v>
      </c>
      <c r="F38" s="1706"/>
      <c r="G38" s="1706"/>
      <c r="H38" s="1706"/>
      <c r="I38" s="1710">
        <f>SUM(I14:I37)</f>
        <v>0</v>
      </c>
      <c r="J38" s="1706"/>
      <c r="K38" s="1706"/>
      <c r="L38" s="1706"/>
      <c r="M38" s="1705">
        <f>SUM(M14:M37)</f>
        <v>2051</v>
      </c>
      <c r="N38" s="788"/>
      <c r="O38" s="788"/>
      <c r="P38" s="788"/>
      <c r="Q38" s="1137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9">
    <tabColor theme="9"/>
  </sheetPr>
  <dimension ref="A1:AG46"/>
  <sheetViews>
    <sheetView zoomScale="85" zoomScaleNormal="85" workbookViewId="0">
      <selection activeCell="I14" sqref="I14:I37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279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278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386</v>
      </c>
      <c r="B8" s="1258" t="s">
        <v>388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280</v>
      </c>
      <c r="C10" s="2095"/>
      <c r="D10" s="2095"/>
      <c r="E10" s="2096"/>
      <c r="F10" s="3032" t="s">
        <v>281</v>
      </c>
      <c r="G10" s="2095"/>
      <c r="H10" s="2095"/>
      <c r="I10" s="2096"/>
      <c r="J10" s="3032" t="str">
        <f>B10</f>
        <v>КЛ-10 кВ "Центральный"</v>
      </c>
      <c r="K10" s="2963"/>
      <c r="L10" s="2963"/>
      <c r="M10" s="2964"/>
      <c r="N10" s="3032" t="str">
        <f>F10</f>
        <v>КЛ-10 кВ "Город-1"</v>
      </c>
      <c r="O10" s="2963"/>
      <c r="P10" s="2963"/>
      <c r="Q10" s="2964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4000</v>
      </c>
      <c r="F11" s="3032" t="s">
        <v>14</v>
      </c>
      <c r="G11" s="2095"/>
      <c r="H11" s="678"/>
      <c r="I11" s="679">
        <v>4000</v>
      </c>
      <c r="J11" s="3032" t="s">
        <v>14</v>
      </c>
      <c r="K11" s="2095"/>
      <c r="L11" s="678"/>
      <c r="M11" s="679">
        <f>E11</f>
        <v>4000</v>
      </c>
      <c r="N11" s="3032" t="s">
        <v>14</v>
      </c>
      <c r="O11" s="2095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12"/>
      <c r="C14" s="788"/>
      <c r="D14" s="788"/>
      <c r="E14" s="1784">
        <v>145</v>
      </c>
      <c r="F14" s="1709"/>
      <c r="G14" s="788"/>
      <c r="H14" s="788"/>
      <c r="I14" s="1784">
        <v>499</v>
      </c>
      <c r="J14" s="2021"/>
      <c r="K14" s="829"/>
      <c r="L14" s="788"/>
      <c r="M14" s="1784">
        <v>0</v>
      </c>
      <c r="N14" s="1709"/>
      <c r="O14" s="788"/>
      <c r="P14" s="788"/>
      <c r="Q14" s="1784">
        <v>0</v>
      </c>
      <c r="S14" s="810"/>
    </row>
    <row r="15" spans="1:33" s="1313" customFormat="1" ht="15">
      <c r="A15" s="1306">
        <v>1</v>
      </c>
      <c r="B15" s="1712"/>
      <c r="C15" s="1308"/>
      <c r="D15" s="788"/>
      <c r="E15" s="1784">
        <v>119</v>
      </c>
      <c r="F15" s="1725"/>
      <c r="G15" s="788"/>
      <c r="H15" s="1715"/>
      <c r="I15" s="1784">
        <v>490</v>
      </c>
      <c r="J15" s="2022"/>
      <c r="K15" s="1722"/>
      <c r="L15" s="1715"/>
      <c r="M15" s="1784">
        <v>0</v>
      </c>
      <c r="N15" s="1725"/>
      <c r="O15" s="1715"/>
      <c r="P15" s="1715"/>
      <c r="Q15" s="1784">
        <v>0</v>
      </c>
      <c r="S15" s="1314"/>
    </row>
    <row r="16" spans="1:33" s="681" customFormat="1" ht="15">
      <c r="A16" s="684">
        <v>2</v>
      </c>
      <c r="B16" s="1712"/>
      <c r="C16" s="1308"/>
      <c r="D16" s="788"/>
      <c r="E16" s="1784">
        <v>96</v>
      </c>
      <c r="F16" s="1725"/>
      <c r="G16" s="788"/>
      <c r="H16" s="1706"/>
      <c r="I16" s="1784">
        <v>491</v>
      </c>
      <c r="J16" s="2023"/>
      <c r="K16" s="1724"/>
      <c r="L16" s="1706"/>
      <c r="M16" s="1784">
        <v>0</v>
      </c>
      <c r="N16" s="2011"/>
      <c r="O16" s="1706"/>
      <c r="P16" s="1706"/>
      <c r="Q16" s="1784">
        <v>0</v>
      </c>
      <c r="S16" s="810"/>
    </row>
    <row r="17" spans="1:19" s="681" customFormat="1" ht="15">
      <c r="A17" s="684">
        <v>3</v>
      </c>
      <c r="B17" s="1712"/>
      <c r="C17" s="1308"/>
      <c r="D17" s="788"/>
      <c r="E17" s="1784">
        <v>89</v>
      </c>
      <c r="F17" s="1725"/>
      <c r="G17" s="788"/>
      <c r="H17" s="1706"/>
      <c r="I17" s="1784">
        <v>491</v>
      </c>
      <c r="J17" s="2023"/>
      <c r="K17" s="1724"/>
      <c r="L17" s="1706"/>
      <c r="M17" s="1784">
        <v>0</v>
      </c>
      <c r="N17" s="2011"/>
      <c r="O17" s="1706"/>
      <c r="P17" s="1706"/>
      <c r="Q17" s="1784">
        <v>0</v>
      </c>
      <c r="S17" s="810"/>
    </row>
    <row r="18" spans="1:19" s="681" customFormat="1" ht="15">
      <c r="A18" s="684">
        <v>4</v>
      </c>
      <c r="B18" s="1712"/>
      <c r="C18" s="1308"/>
      <c r="D18" s="788"/>
      <c r="E18" s="1784">
        <v>92</v>
      </c>
      <c r="F18" s="1725"/>
      <c r="G18" s="788"/>
      <c r="H18" s="1706"/>
      <c r="I18" s="1784">
        <v>504</v>
      </c>
      <c r="J18" s="2023"/>
      <c r="K18" s="1724"/>
      <c r="L18" s="1706"/>
      <c r="M18" s="1784">
        <v>0</v>
      </c>
      <c r="N18" s="2011"/>
      <c r="O18" s="1706"/>
      <c r="P18" s="1706"/>
      <c r="Q18" s="1784">
        <v>0</v>
      </c>
      <c r="S18" s="810"/>
    </row>
    <row r="19" spans="1:19" s="681" customFormat="1" ht="15">
      <c r="A19" s="684">
        <v>5</v>
      </c>
      <c r="B19" s="1712"/>
      <c r="C19" s="1308"/>
      <c r="D19" s="788"/>
      <c r="E19" s="1784">
        <v>103</v>
      </c>
      <c r="F19" s="1725"/>
      <c r="G19" s="788"/>
      <c r="H19" s="1706"/>
      <c r="I19" s="1784">
        <v>513</v>
      </c>
      <c r="J19" s="2023"/>
      <c r="K19" s="1724"/>
      <c r="L19" s="1706"/>
      <c r="M19" s="1784">
        <v>0</v>
      </c>
      <c r="N19" s="2011"/>
      <c r="O19" s="1706"/>
      <c r="P19" s="1706"/>
      <c r="Q19" s="1784">
        <v>0</v>
      </c>
      <c r="S19" s="810"/>
    </row>
    <row r="20" spans="1:19" s="681" customFormat="1" ht="15">
      <c r="A20" s="684">
        <v>6</v>
      </c>
      <c r="B20" s="1712"/>
      <c r="C20" s="1308"/>
      <c r="D20" s="788"/>
      <c r="E20" s="1784">
        <v>156</v>
      </c>
      <c r="F20" s="1725"/>
      <c r="G20" s="788"/>
      <c r="H20" s="1706"/>
      <c r="I20" s="1784">
        <v>580</v>
      </c>
      <c r="J20" s="2023"/>
      <c r="K20" s="1724"/>
      <c r="L20" s="1706"/>
      <c r="M20" s="1784">
        <v>0</v>
      </c>
      <c r="N20" s="2011"/>
      <c r="O20" s="1706"/>
      <c r="P20" s="1706"/>
      <c r="Q20" s="1784">
        <v>0</v>
      </c>
      <c r="S20" s="810"/>
    </row>
    <row r="21" spans="1:19" s="681" customFormat="1" ht="15">
      <c r="A21" s="684">
        <v>7</v>
      </c>
      <c r="B21" s="1712"/>
      <c r="C21" s="1308"/>
      <c r="D21" s="788"/>
      <c r="E21" s="1784">
        <v>184</v>
      </c>
      <c r="F21" s="1725"/>
      <c r="G21" s="788"/>
      <c r="H21" s="1706"/>
      <c r="I21" s="1784">
        <v>631</v>
      </c>
      <c r="J21" s="2023"/>
      <c r="K21" s="1724"/>
      <c r="L21" s="1706"/>
      <c r="M21" s="1784">
        <v>0</v>
      </c>
      <c r="N21" s="2011"/>
      <c r="O21" s="1706"/>
      <c r="P21" s="1706"/>
      <c r="Q21" s="1784">
        <v>0</v>
      </c>
      <c r="S21" s="810"/>
    </row>
    <row r="22" spans="1:19" s="681" customFormat="1" ht="15">
      <c r="A22" s="684">
        <v>8</v>
      </c>
      <c r="B22" s="1712"/>
      <c r="C22" s="1308"/>
      <c r="D22" s="788"/>
      <c r="E22" s="1784">
        <v>169</v>
      </c>
      <c r="F22" s="1725"/>
      <c r="G22" s="788"/>
      <c r="H22" s="1706"/>
      <c r="I22" s="1784">
        <v>884</v>
      </c>
      <c r="J22" s="2023"/>
      <c r="K22" s="1724"/>
      <c r="L22" s="1706"/>
      <c r="M22" s="1784">
        <v>0</v>
      </c>
      <c r="N22" s="2011"/>
      <c r="O22" s="1706"/>
      <c r="P22" s="1706"/>
      <c r="Q22" s="1784">
        <v>0</v>
      </c>
      <c r="S22" s="810"/>
    </row>
    <row r="23" spans="1:19" s="681" customFormat="1" ht="15">
      <c r="A23" s="684">
        <v>9</v>
      </c>
      <c r="B23" s="1712"/>
      <c r="C23" s="1308"/>
      <c r="D23" s="788"/>
      <c r="E23" s="1784">
        <v>163</v>
      </c>
      <c r="F23" s="1725"/>
      <c r="G23" s="788"/>
      <c r="H23" s="1706"/>
      <c r="I23" s="1784">
        <v>836</v>
      </c>
      <c r="J23" s="2023"/>
      <c r="K23" s="1724"/>
      <c r="L23" s="1706"/>
      <c r="M23" s="1784">
        <v>0</v>
      </c>
      <c r="N23" s="2011"/>
      <c r="O23" s="1706"/>
      <c r="P23" s="1706"/>
      <c r="Q23" s="1784">
        <v>0</v>
      </c>
      <c r="S23" s="810"/>
    </row>
    <row r="24" spans="1:19" s="681" customFormat="1" ht="15">
      <c r="A24" s="684">
        <v>10</v>
      </c>
      <c r="B24" s="1712"/>
      <c r="C24" s="1308"/>
      <c r="D24" s="788"/>
      <c r="E24" s="1784">
        <v>161</v>
      </c>
      <c r="F24" s="1725"/>
      <c r="G24" s="788"/>
      <c r="H24" s="1706"/>
      <c r="I24" s="1784">
        <v>885</v>
      </c>
      <c r="J24" s="2023"/>
      <c r="K24" s="1724"/>
      <c r="L24" s="1706"/>
      <c r="M24" s="1784">
        <v>0</v>
      </c>
      <c r="N24" s="2011"/>
      <c r="O24" s="1706"/>
      <c r="P24" s="1706"/>
      <c r="Q24" s="1784">
        <v>0</v>
      </c>
      <c r="S24" s="810"/>
    </row>
    <row r="25" spans="1:19" s="681" customFormat="1" ht="15">
      <c r="A25" s="684">
        <v>11</v>
      </c>
      <c r="B25" s="1712"/>
      <c r="C25" s="1308"/>
      <c r="D25" s="788"/>
      <c r="E25" s="1784">
        <v>167</v>
      </c>
      <c r="F25" s="1725"/>
      <c r="G25" s="788"/>
      <c r="H25" s="1706"/>
      <c r="I25" s="1784">
        <v>824</v>
      </c>
      <c r="J25" s="2023"/>
      <c r="K25" s="1724"/>
      <c r="L25" s="1706"/>
      <c r="M25" s="1784">
        <v>0</v>
      </c>
      <c r="N25" s="2011"/>
      <c r="O25" s="1706"/>
      <c r="P25" s="1706"/>
      <c r="Q25" s="1784">
        <v>0</v>
      </c>
      <c r="S25" s="810"/>
    </row>
    <row r="26" spans="1:19" s="681" customFormat="1" ht="15">
      <c r="A26" s="684">
        <v>12</v>
      </c>
      <c r="B26" s="1712"/>
      <c r="C26" s="1308"/>
      <c r="D26" s="788"/>
      <c r="E26" s="1784">
        <v>172</v>
      </c>
      <c r="F26" s="1725"/>
      <c r="G26" s="788"/>
      <c r="H26" s="1706"/>
      <c r="I26" s="1784">
        <v>706</v>
      </c>
      <c r="J26" s="2023"/>
      <c r="K26" s="1724"/>
      <c r="L26" s="1706"/>
      <c r="M26" s="1784">
        <v>0</v>
      </c>
      <c r="N26" s="2011"/>
      <c r="O26" s="1706"/>
      <c r="P26" s="1706"/>
      <c r="Q26" s="1784">
        <v>0</v>
      </c>
      <c r="S26" s="810"/>
    </row>
    <row r="27" spans="1:19" s="681" customFormat="1" ht="15">
      <c r="A27" s="684">
        <v>13</v>
      </c>
      <c r="B27" s="1712"/>
      <c r="C27" s="1308"/>
      <c r="D27" s="788"/>
      <c r="E27" s="1784">
        <v>166</v>
      </c>
      <c r="F27" s="1725"/>
      <c r="G27" s="788"/>
      <c r="H27" s="1706"/>
      <c r="I27" s="1784">
        <v>854</v>
      </c>
      <c r="J27" s="2023"/>
      <c r="K27" s="1724"/>
      <c r="L27" s="1706"/>
      <c r="M27" s="1784">
        <v>0</v>
      </c>
      <c r="N27" s="2011"/>
      <c r="O27" s="1706"/>
      <c r="P27" s="1706"/>
      <c r="Q27" s="1784">
        <v>0</v>
      </c>
      <c r="S27" s="810"/>
    </row>
    <row r="28" spans="1:19" s="681" customFormat="1" ht="15">
      <c r="A28" s="684">
        <v>14</v>
      </c>
      <c r="B28" s="1712"/>
      <c r="C28" s="1308"/>
      <c r="D28" s="788"/>
      <c r="E28" s="1784">
        <v>152</v>
      </c>
      <c r="F28" s="1725"/>
      <c r="G28" s="788"/>
      <c r="H28" s="1706"/>
      <c r="I28" s="1784">
        <v>793</v>
      </c>
      <c r="J28" s="2023"/>
      <c r="K28" s="1724"/>
      <c r="L28" s="1706"/>
      <c r="M28" s="1784">
        <v>0</v>
      </c>
      <c r="N28" s="2011"/>
      <c r="O28" s="1706"/>
      <c r="P28" s="1706"/>
      <c r="Q28" s="1784">
        <v>0</v>
      </c>
      <c r="S28" s="810"/>
    </row>
    <row r="29" spans="1:19" s="681" customFormat="1" ht="15">
      <c r="A29" s="684">
        <v>15</v>
      </c>
      <c r="B29" s="1712"/>
      <c r="C29" s="1308"/>
      <c r="D29" s="788"/>
      <c r="E29" s="1784">
        <v>146</v>
      </c>
      <c r="F29" s="1725"/>
      <c r="G29" s="788"/>
      <c r="H29" s="1706"/>
      <c r="I29" s="1784">
        <v>819</v>
      </c>
      <c r="J29" s="2023"/>
      <c r="K29" s="1724"/>
      <c r="L29" s="1706"/>
      <c r="M29" s="1784">
        <v>0</v>
      </c>
      <c r="N29" s="2011"/>
      <c r="O29" s="1706"/>
      <c r="P29" s="1706"/>
      <c r="Q29" s="1784">
        <v>0</v>
      </c>
      <c r="S29" s="810"/>
    </row>
    <row r="30" spans="1:19" s="681" customFormat="1" ht="15">
      <c r="A30" s="684">
        <v>16</v>
      </c>
      <c r="B30" s="1712"/>
      <c r="C30" s="1308"/>
      <c r="D30" s="788"/>
      <c r="E30" s="1784">
        <v>156</v>
      </c>
      <c r="F30" s="1725"/>
      <c r="G30" s="788"/>
      <c r="H30" s="1706"/>
      <c r="I30" s="1784">
        <v>750</v>
      </c>
      <c r="J30" s="2023"/>
      <c r="K30" s="1724"/>
      <c r="L30" s="1706"/>
      <c r="M30" s="1784">
        <v>0</v>
      </c>
      <c r="N30" s="2011"/>
      <c r="O30" s="1706"/>
      <c r="P30" s="1706"/>
      <c r="Q30" s="1784">
        <v>0</v>
      </c>
      <c r="S30" s="810"/>
    </row>
    <row r="31" spans="1:19" s="685" customFormat="1" ht="15">
      <c r="A31" s="684">
        <v>17</v>
      </c>
      <c r="B31" s="1712"/>
      <c r="C31" s="1308"/>
      <c r="D31" s="788"/>
      <c r="E31" s="1784">
        <v>180</v>
      </c>
      <c r="F31" s="1725"/>
      <c r="G31" s="788"/>
      <c r="H31" s="1706"/>
      <c r="I31" s="1784">
        <v>666</v>
      </c>
      <c r="J31" s="2023"/>
      <c r="K31" s="1724"/>
      <c r="L31" s="1706"/>
      <c r="M31" s="1784">
        <v>0</v>
      </c>
      <c r="N31" s="2011"/>
      <c r="O31" s="1706"/>
      <c r="P31" s="1706"/>
      <c r="Q31" s="1784">
        <v>0</v>
      </c>
      <c r="S31" s="810"/>
    </row>
    <row r="32" spans="1:19" s="685" customFormat="1" ht="15">
      <c r="A32" s="684">
        <v>18</v>
      </c>
      <c r="B32" s="1712"/>
      <c r="C32" s="1308"/>
      <c r="D32" s="788"/>
      <c r="E32" s="1784">
        <v>208</v>
      </c>
      <c r="F32" s="1725"/>
      <c r="G32" s="788"/>
      <c r="H32" s="1706"/>
      <c r="I32" s="1784">
        <v>652</v>
      </c>
      <c r="J32" s="2023"/>
      <c r="K32" s="1724"/>
      <c r="L32" s="1706"/>
      <c r="M32" s="1784">
        <v>0</v>
      </c>
      <c r="N32" s="2011"/>
      <c r="O32" s="1706"/>
      <c r="P32" s="1706"/>
      <c r="Q32" s="1784">
        <v>0</v>
      </c>
      <c r="S32" s="810"/>
    </row>
    <row r="33" spans="1:33" s="685" customFormat="1" ht="15">
      <c r="A33" s="684">
        <v>19</v>
      </c>
      <c r="B33" s="1712"/>
      <c r="C33" s="1308"/>
      <c r="D33" s="788"/>
      <c r="E33" s="1784">
        <v>217</v>
      </c>
      <c r="F33" s="1725"/>
      <c r="G33" s="788"/>
      <c r="H33" s="1706"/>
      <c r="I33" s="1784">
        <v>648</v>
      </c>
      <c r="J33" s="2023"/>
      <c r="K33" s="1724"/>
      <c r="L33" s="1706"/>
      <c r="M33" s="1784">
        <v>0</v>
      </c>
      <c r="N33" s="2011"/>
      <c r="O33" s="1706"/>
      <c r="P33" s="1706"/>
      <c r="Q33" s="1784">
        <v>0</v>
      </c>
      <c r="S33" s="810"/>
    </row>
    <row r="34" spans="1:33" s="685" customFormat="1" ht="15">
      <c r="A34" s="684">
        <v>20</v>
      </c>
      <c r="B34" s="1712"/>
      <c r="C34" s="1308"/>
      <c r="D34" s="788"/>
      <c r="E34" s="1784">
        <v>220</v>
      </c>
      <c r="F34" s="1725"/>
      <c r="G34" s="788"/>
      <c r="H34" s="1706"/>
      <c r="I34" s="1784">
        <v>621</v>
      </c>
      <c r="J34" s="2023"/>
      <c r="K34" s="1724"/>
      <c r="L34" s="1706"/>
      <c r="M34" s="1784">
        <v>0</v>
      </c>
      <c r="N34" s="2011"/>
      <c r="O34" s="1706"/>
      <c r="P34" s="1706"/>
      <c r="Q34" s="1784">
        <v>0</v>
      </c>
      <c r="S34" s="810"/>
    </row>
    <row r="35" spans="1:33" s="685" customFormat="1" ht="15">
      <c r="A35" s="684">
        <v>21</v>
      </c>
      <c r="B35" s="1712"/>
      <c r="C35" s="1308"/>
      <c r="D35" s="788"/>
      <c r="E35" s="1784">
        <v>219</v>
      </c>
      <c r="F35" s="1725"/>
      <c r="G35" s="788"/>
      <c r="H35" s="1706"/>
      <c r="I35" s="1784">
        <v>579</v>
      </c>
      <c r="J35" s="2023"/>
      <c r="K35" s="1724"/>
      <c r="L35" s="1706"/>
      <c r="M35" s="1784">
        <v>0</v>
      </c>
      <c r="N35" s="2011"/>
      <c r="O35" s="1706"/>
      <c r="P35" s="1706"/>
      <c r="Q35" s="1784">
        <v>0</v>
      </c>
      <c r="S35" s="810"/>
    </row>
    <row r="36" spans="1:33" s="685" customFormat="1" ht="15">
      <c r="A36" s="684">
        <v>22</v>
      </c>
      <c r="B36" s="1712"/>
      <c r="C36" s="1308"/>
      <c r="D36" s="788"/>
      <c r="E36" s="1784">
        <v>197</v>
      </c>
      <c r="F36" s="1725"/>
      <c r="G36" s="788"/>
      <c r="H36" s="1706"/>
      <c r="I36" s="1784">
        <v>561</v>
      </c>
      <c r="J36" s="2023"/>
      <c r="K36" s="1724"/>
      <c r="L36" s="1706"/>
      <c r="M36" s="1784">
        <v>0</v>
      </c>
      <c r="N36" s="2011"/>
      <c r="O36" s="1706"/>
      <c r="P36" s="1706"/>
      <c r="Q36" s="1784">
        <v>0</v>
      </c>
      <c r="S36" s="810"/>
    </row>
    <row r="37" spans="1:33" s="685" customFormat="1" ht="15">
      <c r="A37" s="684">
        <v>23</v>
      </c>
      <c r="B37" s="1712"/>
      <c r="C37" s="1308"/>
      <c r="D37" s="1311"/>
      <c r="E37" s="1784">
        <v>167</v>
      </c>
      <c r="F37" s="1725"/>
      <c r="G37" s="1706"/>
      <c r="H37" s="1706"/>
      <c r="I37" s="1784">
        <v>535</v>
      </c>
      <c r="J37" s="2023"/>
      <c r="K37" s="1724"/>
      <c r="L37" s="1706"/>
      <c r="M37" s="1784">
        <v>0</v>
      </c>
      <c r="N37" s="2011"/>
      <c r="O37" s="1706"/>
      <c r="P37" s="1706"/>
      <c r="Q37" s="1784">
        <v>0</v>
      </c>
      <c r="S37" s="810"/>
    </row>
    <row r="38" spans="1:33" s="685" customFormat="1" ht="15">
      <c r="A38" s="684" t="s">
        <v>19</v>
      </c>
      <c r="B38" s="788"/>
      <c r="C38" s="1713"/>
      <c r="D38" s="1713"/>
      <c r="E38" s="1705">
        <f>SUM(E14:E37)</f>
        <v>3844</v>
      </c>
      <c r="F38" s="1711"/>
      <c r="G38" s="1711"/>
      <c r="H38" s="1711"/>
      <c r="I38" s="1705">
        <f>SUM(I14:I37)</f>
        <v>15812</v>
      </c>
      <c r="J38" s="1711"/>
      <c r="K38" s="1711"/>
      <c r="L38" s="1711"/>
      <c r="M38" s="1705">
        <f>SUM(M14:M37)</f>
        <v>0</v>
      </c>
      <c r="N38" s="1711"/>
      <c r="O38" s="1711"/>
      <c r="P38" s="1711"/>
      <c r="Q38" s="1705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0">
    <tabColor theme="9" tint="-0.249977111117893"/>
  </sheetPr>
  <dimension ref="A1:AG46"/>
  <sheetViews>
    <sheetView zoomScale="85" zoomScaleNormal="85" workbookViewId="0">
      <selection activeCell="I14" sqref="I14:I37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279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278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389</v>
      </c>
      <c r="B8" s="1258" t="s">
        <v>390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282</v>
      </c>
      <c r="C10" s="2095"/>
      <c r="D10" s="2095"/>
      <c r="E10" s="2096"/>
      <c r="F10" s="3032" t="s">
        <v>283</v>
      </c>
      <c r="G10" s="2095"/>
      <c r="H10" s="2095"/>
      <c r="I10" s="2096"/>
      <c r="J10" s="3032" t="str">
        <f>B10</f>
        <v>КЛ-10 кВ "Город-2"</v>
      </c>
      <c r="K10" s="2963"/>
      <c r="L10" s="2963"/>
      <c r="M10" s="2964"/>
      <c r="N10" s="3032" t="str">
        <f>F10</f>
        <v>КЛ-10 кВ "Северный"</v>
      </c>
      <c r="O10" s="2963"/>
      <c r="P10" s="2963"/>
      <c r="Q10" s="2964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4000</v>
      </c>
      <c r="F11" s="3032" t="s">
        <v>14</v>
      </c>
      <c r="G11" s="2095"/>
      <c r="H11" s="678"/>
      <c r="I11" s="679">
        <v>4000</v>
      </c>
      <c r="J11" s="3032" t="s">
        <v>14</v>
      </c>
      <c r="K11" s="2095"/>
      <c r="L11" s="678"/>
      <c r="M11" s="679">
        <f>E11</f>
        <v>4000</v>
      </c>
      <c r="N11" s="3032" t="s">
        <v>14</v>
      </c>
      <c r="O11" s="2095"/>
      <c r="P11" s="678"/>
      <c r="Q11" s="679">
        <f>I11</f>
        <v>4000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12"/>
      <c r="C14" s="788"/>
      <c r="D14" s="788"/>
      <c r="E14" s="1784">
        <v>0</v>
      </c>
      <c r="F14" s="1709"/>
      <c r="G14" s="788"/>
      <c r="H14" s="788"/>
      <c r="I14" s="1784">
        <v>854</v>
      </c>
      <c r="J14" s="2021"/>
      <c r="K14" s="829"/>
      <c r="L14" s="788"/>
      <c r="M14" s="1784">
        <v>0</v>
      </c>
      <c r="N14" s="1709"/>
      <c r="O14" s="788"/>
      <c r="P14" s="788"/>
      <c r="Q14" s="1784">
        <v>0</v>
      </c>
      <c r="S14" s="810"/>
    </row>
    <row r="15" spans="1:33" s="1313" customFormat="1" ht="15">
      <c r="A15" s="1306">
        <v>1</v>
      </c>
      <c r="B15" s="1712"/>
      <c r="C15" s="1308"/>
      <c r="D15" s="788"/>
      <c r="E15" s="1784">
        <v>0</v>
      </c>
      <c r="F15" s="1725"/>
      <c r="G15" s="788"/>
      <c r="H15" s="1715"/>
      <c r="I15" s="1784">
        <v>827</v>
      </c>
      <c r="J15" s="2022"/>
      <c r="K15" s="1722"/>
      <c r="L15" s="1715"/>
      <c r="M15" s="1784">
        <v>0</v>
      </c>
      <c r="N15" s="1725"/>
      <c r="O15" s="1715"/>
      <c r="P15" s="1715"/>
      <c r="Q15" s="1784">
        <v>0</v>
      </c>
      <c r="S15" s="1314"/>
    </row>
    <row r="16" spans="1:33" s="681" customFormat="1" ht="15">
      <c r="A16" s="684">
        <v>2</v>
      </c>
      <c r="B16" s="1712"/>
      <c r="C16" s="829"/>
      <c r="D16" s="788"/>
      <c r="E16" s="1784">
        <v>0</v>
      </c>
      <c r="F16" s="2011"/>
      <c r="G16" s="788"/>
      <c r="H16" s="1706"/>
      <c r="I16" s="1784">
        <v>793</v>
      </c>
      <c r="J16" s="2023"/>
      <c r="K16" s="1724"/>
      <c r="L16" s="1706"/>
      <c r="M16" s="1784">
        <v>0</v>
      </c>
      <c r="N16" s="2011"/>
      <c r="O16" s="1706"/>
      <c r="P16" s="1706"/>
      <c r="Q16" s="1784">
        <v>0</v>
      </c>
      <c r="S16" s="810"/>
    </row>
    <row r="17" spans="1:19" s="681" customFormat="1" ht="15">
      <c r="A17" s="684">
        <v>3</v>
      </c>
      <c r="B17" s="1712"/>
      <c r="C17" s="829"/>
      <c r="D17" s="788"/>
      <c r="E17" s="1784">
        <v>0</v>
      </c>
      <c r="F17" s="2011"/>
      <c r="G17" s="788"/>
      <c r="H17" s="1706"/>
      <c r="I17" s="1784">
        <v>784</v>
      </c>
      <c r="J17" s="2023"/>
      <c r="K17" s="1724"/>
      <c r="L17" s="1706"/>
      <c r="M17" s="1784">
        <v>0</v>
      </c>
      <c r="N17" s="2011"/>
      <c r="O17" s="1706"/>
      <c r="P17" s="1706"/>
      <c r="Q17" s="1784">
        <v>0</v>
      </c>
      <c r="S17" s="810"/>
    </row>
    <row r="18" spans="1:19" s="681" customFormat="1" ht="15">
      <c r="A18" s="684">
        <v>4</v>
      </c>
      <c r="B18" s="1712"/>
      <c r="C18" s="829"/>
      <c r="D18" s="788"/>
      <c r="E18" s="1784">
        <v>0</v>
      </c>
      <c r="F18" s="2011"/>
      <c r="G18" s="788"/>
      <c r="H18" s="1706"/>
      <c r="I18" s="1784">
        <v>807</v>
      </c>
      <c r="J18" s="2023"/>
      <c r="K18" s="1724"/>
      <c r="L18" s="1706"/>
      <c r="M18" s="1784">
        <v>0</v>
      </c>
      <c r="N18" s="2011"/>
      <c r="O18" s="1706"/>
      <c r="P18" s="1706"/>
      <c r="Q18" s="1784">
        <v>0</v>
      </c>
      <c r="S18" s="810"/>
    </row>
    <row r="19" spans="1:19" s="681" customFormat="1" ht="15">
      <c r="A19" s="684">
        <v>5</v>
      </c>
      <c r="B19" s="1712"/>
      <c r="C19" s="829"/>
      <c r="D19" s="788"/>
      <c r="E19" s="1784">
        <v>0</v>
      </c>
      <c r="F19" s="2011"/>
      <c r="G19" s="788"/>
      <c r="H19" s="1706"/>
      <c r="I19" s="1784">
        <v>861</v>
      </c>
      <c r="J19" s="2023"/>
      <c r="K19" s="1724"/>
      <c r="L19" s="1706"/>
      <c r="M19" s="1784">
        <v>0</v>
      </c>
      <c r="N19" s="2011"/>
      <c r="O19" s="1706"/>
      <c r="P19" s="1706"/>
      <c r="Q19" s="1784">
        <v>0</v>
      </c>
      <c r="S19" s="810"/>
    </row>
    <row r="20" spans="1:19" s="681" customFormat="1" ht="15">
      <c r="A20" s="684">
        <v>6</v>
      </c>
      <c r="B20" s="1712"/>
      <c r="C20" s="829"/>
      <c r="D20" s="788"/>
      <c r="E20" s="1784">
        <v>0</v>
      </c>
      <c r="F20" s="2011"/>
      <c r="G20" s="788"/>
      <c r="H20" s="1706"/>
      <c r="I20" s="1784">
        <v>1044</v>
      </c>
      <c r="J20" s="2023"/>
      <c r="K20" s="1724"/>
      <c r="L20" s="1706"/>
      <c r="M20" s="1784">
        <v>0</v>
      </c>
      <c r="N20" s="2011"/>
      <c r="O20" s="1706"/>
      <c r="P20" s="1706"/>
      <c r="Q20" s="1784">
        <v>0</v>
      </c>
      <c r="S20" s="810"/>
    </row>
    <row r="21" spans="1:19" s="681" customFormat="1" ht="15">
      <c r="A21" s="684">
        <v>7</v>
      </c>
      <c r="B21" s="1712"/>
      <c r="C21" s="829"/>
      <c r="D21" s="788"/>
      <c r="E21" s="1784">
        <v>0</v>
      </c>
      <c r="F21" s="2011"/>
      <c r="G21" s="788"/>
      <c r="H21" s="1706"/>
      <c r="I21" s="1784">
        <v>1251</v>
      </c>
      <c r="J21" s="2023"/>
      <c r="K21" s="1724"/>
      <c r="L21" s="1706"/>
      <c r="M21" s="1784">
        <v>0</v>
      </c>
      <c r="N21" s="2011"/>
      <c r="O21" s="1706"/>
      <c r="P21" s="1706"/>
      <c r="Q21" s="1784">
        <v>0</v>
      </c>
      <c r="S21" s="810"/>
    </row>
    <row r="22" spans="1:19" s="681" customFormat="1" ht="15">
      <c r="A22" s="684">
        <v>8</v>
      </c>
      <c r="B22" s="1712"/>
      <c r="C22" s="829"/>
      <c r="D22" s="788"/>
      <c r="E22" s="1784">
        <v>0</v>
      </c>
      <c r="F22" s="2011"/>
      <c r="G22" s="788"/>
      <c r="H22" s="1706"/>
      <c r="I22" s="1784">
        <v>1368</v>
      </c>
      <c r="J22" s="2023"/>
      <c r="K22" s="1724"/>
      <c r="L22" s="1706"/>
      <c r="M22" s="1784">
        <v>0</v>
      </c>
      <c r="N22" s="2011"/>
      <c r="O22" s="1706"/>
      <c r="P22" s="1706"/>
      <c r="Q22" s="1784">
        <v>0</v>
      </c>
      <c r="S22" s="810"/>
    </row>
    <row r="23" spans="1:19" s="681" customFormat="1" ht="15">
      <c r="A23" s="684">
        <v>9</v>
      </c>
      <c r="B23" s="1712"/>
      <c r="C23" s="829"/>
      <c r="D23" s="788"/>
      <c r="E23" s="1784">
        <v>0</v>
      </c>
      <c r="F23" s="2011"/>
      <c r="G23" s="788"/>
      <c r="H23" s="1706"/>
      <c r="I23" s="1784">
        <v>1267</v>
      </c>
      <c r="J23" s="2023"/>
      <c r="K23" s="1724"/>
      <c r="L23" s="1706"/>
      <c r="M23" s="1784">
        <v>0</v>
      </c>
      <c r="N23" s="2011"/>
      <c r="O23" s="1706"/>
      <c r="P23" s="1706"/>
      <c r="Q23" s="1784">
        <v>0</v>
      </c>
      <c r="S23" s="810"/>
    </row>
    <row r="24" spans="1:19" s="681" customFormat="1" ht="15">
      <c r="A24" s="684">
        <v>10</v>
      </c>
      <c r="B24" s="1712"/>
      <c r="C24" s="829"/>
      <c r="D24" s="788"/>
      <c r="E24" s="1784">
        <v>0</v>
      </c>
      <c r="F24" s="2011"/>
      <c r="G24" s="788"/>
      <c r="H24" s="1706"/>
      <c r="I24" s="1784">
        <v>1267</v>
      </c>
      <c r="J24" s="2023"/>
      <c r="K24" s="1724"/>
      <c r="L24" s="1706"/>
      <c r="M24" s="1784">
        <v>0</v>
      </c>
      <c r="N24" s="2011"/>
      <c r="O24" s="1706"/>
      <c r="P24" s="1706"/>
      <c r="Q24" s="1784">
        <v>0</v>
      </c>
      <c r="S24" s="810"/>
    </row>
    <row r="25" spans="1:19" s="681" customFormat="1" ht="15">
      <c r="A25" s="684">
        <v>11</v>
      </c>
      <c r="B25" s="1712"/>
      <c r="C25" s="829"/>
      <c r="D25" s="788"/>
      <c r="E25" s="1784">
        <v>0</v>
      </c>
      <c r="F25" s="2011"/>
      <c r="G25" s="788"/>
      <c r="H25" s="1706"/>
      <c r="I25" s="1784">
        <v>1339</v>
      </c>
      <c r="J25" s="2023"/>
      <c r="K25" s="1724"/>
      <c r="L25" s="1706"/>
      <c r="M25" s="1784">
        <v>0</v>
      </c>
      <c r="N25" s="2011"/>
      <c r="O25" s="1706"/>
      <c r="P25" s="1706"/>
      <c r="Q25" s="1784">
        <v>0</v>
      </c>
      <c r="S25" s="810"/>
    </row>
    <row r="26" spans="1:19" s="681" customFormat="1" ht="15">
      <c r="A26" s="684">
        <v>12</v>
      </c>
      <c r="B26" s="1712"/>
      <c r="C26" s="829"/>
      <c r="D26" s="788"/>
      <c r="E26" s="1784">
        <v>0</v>
      </c>
      <c r="F26" s="2011"/>
      <c r="G26" s="788"/>
      <c r="H26" s="1706"/>
      <c r="I26" s="1784">
        <v>1227</v>
      </c>
      <c r="J26" s="2023"/>
      <c r="K26" s="1724"/>
      <c r="L26" s="1706"/>
      <c r="M26" s="1784">
        <v>0</v>
      </c>
      <c r="N26" s="2011"/>
      <c r="O26" s="1706"/>
      <c r="P26" s="1706"/>
      <c r="Q26" s="1784">
        <v>0</v>
      </c>
      <c r="S26" s="810"/>
    </row>
    <row r="27" spans="1:19" s="681" customFormat="1" ht="15">
      <c r="A27" s="684">
        <v>13</v>
      </c>
      <c r="B27" s="1712"/>
      <c r="C27" s="829"/>
      <c r="D27" s="788"/>
      <c r="E27" s="1784">
        <v>0</v>
      </c>
      <c r="F27" s="2011"/>
      <c r="G27" s="788"/>
      <c r="H27" s="1706"/>
      <c r="I27" s="1784">
        <v>1288</v>
      </c>
      <c r="J27" s="2023"/>
      <c r="K27" s="1724"/>
      <c r="L27" s="1706"/>
      <c r="M27" s="1784">
        <v>0</v>
      </c>
      <c r="N27" s="2011"/>
      <c r="O27" s="1706"/>
      <c r="P27" s="1706"/>
      <c r="Q27" s="1784">
        <v>0</v>
      </c>
      <c r="S27" s="810"/>
    </row>
    <row r="28" spans="1:19" s="681" customFormat="1" ht="15">
      <c r="A28" s="684">
        <v>14</v>
      </c>
      <c r="B28" s="1712"/>
      <c r="C28" s="829"/>
      <c r="D28" s="788"/>
      <c r="E28" s="1784">
        <v>0</v>
      </c>
      <c r="F28" s="2011"/>
      <c r="G28" s="788"/>
      <c r="H28" s="1706"/>
      <c r="I28" s="1784">
        <v>1292</v>
      </c>
      <c r="J28" s="2023"/>
      <c r="K28" s="1724"/>
      <c r="L28" s="1706"/>
      <c r="M28" s="1784">
        <v>0</v>
      </c>
      <c r="N28" s="2011"/>
      <c r="O28" s="1706"/>
      <c r="P28" s="1706"/>
      <c r="Q28" s="1784">
        <v>0</v>
      </c>
      <c r="S28" s="810"/>
    </row>
    <row r="29" spans="1:19" s="681" customFormat="1" ht="15">
      <c r="A29" s="684">
        <v>15</v>
      </c>
      <c r="B29" s="1712"/>
      <c r="C29" s="829"/>
      <c r="D29" s="788"/>
      <c r="E29" s="1784">
        <v>0</v>
      </c>
      <c r="F29" s="2011"/>
      <c r="G29" s="788"/>
      <c r="H29" s="1706"/>
      <c r="I29" s="1784">
        <v>1334</v>
      </c>
      <c r="J29" s="2023"/>
      <c r="K29" s="1724"/>
      <c r="L29" s="1706"/>
      <c r="M29" s="1784">
        <v>0</v>
      </c>
      <c r="N29" s="2011"/>
      <c r="O29" s="1706"/>
      <c r="P29" s="1706"/>
      <c r="Q29" s="1784">
        <v>0</v>
      </c>
      <c r="S29" s="810"/>
    </row>
    <row r="30" spans="1:19" s="681" customFormat="1" ht="15">
      <c r="A30" s="684">
        <v>16</v>
      </c>
      <c r="B30" s="1712"/>
      <c r="C30" s="829"/>
      <c r="D30" s="788"/>
      <c r="E30" s="1784">
        <v>0</v>
      </c>
      <c r="F30" s="2011"/>
      <c r="G30" s="788"/>
      <c r="H30" s="1706"/>
      <c r="I30" s="1784">
        <v>1400</v>
      </c>
      <c r="J30" s="2023"/>
      <c r="K30" s="1724"/>
      <c r="L30" s="1706"/>
      <c r="M30" s="1784">
        <v>0</v>
      </c>
      <c r="N30" s="2011"/>
      <c r="O30" s="1706"/>
      <c r="P30" s="1706"/>
      <c r="Q30" s="1784">
        <v>0</v>
      </c>
      <c r="S30" s="810"/>
    </row>
    <row r="31" spans="1:19" s="685" customFormat="1" ht="15">
      <c r="A31" s="684">
        <v>17</v>
      </c>
      <c r="B31" s="1712"/>
      <c r="C31" s="829"/>
      <c r="D31" s="788"/>
      <c r="E31" s="1784">
        <v>0</v>
      </c>
      <c r="F31" s="2011"/>
      <c r="G31" s="788"/>
      <c r="H31" s="1706"/>
      <c r="I31" s="1784">
        <v>1458</v>
      </c>
      <c r="J31" s="2023"/>
      <c r="K31" s="1724"/>
      <c r="L31" s="1706"/>
      <c r="M31" s="1784">
        <v>0</v>
      </c>
      <c r="N31" s="2011"/>
      <c r="O31" s="1706"/>
      <c r="P31" s="1706"/>
      <c r="Q31" s="1784">
        <v>0</v>
      </c>
      <c r="S31" s="810"/>
    </row>
    <row r="32" spans="1:19" s="685" customFormat="1" ht="15">
      <c r="A32" s="684">
        <v>18</v>
      </c>
      <c r="B32" s="1712"/>
      <c r="C32" s="829"/>
      <c r="D32" s="788"/>
      <c r="E32" s="1784">
        <v>0</v>
      </c>
      <c r="F32" s="2011"/>
      <c r="G32" s="788"/>
      <c r="H32" s="1706"/>
      <c r="I32" s="1784">
        <v>1450</v>
      </c>
      <c r="J32" s="2023"/>
      <c r="K32" s="1724"/>
      <c r="L32" s="1706"/>
      <c r="M32" s="1784">
        <v>0</v>
      </c>
      <c r="N32" s="2011"/>
      <c r="O32" s="1706"/>
      <c r="P32" s="1706"/>
      <c r="Q32" s="1784">
        <v>0</v>
      </c>
      <c r="S32" s="810"/>
    </row>
    <row r="33" spans="1:33" s="685" customFormat="1" ht="15">
      <c r="A33" s="684">
        <v>19</v>
      </c>
      <c r="B33" s="1712"/>
      <c r="C33" s="829"/>
      <c r="D33" s="788"/>
      <c r="E33" s="1784">
        <v>0</v>
      </c>
      <c r="F33" s="2011"/>
      <c r="G33" s="788"/>
      <c r="H33" s="1706"/>
      <c r="I33" s="1784">
        <v>1406</v>
      </c>
      <c r="J33" s="2023"/>
      <c r="K33" s="1724"/>
      <c r="L33" s="1706"/>
      <c r="M33" s="1784">
        <v>0</v>
      </c>
      <c r="N33" s="2011"/>
      <c r="O33" s="1706"/>
      <c r="P33" s="1706"/>
      <c r="Q33" s="1784">
        <v>0</v>
      </c>
      <c r="S33" s="810"/>
    </row>
    <row r="34" spans="1:33" s="685" customFormat="1" ht="15">
      <c r="A34" s="684">
        <v>20</v>
      </c>
      <c r="B34" s="1712"/>
      <c r="C34" s="829"/>
      <c r="D34" s="788"/>
      <c r="E34" s="1784">
        <v>0</v>
      </c>
      <c r="F34" s="2011"/>
      <c r="G34" s="788"/>
      <c r="H34" s="1706"/>
      <c r="I34" s="1784">
        <v>1296</v>
      </c>
      <c r="J34" s="2023"/>
      <c r="K34" s="1724"/>
      <c r="L34" s="1706"/>
      <c r="M34" s="1784">
        <v>0</v>
      </c>
      <c r="N34" s="2011"/>
      <c r="O34" s="1706"/>
      <c r="P34" s="1706"/>
      <c r="Q34" s="1784">
        <v>0</v>
      </c>
      <c r="S34" s="810"/>
    </row>
    <row r="35" spans="1:33" s="685" customFormat="1" ht="15">
      <c r="A35" s="684">
        <v>21</v>
      </c>
      <c r="B35" s="1712"/>
      <c r="C35" s="829"/>
      <c r="D35" s="788"/>
      <c r="E35" s="1784">
        <v>0</v>
      </c>
      <c r="F35" s="2011"/>
      <c r="G35" s="788"/>
      <c r="H35" s="1706"/>
      <c r="I35" s="1784">
        <v>1217</v>
      </c>
      <c r="J35" s="2023"/>
      <c r="K35" s="1724"/>
      <c r="L35" s="1706"/>
      <c r="M35" s="1784">
        <v>0</v>
      </c>
      <c r="N35" s="2011"/>
      <c r="O35" s="1706"/>
      <c r="P35" s="1706"/>
      <c r="Q35" s="1784">
        <v>0</v>
      </c>
      <c r="S35" s="810"/>
    </row>
    <row r="36" spans="1:33" s="685" customFormat="1" ht="15">
      <c r="A36" s="684">
        <v>22</v>
      </c>
      <c r="B36" s="1712"/>
      <c r="C36" s="829"/>
      <c r="D36" s="788"/>
      <c r="E36" s="1784">
        <v>0</v>
      </c>
      <c r="F36" s="2011"/>
      <c r="G36" s="788"/>
      <c r="H36" s="1706"/>
      <c r="I36" s="1784">
        <v>1050</v>
      </c>
      <c r="J36" s="2023"/>
      <c r="K36" s="1724"/>
      <c r="L36" s="1706"/>
      <c r="M36" s="1784">
        <v>0</v>
      </c>
      <c r="N36" s="2011"/>
      <c r="O36" s="1706"/>
      <c r="P36" s="1706"/>
      <c r="Q36" s="1784">
        <v>0</v>
      </c>
      <c r="S36" s="810"/>
    </row>
    <row r="37" spans="1:33" s="685" customFormat="1" ht="15">
      <c r="A37" s="684">
        <v>23</v>
      </c>
      <c r="B37" s="1712"/>
      <c r="C37" s="829"/>
      <c r="D37" s="788"/>
      <c r="E37" s="1784">
        <v>0</v>
      </c>
      <c r="F37" s="2011"/>
      <c r="G37" s="1706"/>
      <c r="H37" s="1706"/>
      <c r="I37" s="1784">
        <v>917</v>
      </c>
      <c r="J37" s="2023"/>
      <c r="K37" s="1724"/>
      <c r="L37" s="1706"/>
      <c r="M37" s="1784">
        <v>0</v>
      </c>
      <c r="N37" s="2011"/>
      <c r="O37" s="1706"/>
      <c r="P37" s="1706"/>
      <c r="Q37" s="1784">
        <v>0</v>
      </c>
      <c r="S37" s="810"/>
    </row>
    <row r="38" spans="1:33" s="685" customFormat="1" ht="15">
      <c r="A38" s="684" t="s">
        <v>19</v>
      </c>
      <c r="B38" s="788"/>
      <c r="C38" s="1713"/>
      <c r="D38" s="1713"/>
      <c r="E38" s="1705">
        <f>SUM(E14:E37)</f>
        <v>0</v>
      </c>
      <c r="F38" s="1711"/>
      <c r="G38" s="1711"/>
      <c r="H38" s="1711"/>
      <c r="I38" s="1705">
        <f>SUM(I14:I37)</f>
        <v>27797</v>
      </c>
      <c r="J38" s="1711"/>
      <c r="K38" s="1711"/>
      <c r="L38" s="1711"/>
      <c r="M38" s="1705">
        <f>SUM(M14:M37)</f>
        <v>0</v>
      </c>
      <c r="N38" s="1711"/>
      <c r="O38" s="1711"/>
      <c r="P38" s="1711"/>
      <c r="Q38" s="1705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1">
    <tabColor theme="9"/>
  </sheetPr>
  <dimension ref="A1:AG46"/>
  <sheetViews>
    <sheetView zoomScale="85" zoomScaleNormal="85" workbookViewId="0">
      <selection activeCell="V18" sqref="V18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279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278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391</v>
      </c>
      <c r="B8" s="1275" t="s">
        <v>387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284</v>
      </c>
      <c r="C10" s="2095"/>
      <c r="D10" s="2095"/>
      <c r="E10" s="2096"/>
      <c r="F10" s="3032" t="s">
        <v>285</v>
      </c>
      <c r="G10" s="2095"/>
      <c r="H10" s="2095"/>
      <c r="I10" s="2096"/>
      <c r="J10" s="3032" t="str">
        <f>B10</f>
        <v>КЛ-10 кВ "Город-4"</v>
      </c>
      <c r="K10" s="2963"/>
      <c r="L10" s="2963"/>
      <c r="M10" s="2964"/>
      <c r="N10" s="3032" t="str">
        <f>F10</f>
        <v>КЛ-10 кВ "Город"</v>
      </c>
      <c r="O10" s="2963"/>
      <c r="P10" s="2963"/>
      <c r="Q10" s="2964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4000</v>
      </c>
      <c r="F11" s="3032" t="s">
        <v>14</v>
      </c>
      <c r="G11" s="2095"/>
      <c r="H11" s="678"/>
      <c r="I11" s="679">
        <v>3000</v>
      </c>
      <c r="J11" s="3032" t="s">
        <v>14</v>
      </c>
      <c r="K11" s="2095"/>
      <c r="L11" s="678"/>
      <c r="M11" s="679">
        <f>E11</f>
        <v>4000</v>
      </c>
      <c r="N11" s="3032" t="s">
        <v>14</v>
      </c>
      <c r="O11" s="2095"/>
      <c r="P11" s="678"/>
      <c r="Q11" s="679">
        <f>I11</f>
        <v>3000</v>
      </c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12"/>
      <c r="C14" s="788"/>
      <c r="D14" s="788"/>
      <c r="E14" s="1784">
        <v>277</v>
      </c>
      <c r="F14" s="1709"/>
      <c r="G14" s="788"/>
      <c r="H14" s="788"/>
      <c r="I14" s="1784">
        <v>681</v>
      </c>
      <c r="J14" s="2021"/>
      <c r="K14" s="829"/>
      <c r="L14" s="788"/>
      <c r="M14" s="1784">
        <v>0</v>
      </c>
      <c r="N14" s="1709"/>
      <c r="O14" s="788"/>
      <c r="P14" s="788"/>
      <c r="Q14" s="1784">
        <v>0</v>
      </c>
      <c r="S14" s="810"/>
    </row>
    <row r="15" spans="1:33" s="1313" customFormat="1" ht="15">
      <c r="A15" s="1306">
        <v>1</v>
      </c>
      <c r="B15" s="1712"/>
      <c r="C15" s="1308"/>
      <c r="D15" s="788"/>
      <c r="E15" s="1784">
        <v>271</v>
      </c>
      <c r="F15" s="1725"/>
      <c r="G15" s="788"/>
      <c r="H15" s="1715"/>
      <c r="I15" s="1784">
        <v>652</v>
      </c>
      <c r="J15" s="2022"/>
      <c r="K15" s="1722"/>
      <c r="L15" s="1715"/>
      <c r="M15" s="1784">
        <v>0</v>
      </c>
      <c r="N15" s="1725"/>
      <c r="O15" s="1715"/>
      <c r="P15" s="1715"/>
      <c r="Q15" s="1784">
        <v>0</v>
      </c>
      <c r="S15" s="1314"/>
    </row>
    <row r="16" spans="1:33" s="681" customFormat="1" ht="15">
      <c r="A16" s="684">
        <v>2</v>
      </c>
      <c r="B16" s="1712"/>
      <c r="C16" s="829"/>
      <c r="D16" s="788"/>
      <c r="E16" s="1784">
        <v>263</v>
      </c>
      <c r="F16" s="2011"/>
      <c r="G16" s="788"/>
      <c r="H16" s="1706"/>
      <c r="I16" s="1784">
        <v>651</v>
      </c>
      <c r="J16" s="2023"/>
      <c r="K16" s="1724"/>
      <c r="L16" s="1706"/>
      <c r="M16" s="1784">
        <v>0</v>
      </c>
      <c r="N16" s="2011"/>
      <c r="O16" s="1706"/>
      <c r="P16" s="1706"/>
      <c r="Q16" s="1784">
        <v>0</v>
      </c>
      <c r="S16" s="810"/>
    </row>
    <row r="17" spans="1:19" s="681" customFormat="1" ht="15">
      <c r="A17" s="684">
        <v>3</v>
      </c>
      <c r="B17" s="1712"/>
      <c r="C17" s="829"/>
      <c r="D17" s="788"/>
      <c r="E17" s="1784">
        <v>268</v>
      </c>
      <c r="F17" s="2011"/>
      <c r="G17" s="788"/>
      <c r="H17" s="1706"/>
      <c r="I17" s="1784">
        <v>648</v>
      </c>
      <c r="J17" s="2023"/>
      <c r="K17" s="1724"/>
      <c r="L17" s="1706"/>
      <c r="M17" s="1784">
        <v>0</v>
      </c>
      <c r="N17" s="2011"/>
      <c r="O17" s="1706"/>
      <c r="P17" s="1706"/>
      <c r="Q17" s="1784">
        <v>0</v>
      </c>
      <c r="S17" s="810"/>
    </row>
    <row r="18" spans="1:19" s="681" customFormat="1" ht="15">
      <c r="A18" s="684">
        <v>4</v>
      </c>
      <c r="B18" s="1712"/>
      <c r="C18" s="829"/>
      <c r="D18" s="788"/>
      <c r="E18" s="1784">
        <v>283</v>
      </c>
      <c r="F18" s="2011"/>
      <c r="G18" s="788"/>
      <c r="H18" s="1706"/>
      <c r="I18" s="1784">
        <v>660</v>
      </c>
      <c r="J18" s="2023"/>
      <c r="K18" s="1724"/>
      <c r="L18" s="1706"/>
      <c r="M18" s="1784">
        <v>0</v>
      </c>
      <c r="N18" s="2011"/>
      <c r="O18" s="1706"/>
      <c r="P18" s="1706"/>
      <c r="Q18" s="1784">
        <v>0</v>
      </c>
      <c r="S18" s="810"/>
    </row>
    <row r="19" spans="1:19" s="681" customFormat="1" ht="15">
      <c r="A19" s="684">
        <v>5</v>
      </c>
      <c r="B19" s="1712"/>
      <c r="C19" s="829"/>
      <c r="D19" s="788"/>
      <c r="E19" s="1784">
        <v>317</v>
      </c>
      <c r="F19" s="2011"/>
      <c r="G19" s="788"/>
      <c r="H19" s="1706"/>
      <c r="I19" s="1784">
        <v>709</v>
      </c>
      <c r="J19" s="2023"/>
      <c r="K19" s="1724"/>
      <c r="L19" s="1706"/>
      <c r="M19" s="1784">
        <v>0</v>
      </c>
      <c r="N19" s="2011"/>
      <c r="O19" s="1706"/>
      <c r="P19" s="1706"/>
      <c r="Q19" s="1784">
        <v>0</v>
      </c>
      <c r="S19" s="810"/>
    </row>
    <row r="20" spans="1:19" s="681" customFormat="1" ht="15">
      <c r="A20" s="684">
        <v>6</v>
      </c>
      <c r="B20" s="1712"/>
      <c r="C20" s="829"/>
      <c r="D20" s="788"/>
      <c r="E20" s="1784">
        <v>391</v>
      </c>
      <c r="F20" s="2011"/>
      <c r="G20" s="788"/>
      <c r="H20" s="1706"/>
      <c r="I20" s="1784">
        <v>857</v>
      </c>
      <c r="J20" s="2023"/>
      <c r="K20" s="1724"/>
      <c r="L20" s="1706"/>
      <c r="M20" s="1784">
        <v>0</v>
      </c>
      <c r="N20" s="2011"/>
      <c r="O20" s="1706"/>
      <c r="P20" s="1706"/>
      <c r="Q20" s="1784">
        <v>0</v>
      </c>
      <c r="S20" s="810"/>
    </row>
    <row r="21" spans="1:19" s="681" customFormat="1" ht="15">
      <c r="A21" s="684">
        <v>7</v>
      </c>
      <c r="B21" s="1712"/>
      <c r="C21" s="829"/>
      <c r="D21" s="788"/>
      <c r="E21" s="1784">
        <v>445</v>
      </c>
      <c r="F21" s="2011"/>
      <c r="G21" s="788"/>
      <c r="H21" s="1706"/>
      <c r="I21" s="1784">
        <v>916</v>
      </c>
      <c r="J21" s="2023"/>
      <c r="K21" s="1724"/>
      <c r="L21" s="1706"/>
      <c r="M21" s="1784">
        <v>0</v>
      </c>
      <c r="N21" s="2011"/>
      <c r="O21" s="1706"/>
      <c r="P21" s="1706"/>
      <c r="Q21" s="1784">
        <v>0</v>
      </c>
      <c r="S21" s="810"/>
    </row>
    <row r="22" spans="1:19" s="681" customFormat="1" ht="15">
      <c r="A22" s="684">
        <v>8</v>
      </c>
      <c r="B22" s="1712"/>
      <c r="C22" s="829"/>
      <c r="D22" s="788"/>
      <c r="E22" s="1784">
        <v>460</v>
      </c>
      <c r="F22" s="2011"/>
      <c r="G22" s="788"/>
      <c r="H22" s="1706"/>
      <c r="I22" s="1784">
        <v>1212</v>
      </c>
      <c r="J22" s="2023"/>
      <c r="K22" s="1724"/>
      <c r="L22" s="1706"/>
      <c r="M22" s="1784">
        <v>0</v>
      </c>
      <c r="N22" s="2011"/>
      <c r="O22" s="1706"/>
      <c r="P22" s="1706"/>
      <c r="Q22" s="1784">
        <v>0</v>
      </c>
      <c r="S22" s="810"/>
    </row>
    <row r="23" spans="1:19" s="681" customFormat="1" ht="15">
      <c r="A23" s="684">
        <v>9</v>
      </c>
      <c r="B23" s="1712"/>
      <c r="C23" s="829"/>
      <c r="D23" s="788"/>
      <c r="E23" s="1784">
        <v>441</v>
      </c>
      <c r="F23" s="2011"/>
      <c r="G23" s="788"/>
      <c r="H23" s="1706"/>
      <c r="I23" s="1784">
        <v>1161</v>
      </c>
      <c r="J23" s="2023"/>
      <c r="K23" s="1724"/>
      <c r="L23" s="1706"/>
      <c r="M23" s="1784">
        <v>0</v>
      </c>
      <c r="N23" s="2011"/>
      <c r="O23" s="1706"/>
      <c r="P23" s="1706"/>
      <c r="Q23" s="1784">
        <v>0</v>
      </c>
      <c r="S23" s="810"/>
    </row>
    <row r="24" spans="1:19" s="681" customFormat="1" ht="15">
      <c r="A24" s="684">
        <v>10</v>
      </c>
      <c r="B24" s="1712"/>
      <c r="C24" s="829"/>
      <c r="D24" s="788"/>
      <c r="E24" s="1784">
        <v>428</v>
      </c>
      <c r="F24" s="2011"/>
      <c r="G24" s="788"/>
      <c r="H24" s="1706"/>
      <c r="I24" s="1784">
        <v>1121</v>
      </c>
      <c r="J24" s="2023"/>
      <c r="K24" s="1724"/>
      <c r="L24" s="1706"/>
      <c r="M24" s="1784">
        <v>0</v>
      </c>
      <c r="N24" s="2011"/>
      <c r="O24" s="1706"/>
      <c r="P24" s="1706"/>
      <c r="Q24" s="1784">
        <v>0</v>
      </c>
      <c r="S24" s="810"/>
    </row>
    <row r="25" spans="1:19" s="681" customFormat="1" ht="15">
      <c r="A25" s="684">
        <v>11</v>
      </c>
      <c r="B25" s="1712"/>
      <c r="C25" s="829"/>
      <c r="D25" s="788"/>
      <c r="E25" s="1784">
        <v>422</v>
      </c>
      <c r="F25" s="2011"/>
      <c r="G25" s="788"/>
      <c r="H25" s="1706"/>
      <c r="I25" s="1784">
        <v>1177</v>
      </c>
      <c r="J25" s="2023"/>
      <c r="K25" s="1724"/>
      <c r="L25" s="1706"/>
      <c r="M25" s="1784">
        <v>0</v>
      </c>
      <c r="N25" s="2011"/>
      <c r="O25" s="1706"/>
      <c r="P25" s="1706"/>
      <c r="Q25" s="1784">
        <v>0</v>
      </c>
      <c r="S25" s="810"/>
    </row>
    <row r="26" spans="1:19" s="681" customFormat="1" ht="15">
      <c r="A26" s="684">
        <v>12</v>
      </c>
      <c r="B26" s="1712"/>
      <c r="C26" s="829"/>
      <c r="D26" s="788"/>
      <c r="E26" s="1784">
        <v>404</v>
      </c>
      <c r="F26" s="2011"/>
      <c r="G26" s="788"/>
      <c r="H26" s="1706"/>
      <c r="I26" s="1784">
        <v>905</v>
      </c>
      <c r="J26" s="2023"/>
      <c r="K26" s="1724"/>
      <c r="L26" s="1706"/>
      <c r="M26" s="1784">
        <v>0</v>
      </c>
      <c r="N26" s="2011"/>
      <c r="O26" s="1706"/>
      <c r="P26" s="1706"/>
      <c r="Q26" s="1784">
        <v>0</v>
      </c>
      <c r="S26" s="810"/>
    </row>
    <row r="27" spans="1:19" s="681" customFormat="1" ht="15">
      <c r="A27" s="684">
        <v>13</v>
      </c>
      <c r="B27" s="1712"/>
      <c r="C27" s="829"/>
      <c r="D27" s="788"/>
      <c r="E27" s="1784">
        <v>396</v>
      </c>
      <c r="F27" s="2011"/>
      <c r="G27" s="788"/>
      <c r="H27" s="1706"/>
      <c r="I27" s="1784">
        <v>1240</v>
      </c>
      <c r="J27" s="2023"/>
      <c r="K27" s="1724"/>
      <c r="L27" s="1706"/>
      <c r="M27" s="1784">
        <v>0</v>
      </c>
      <c r="N27" s="2011"/>
      <c r="O27" s="1706"/>
      <c r="P27" s="1706"/>
      <c r="Q27" s="1784">
        <v>0</v>
      </c>
      <c r="S27" s="810"/>
    </row>
    <row r="28" spans="1:19" s="681" customFormat="1" ht="15">
      <c r="A28" s="684">
        <v>14</v>
      </c>
      <c r="B28" s="1712"/>
      <c r="C28" s="829"/>
      <c r="D28" s="788"/>
      <c r="E28" s="1784">
        <v>390</v>
      </c>
      <c r="F28" s="2011"/>
      <c r="G28" s="788"/>
      <c r="H28" s="1706"/>
      <c r="I28" s="1784">
        <v>1116</v>
      </c>
      <c r="J28" s="2023"/>
      <c r="K28" s="1724"/>
      <c r="L28" s="1706"/>
      <c r="M28" s="1784">
        <v>0</v>
      </c>
      <c r="N28" s="2011"/>
      <c r="O28" s="1706"/>
      <c r="P28" s="1706"/>
      <c r="Q28" s="1784">
        <v>0</v>
      </c>
      <c r="S28" s="810"/>
    </row>
    <row r="29" spans="1:19" s="681" customFormat="1" ht="15">
      <c r="A29" s="684">
        <v>15</v>
      </c>
      <c r="B29" s="1712"/>
      <c r="C29" s="829"/>
      <c r="D29" s="788"/>
      <c r="E29" s="1784">
        <v>403</v>
      </c>
      <c r="F29" s="2011"/>
      <c r="G29" s="788"/>
      <c r="H29" s="1706"/>
      <c r="I29" s="1784">
        <v>1047</v>
      </c>
      <c r="J29" s="2023"/>
      <c r="K29" s="1724"/>
      <c r="L29" s="1706"/>
      <c r="M29" s="1784">
        <v>0</v>
      </c>
      <c r="N29" s="2011"/>
      <c r="O29" s="1706"/>
      <c r="P29" s="1706"/>
      <c r="Q29" s="1784">
        <v>0</v>
      </c>
      <c r="S29" s="810"/>
    </row>
    <row r="30" spans="1:19" s="681" customFormat="1" ht="15">
      <c r="A30" s="684">
        <v>16</v>
      </c>
      <c r="B30" s="1712"/>
      <c r="C30" s="829"/>
      <c r="D30" s="788"/>
      <c r="E30" s="1784">
        <v>418</v>
      </c>
      <c r="F30" s="2011"/>
      <c r="G30" s="788"/>
      <c r="H30" s="1706"/>
      <c r="I30" s="1784">
        <v>1275</v>
      </c>
      <c r="J30" s="2023"/>
      <c r="K30" s="1724"/>
      <c r="L30" s="1706"/>
      <c r="M30" s="1784">
        <v>0</v>
      </c>
      <c r="N30" s="2011"/>
      <c r="O30" s="1706"/>
      <c r="P30" s="1706"/>
      <c r="Q30" s="1784">
        <v>0</v>
      </c>
      <c r="S30" s="810"/>
    </row>
    <row r="31" spans="1:19" s="685" customFormat="1" ht="15">
      <c r="A31" s="684">
        <v>17</v>
      </c>
      <c r="B31" s="1712"/>
      <c r="C31" s="829"/>
      <c r="D31" s="788"/>
      <c r="E31" s="1784">
        <v>498</v>
      </c>
      <c r="F31" s="2011"/>
      <c r="G31" s="788"/>
      <c r="H31" s="1706"/>
      <c r="I31" s="1784">
        <v>1131</v>
      </c>
      <c r="J31" s="2023"/>
      <c r="K31" s="1724"/>
      <c r="L31" s="1706"/>
      <c r="M31" s="1784">
        <v>0</v>
      </c>
      <c r="N31" s="2011"/>
      <c r="O31" s="1706"/>
      <c r="P31" s="1706"/>
      <c r="Q31" s="1784">
        <v>0</v>
      </c>
      <c r="S31" s="810"/>
    </row>
    <row r="32" spans="1:19" s="685" customFormat="1" ht="15">
      <c r="A32" s="684">
        <v>18</v>
      </c>
      <c r="B32" s="1712"/>
      <c r="C32" s="829"/>
      <c r="D32" s="788"/>
      <c r="E32" s="1784">
        <v>531</v>
      </c>
      <c r="F32" s="2011"/>
      <c r="G32" s="788"/>
      <c r="H32" s="1706"/>
      <c r="I32" s="1784">
        <v>1169</v>
      </c>
      <c r="J32" s="2023"/>
      <c r="K32" s="1724"/>
      <c r="L32" s="1706"/>
      <c r="M32" s="1784">
        <v>0</v>
      </c>
      <c r="N32" s="2011"/>
      <c r="O32" s="1706"/>
      <c r="P32" s="1706"/>
      <c r="Q32" s="1784">
        <v>0</v>
      </c>
      <c r="S32" s="810"/>
    </row>
    <row r="33" spans="1:33" s="685" customFormat="1" ht="15">
      <c r="A33" s="684">
        <v>19</v>
      </c>
      <c r="B33" s="1712"/>
      <c r="C33" s="829"/>
      <c r="D33" s="788"/>
      <c r="E33" s="1784">
        <v>529</v>
      </c>
      <c r="F33" s="2011"/>
      <c r="G33" s="788"/>
      <c r="H33" s="1706"/>
      <c r="I33" s="1784">
        <v>1101</v>
      </c>
      <c r="J33" s="2023"/>
      <c r="K33" s="1724"/>
      <c r="L33" s="1706"/>
      <c r="M33" s="1784">
        <v>0</v>
      </c>
      <c r="N33" s="2011"/>
      <c r="O33" s="1706"/>
      <c r="P33" s="1706"/>
      <c r="Q33" s="1784">
        <v>0</v>
      </c>
      <c r="S33" s="810"/>
    </row>
    <row r="34" spans="1:33" s="685" customFormat="1" ht="15">
      <c r="A34" s="684">
        <v>20</v>
      </c>
      <c r="B34" s="1712"/>
      <c r="C34" s="829"/>
      <c r="D34" s="788"/>
      <c r="E34" s="1784">
        <v>495</v>
      </c>
      <c r="F34" s="2011"/>
      <c r="G34" s="788"/>
      <c r="H34" s="1706"/>
      <c r="I34" s="1784">
        <v>973</v>
      </c>
      <c r="J34" s="2023"/>
      <c r="K34" s="1724"/>
      <c r="L34" s="1706"/>
      <c r="M34" s="1784">
        <v>0</v>
      </c>
      <c r="N34" s="2011"/>
      <c r="O34" s="1706"/>
      <c r="P34" s="1706"/>
      <c r="Q34" s="1784">
        <v>0</v>
      </c>
      <c r="S34" s="810"/>
    </row>
    <row r="35" spans="1:33" s="685" customFormat="1" ht="15">
      <c r="A35" s="684">
        <v>21</v>
      </c>
      <c r="B35" s="1712"/>
      <c r="C35" s="829"/>
      <c r="D35" s="788"/>
      <c r="E35" s="1784">
        <v>434</v>
      </c>
      <c r="F35" s="2011"/>
      <c r="G35" s="788"/>
      <c r="H35" s="1706"/>
      <c r="I35" s="1784">
        <v>886</v>
      </c>
      <c r="J35" s="2023"/>
      <c r="K35" s="1724"/>
      <c r="L35" s="1706"/>
      <c r="M35" s="1784">
        <v>0</v>
      </c>
      <c r="N35" s="2011"/>
      <c r="O35" s="1706"/>
      <c r="P35" s="1706"/>
      <c r="Q35" s="1784">
        <v>0</v>
      </c>
      <c r="S35" s="810"/>
    </row>
    <row r="36" spans="1:33" s="685" customFormat="1" ht="15">
      <c r="A36" s="684">
        <v>22</v>
      </c>
      <c r="B36" s="1712"/>
      <c r="C36" s="829"/>
      <c r="D36" s="788"/>
      <c r="E36" s="1784">
        <v>374</v>
      </c>
      <c r="F36" s="2011"/>
      <c r="G36" s="788"/>
      <c r="H36" s="1706"/>
      <c r="I36" s="1784">
        <v>789</v>
      </c>
      <c r="J36" s="2023"/>
      <c r="K36" s="1724"/>
      <c r="L36" s="1706"/>
      <c r="M36" s="1784">
        <v>0</v>
      </c>
      <c r="N36" s="2011"/>
      <c r="O36" s="1706"/>
      <c r="P36" s="1706"/>
      <c r="Q36" s="1784">
        <v>0</v>
      </c>
      <c r="S36" s="810"/>
    </row>
    <row r="37" spans="1:33" s="685" customFormat="1" ht="15">
      <c r="A37" s="684">
        <v>23</v>
      </c>
      <c r="B37" s="1712"/>
      <c r="C37" s="829"/>
      <c r="D37" s="788"/>
      <c r="E37" s="1784">
        <v>338</v>
      </c>
      <c r="F37" s="2011"/>
      <c r="G37" s="1706"/>
      <c r="H37" s="1706"/>
      <c r="I37" s="1784">
        <v>716</v>
      </c>
      <c r="J37" s="2023"/>
      <c r="K37" s="1724"/>
      <c r="L37" s="1706"/>
      <c r="M37" s="1784">
        <v>0</v>
      </c>
      <c r="N37" s="2011"/>
      <c r="O37" s="1706"/>
      <c r="P37" s="1706"/>
      <c r="Q37" s="1784">
        <v>0</v>
      </c>
      <c r="S37" s="810"/>
    </row>
    <row r="38" spans="1:33" s="685" customFormat="1" ht="15">
      <c r="A38" s="684" t="s">
        <v>19</v>
      </c>
      <c r="B38" s="788"/>
      <c r="C38" s="1713"/>
      <c r="D38" s="1713"/>
      <c r="E38" s="1705">
        <f>SUM(E14:E37)</f>
        <v>9476</v>
      </c>
      <c r="F38" s="1711"/>
      <c r="G38" s="1711"/>
      <c r="H38" s="1711"/>
      <c r="I38" s="1705">
        <f>SUM(I14:I37)</f>
        <v>22793</v>
      </c>
      <c r="J38" s="1711"/>
      <c r="K38" s="1711"/>
      <c r="L38" s="1711"/>
      <c r="M38" s="1705">
        <f>SUM(M14:M37)</f>
        <v>0</v>
      </c>
      <c r="N38" s="1711"/>
      <c r="O38" s="1711"/>
      <c r="P38" s="1711"/>
      <c r="Q38" s="1705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2">
    <tabColor theme="9"/>
  </sheetPr>
  <dimension ref="A1:AG46"/>
  <sheetViews>
    <sheetView zoomScale="85" zoomScaleNormal="85" workbookViewId="0">
      <selection activeCell="E14" sqref="E14:E37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279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278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392</v>
      </c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286</v>
      </c>
      <c r="C10" s="2095"/>
      <c r="D10" s="2095"/>
      <c r="E10" s="2096"/>
      <c r="F10" s="3032"/>
      <c r="G10" s="2095"/>
      <c r="H10" s="2095"/>
      <c r="I10" s="2096"/>
      <c r="J10" s="3032" t="str">
        <f>B10</f>
        <v>КЛ-10 кВ "Город-3"</v>
      </c>
      <c r="K10" s="2963"/>
      <c r="L10" s="2963"/>
      <c r="M10" s="2964"/>
      <c r="N10" s="3032">
        <f>F10</f>
        <v>0</v>
      </c>
      <c r="O10" s="2963"/>
      <c r="P10" s="2963"/>
      <c r="Q10" s="2964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2000</v>
      </c>
      <c r="F11" s="3032" t="s">
        <v>14</v>
      </c>
      <c r="G11" s="2095"/>
      <c r="H11" s="678"/>
      <c r="I11" s="679"/>
      <c r="J11" s="3032" t="s">
        <v>14</v>
      </c>
      <c r="K11" s="2095"/>
      <c r="L11" s="678"/>
      <c r="M11" s="679">
        <f>E11</f>
        <v>2000</v>
      </c>
      <c r="N11" s="3032" t="s">
        <v>14</v>
      </c>
      <c r="O11" s="2095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927"/>
      <c r="C14" s="788"/>
      <c r="D14" s="1296"/>
      <c r="E14" s="1784">
        <v>144</v>
      </c>
      <c r="F14" s="1709"/>
      <c r="G14" s="788"/>
      <c r="H14" s="788"/>
      <c r="I14" s="824"/>
      <c r="J14" s="2021"/>
      <c r="K14" s="829"/>
      <c r="L14" s="788"/>
      <c r="M14" s="1784">
        <v>0</v>
      </c>
      <c r="N14" s="1709"/>
      <c r="O14" s="788"/>
      <c r="P14" s="788"/>
      <c r="Q14" s="824"/>
      <c r="S14" s="810"/>
    </row>
    <row r="15" spans="1:33" s="1313" customFormat="1" ht="15">
      <c r="A15" s="1306">
        <v>1</v>
      </c>
      <c r="B15" s="927"/>
      <c r="C15" s="1308"/>
      <c r="D15" s="1296"/>
      <c r="E15" s="1784">
        <v>142</v>
      </c>
      <c r="F15" s="1725"/>
      <c r="G15" s="788"/>
      <c r="H15" s="1715"/>
      <c r="I15" s="1716"/>
      <c r="J15" s="2022"/>
      <c r="K15" s="1722"/>
      <c r="L15" s="1715"/>
      <c r="M15" s="1784">
        <v>0</v>
      </c>
      <c r="N15" s="1708"/>
      <c r="O15" s="1311"/>
      <c r="P15" s="1311"/>
      <c r="Q15" s="1312"/>
      <c r="S15" s="1314"/>
    </row>
    <row r="16" spans="1:33" s="681" customFormat="1" ht="15">
      <c r="A16" s="684">
        <v>2</v>
      </c>
      <c r="B16" s="927"/>
      <c r="C16" s="829"/>
      <c r="D16" s="1296"/>
      <c r="E16" s="1784">
        <v>138</v>
      </c>
      <c r="F16" s="2011"/>
      <c r="G16" s="788"/>
      <c r="H16" s="1706"/>
      <c r="I16" s="1719"/>
      <c r="J16" s="2023"/>
      <c r="K16" s="1724"/>
      <c r="L16" s="1706"/>
      <c r="M16" s="1784">
        <v>0</v>
      </c>
      <c r="N16" s="1709"/>
      <c r="O16" s="788"/>
      <c r="P16" s="788"/>
      <c r="Q16" s="1102"/>
      <c r="S16" s="810"/>
    </row>
    <row r="17" spans="1:19" s="681" customFormat="1" ht="15">
      <c r="A17" s="684">
        <v>3</v>
      </c>
      <c r="B17" s="927"/>
      <c r="C17" s="829"/>
      <c r="D17" s="1296"/>
      <c r="E17" s="1784">
        <v>141</v>
      </c>
      <c r="F17" s="2011"/>
      <c r="G17" s="788"/>
      <c r="H17" s="1706"/>
      <c r="I17" s="1719"/>
      <c r="J17" s="2023"/>
      <c r="K17" s="1724"/>
      <c r="L17" s="1706"/>
      <c r="M17" s="1784">
        <v>0</v>
      </c>
      <c r="N17" s="1709"/>
      <c r="O17" s="788"/>
      <c r="P17" s="788"/>
      <c r="Q17" s="1102"/>
      <c r="S17" s="810"/>
    </row>
    <row r="18" spans="1:19" s="681" customFormat="1" ht="15">
      <c r="A18" s="684">
        <v>4</v>
      </c>
      <c r="B18" s="927"/>
      <c r="C18" s="829"/>
      <c r="D18" s="1296"/>
      <c r="E18" s="1784">
        <v>141</v>
      </c>
      <c r="F18" s="2011"/>
      <c r="G18" s="788"/>
      <c r="H18" s="1706"/>
      <c r="I18" s="1719"/>
      <c r="J18" s="2023"/>
      <c r="K18" s="1724"/>
      <c r="L18" s="1706"/>
      <c r="M18" s="1784">
        <v>0</v>
      </c>
      <c r="N18" s="1709"/>
      <c r="O18" s="788"/>
      <c r="P18" s="788"/>
      <c r="Q18" s="1102"/>
      <c r="S18" s="810"/>
    </row>
    <row r="19" spans="1:19" s="681" customFormat="1" ht="15">
      <c r="A19" s="684">
        <v>5</v>
      </c>
      <c r="B19" s="927"/>
      <c r="C19" s="829"/>
      <c r="D19" s="1296"/>
      <c r="E19" s="1784">
        <v>146</v>
      </c>
      <c r="F19" s="2011"/>
      <c r="G19" s="788"/>
      <c r="H19" s="1706"/>
      <c r="I19" s="1719"/>
      <c r="J19" s="2023"/>
      <c r="K19" s="1724"/>
      <c r="L19" s="1706"/>
      <c r="M19" s="1784">
        <v>0</v>
      </c>
      <c r="N19" s="1709"/>
      <c r="O19" s="788"/>
      <c r="P19" s="788"/>
      <c r="Q19" s="1102"/>
      <c r="S19" s="810"/>
    </row>
    <row r="20" spans="1:19" s="681" customFormat="1" ht="15">
      <c r="A20" s="684">
        <v>6</v>
      </c>
      <c r="B20" s="927"/>
      <c r="C20" s="829"/>
      <c r="D20" s="1296"/>
      <c r="E20" s="1784">
        <v>180</v>
      </c>
      <c r="F20" s="2011"/>
      <c r="G20" s="788"/>
      <c r="H20" s="1706"/>
      <c r="I20" s="1719"/>
      <c r="J20" s="2023"/>
      <c r="K20" s="1724"/>
      <c r="L20" s="1706"/>
      <c r="M20" s="1784">
        <v>0</v>
      </c>
      <c r="N20" s="1709"/>
      <c r="O20" s="788"/>
      <c r="P20" s="788"/>
      <c r="Q20" s="1102"/>
      <c r="S20" s="810"/>
    </row>
    <row r="21" spans="1:19" s="681" customFormat="1" ht="15">
      <c r="A21" s="684">
        <v>7</v>
      </c>
      <c r="B21" s="927"/>
      <c r="C21" s="829"/>
      <c r="D21" s="1296"/>
      <c r="E21" s="1784">
        <v>189</v>
      </c>
      <c r="F21" s="2011"/>
      <c r="G21" s="788"/>
      <c r="H21" s="1706"/>
      <c r="I21" s="1719"/>
      <c r="J21" s="2023"/>
      <c r="K21" s="1724"/>
      <c r="L21" s="1706"/>
      <c r="M21" s="1784">
        <v>0</v>
      </c>
      <c r="N21" s="1709"/>
      <c r="O21" s="788"/>
      <c r="P21" s="788"/>
      <c r="Q21" s="1102"/>
      <c r="S21" s="810"/>
    </row>
    <row r="22" spans="1:19" s="681" customFormat="1" ht="15">
      <c r="A22" s="684">
        <v>8</v>
      </c>
      <c r="B22" s="927"/>
      <c r="C22" s="829"/>
      <c r="D22" s="1296"/>
      <c r="E22" s="1784">
        <v>262</v>
      </c>
      <c r="F22" s="2011"/>
      <c r="G22" s="788"/>
      <c r="H22" s="1706"/>
      <c r="I22" s="1719"/>
      <c r="J22" s="2023"/>
      <c r="K22" s="1724"/>
      <c r="L22" s="1706"/>
      <c r="M22" s="1784">
        <v>0</v>
      </c>
      <c r="N22" s="1709"/>
      <c r="O22" s="788"/>
      <c r="P22" s="788"/>
      <c r="Q22" s="1102"/>
      <c r="S22" s="810"/>
    </row>
    <row r="23" spans="1:19" s="681" customFormat="1" ht="15">
      <c r="A23" s="684">
        <v>9</v>
      </c>
      <c r="B23" s="927"/>
      <c r="C23" s="829"/>
      <c r="D23" s="1296"/>
      <c r="E23" s="1784">
        <v>323</v>
      </c>
      <c r="F23" s="2011"/>
      <c r="G23" s="788"/>
      <c r="H23" s="1706"/>
      <c r="I23" s="1719"/>
      <c r="J23" s="2023"/>
      <c r="K23" s="1724"/>
      <c r="L23" s="1706"/>
      <c r="M23" s="1784">
        <v>0</v>
      </c>
      <c r="N23" s="1709"/>
      <c r="O23" s="788"/>
      <c r="P23" s="788"/>
      <c r="Q23" s="1102"/>
      <c r="S23" s="810"/>
    </row>
    <row r="24" spans="1:19" s="681" customFormat="1" ht="15">
      <c r="A24" s="684">
        <v>10</v>
      </c>
      <c r="B24" s="927"/>
      <c r="C24" s="829"/>
      <c r="D24" s="1296"/>
      <c r="E24" s="1784">
        <v>290</v>
      </c>
      <c r="F24" s="2011"/>
      <c r="G24" s="788"/>
      <c r="H24" s="1706"/>
      <c r="I24" s="1719"/>
      <c r="J24" s="2023"/>
      <c r="K24" s="1724"/>
      <c r="L24" s="1706"/>
      <c r="M24" s="1784">
        <v>0</v>
      </c>
      <c r="N24" s="1709"/>
      <c r="O24" s="788"/>
      <c r="P24" s="788"/>
      <c r="Q24" s="1102"/>
      <c r="S24" s="810"/>
    </row>
    <row r="25" spans="1:19" s="681" customFormat="1" ht="15">
      <c r="A25" s="684">
        <v>11</v>
      </c>
      <c r="B25" s="927"/>
      <c r="C25" s="829"/>
      <c r="D25" s="1296"/>
      <c r="E25" s="1784">
        <v>256</v>
      </c>
      <c r="F25" s="2011"/>
      <c r="G25" s="788"/>
      <c r="H25" s="1706"/>
      <c r="I25" s="1719"/>
      <c r="J25" s="2023"/>
      <c r="K25" s="1724"/>
      <c r="L25" s="1706"/>
      <c r="M25" s="1784">
        <v>0</v>
      </c>
      <c r="N25" s="1709"/>
      <c r="O25" s="788"/>
      <c r="P25" s="788"/>
      <c r="Q25" s="1102"/>
      <c r="S25" s="810"/>
    </row>
    <row r="26" spans="1:19" s="681" customFormat="1" ht="15">
      <c r="A26" s="684">
        <v>12</v>
      </c>
      <c r="B26" s="927"/>
      <c r="C26" s="829"/>
      <c r="D26" s="1296"/>
      <c r="E26" s="1784">
        <v>224</v>
      </c>
      <c r="F26" s="2011"/>
      <c r="G26" s="788"/>
      <c r="H26" s="1706"/>
      <c r="I26" s="1719"/>
      <c r="J26" s="2023"/>
      <c r="K26" s="1724"/>
      <c r="L26" s="1706"/>
      <c r="M26" s="1784">
        <v>0</v>
      </c>
      <c r="N26" s="1709"/>
      <c r="O26" s="788"/>
      <c r="P26" s="788"/>
      <c r="Q26" s="1102"/>
      <c r="S26" s="810"/>
    </row>
    <row r="27" spans="1:19" s="681" customFormat="1" ht="15">
      <c r="A27" s="684">
        <v>13</v>
      </c>
      <c r="B27" s="927"/>
      <c r="C27" s="829"/>
      <c r="D27" s="1296"/>
      <c r="E27" s="1784">
        <v>245</v>
      </c>
      <c r="F27" s="2011"/>
      <c r="G27" s="788"/>
      <c r="H27" s="1706"/>
      <c r="I27" s="1719"/>
      <c r="J27" s="2023"/>
      <c r="K27" s="1724"/>
      <c r="L27" s="1706"/>
      <c r="M27" s="1784">
        <v>0</v>
      </c>
      <c r="N27" s="1709"/>
      <c r="O27" s="788"/>
      <c r="P27" s="788"/>
      <c r="Q27" s="1102"/>
      <c r="S27" s="810"/>
    </row>
    <row r="28" spans="1:19" s="681" customFormat="1" ht="15">
      <c r="A28" s="684">
        <v>14</v>
      </c>
      <c r="B28" s="927"/>
      <c r="C28" s="829"/>
      <c r="D28" s="1296"/>
      <c r="E28" s="1784">
        <v>227</v>
      </c>
      <c r="F28" s="2011"/>
      <c r="G28" s="788"/>
      <c r="H28" s="1706"/>
      <c r="I28" s="1719"/>
      <c r="J28" s="2023"/>
      <c r="K28" s="1724"/>
      <c r="L28" s="1706"/>
      <c r="M28" s="1784">
        <v>0</v>
      </c>
      <c r="N28" s="1709"/>
      <c r="O28" s="788"/>
      <c r="P28" s="788"/>
      <c r="Q28" s="1102"/>
      <c r="S28" s="810"/>
    </row>
    <row r="29" spans="1:19" s="681" customFormat="1" ht="15">
      <c r="A29" s="684">
        <v>15</v>
      </c>
      <c r="B29" s="927"/>
      <c r="C29" s="829"/>
      <c r="D29" s="1296"/>
      <c r="E29" s="1784">
        <v>237</v>
      </c>
      <c r="F29" s="2011"/>
      <c r="G29" s="788"/>
      <c r="H29" s="1706"/>
      <c r="I29" s="1719"/>
      <c r="J29" s="2023"/>
      <c r="K29" s="1724"/>
      <c r="L29" s="1706"/>
      <c r="M29" s="1784">
        <v>0</v>
      </c>
      <c r="N29" s="1709"/>
      <c r="O29" s="788"/>
      <c r="P29" s="788"/>
      <c r="Q29" s="1102"/>
      <c r="S29" s="810"/>
    </row>
    <row r="30" spans="1:19" s="681" customFormat="1" ht="15">
      <c r="A30" s="684">
        <v>16</v>
      </c>
      <c r="B30" s="927"/>
      <c r="C30" s="829"/>
      <c r="D30" s="1296"/>
      <c r="E30" s="1784">
        <v>207</v>
      </c>
      <c r="F30" s="2011"/>
      <c r="G30" s="788"/>
      <c r="H30" s="1706"/>
      <c r="I30" s="1719"/>
      <c r="J30" s="2023"/>
      <c r="K30" s="1724"/>
      <c r="L30" s="1706"/>
      <c r="M30" s="1784">
        <v>0</v>
      </c>
      <c r="N30" s="1709"/>
      <c r="O30" s="788"/>
      <c r="P30" s="788"/>
      <c r="Q30" s="1102"/>
      <c r="S30" s="810"/>
    </row>
    <row r="31" spans="1:19" s="685" customFormat="1" ht="15">
      <c r="A31" s="684">
        <v>17</v>
      </c>
      <c r="B31" s="927"/>
      <c r="C31" s="829"/>
      <c r="D31" s="1296"/>
      <c r="E31" s="1784">
        <v>198</v>
      </c>
      <c r="F31" s="2011"/>
      <c r="G31" s="788"/>
      <c r="H31" s="1706"/>
      <c r="I31" s="1719"/>
      <c r="J31" s="2023"/>
      <c r="K31" s="1724"/>
      <c r="L31" s="1706"/>
      <c r="M31" s="1784">
        <v>0</v>
      </c>
      <c r="N31" s="1709"/>
      <c r="O31" s="788"/>
      <c r="P31" s="788"/>
      <c r="Q31" s="1102"/>
      <c r="S31" s="810"/>
    </row>
    <row r="32" spans="1:19" s="685" customFormat="1" ht="15">
      <c r="A32" s="684">
        <v>18</v>
      </c>
      <c r="B32" s="927"/>
      <c r="C32" s="829"/>
      <c r="D32" s="1296"/>
      <c r="E32" s="1784">
        <v>196</v>
      </c>
      <c r="F32" s="2011"/>
      <c r="G32" s="788"/>
      <c r="H32" s="1706"/>
      <c r="I32" s="1719"/>
      <c r="J32" s="2023"/>
      <c r="K32" s="1724"/>
      <c r="L32" s="1706"/>
      <c r="M32" s="1784">
        <v>0</v>
      </c>
      <c r="N32" s="1709"/>
      <c r="O32" s="788"/>
      <c r="P32" s="788"/>
      <c r="Q32" s="1102"/>
      <c r="S32" s="810"/>
    </row>
    <row r="33" spans="1:33" s="685" customFormat="1" ht="15">
      <c r="A33" s="684">
        <v>19</v>
      </c>
      <c r="B33" s="927"/>
      <c r="C33" s="829"/>
      <c r="D33" s="1296"/>
      <c r="E33" s="1784">
        <v>174</v>
      </c>
      <c r="F33" s="2011"/>
      <c r="G33" s="788"/>
      <c r="H33" s="1706"/>
      <c r="I33" s="1719"/>
      <c r="J33" s="2023"/>
      <c r="K33" s="1724"/>
      <c r="L33" s="1706"/>
      <c r="M33" s="1784">
        <v>0</v>
      </c>
      <c r="N33" s="1709"/>
      <c r="O33" s="788"/>
      <c r="P33" s="788"/>
      <c r="Q33" s="1102"/>
      <c r="S33" s="810"/>
    </row>
    <row r="34" spans="1:33" s="685" customFormat="1" ht="15">
      <c r="A34" s="684">
        <v>20</v>
      </c>
      <c r="B34" s="927"/>
      <c r="C34" s="829"/>
      <c r="D34" s="1296"/>
      <c r="E34" s="1784">
        <v>175</v>
      </c>
      <c r="F34" s="2011"/>
      <c r="G34" s="788"/>
      <c r="H34" s="1706"/>
      <c r="I34" s="1719"/>
      <c r="J34" s="2023"/>
      <c r="K34" s="1724"/>
      <c r="L34" s="1706"/>
      <c r="M34" s="1784">
        <v>0</v>
      </c>
      <c r="N34" s="1709"/>
      <c r="O34" s="788"/>
      <c r="P34" s="788"/>
      <c r="Q34" s="1102"/>
      <c r="S34" s="810"/>
    </row>
    <row r="35" spans="1:33" s="685" customFormat="1" ht="15">
      <c r="A35" s="684">
        <v>21</v>
      </c>
      <c r="B35" s="927"/>
      <c r="C35" s="829"/>
      <c r="D35" s="1296"/>
      <c r="E35" s="1784">
        <v>165</v>
      </c>
      <c r="F35" s="2011"/>
      <c r="G35" s="788"/>
      <c r="H35" s="1706"/>
      <c r="I35" s="1719"/>
      <c r="J35" s="2023"/>
      <c r="K35" s="1724"/>
      <c r="L35" s="1706"/>
      <c r="M35" s="1784">
        <v>0</v>
      </c>
      <c r="N35" s="1709"/>
      <c r="O35" s="788"/>
      <c r="P35" s="788"/>
      <c r="Q35" s="1102"/>
      <c r="S35" s="810"/>
    </row>
    <row r="36" spans="1:33" s="685" customFormat="1" ht="15">
      <c r="A36" s="684">
        <v>22</v>
      </c>
      <c r="B36" s="927"/>
      <c r="C36" s="829"/>
      <c r="D36" s="1296"/>
      <c r="E36" s="1784">
        <v>160</v>
      </c>
      <c r="F36" s="2011"/>
      <c r="G36" s="788"/>
      <c r="H36" s="1706"/>
      <c r="I36" s="1719"/>
      <c r="J36" s="2023"/>
      <c r="K36" s="1724"/>
      <c r="L36" s="1706"/>
      <c r="M36" s="1784">
        <v>0</v>
      </c>
      <c r="N36" s="1709"/>
      <c r="O36" s="788"/>
      <c r="P36" s="788"/>
      <c r="Q36" s="1102"/>
      <c r="S36" s="810"/>
    </row>
    <row r="37" spans="1:33" s="685" customFormat="1" ht="15">
      <c r="A37" s="684">
        <v>23</v>
      </c>
      <c r="B37" s="927"/>
      <c r="C37" s="829"/>
      <c r="D37" s="1296"/>
      <c r="E37" s="1784">
        <v>156</v>
      </c>
      <c r="F37" s="2011"/>
      <c r="G37" s="1706"/>
      <c r="H37" s="1706"/>
      <c r="I37" s="1719"/>
      <c r="J37" s="2023"/>
      <c r="K37" s="1724"/>
      <c r="L37" s="1706"/>
      <c r="M37" s="1784">
        <v>0</v>
      </c>
      <c r="N37" s="1709"/>
      <c r="O37" s="788"/>
      <c r="P37" s="788"/>
      <c r="Q37" s="1102"/>
      <c r="S37" s="810"/>
    </row>
    <row r="38" spans="1:33" s="685" customFormat="1" ht="15">
      <c r="A38" s="684" t="s">
        <v>19</v>
      </c>
      <c r="B38" s="788"/>
      <c r="C38" s="788"/>
      <c r="D38" s="788"/>
      <c r="E38" s="1705">
        <f>SUM(E14:E37)</f>
        <v>4716</v>
      </c>
      <c r="F38" s="1711"/>
      <c r="G38" s="1711"/>
      <c r="H38" s="1711"/>
      <c r="I38" s="1705">
        <f>SUM(I14:I37)</f>
        <v>0</v>
      </c>
      <c r="J38" s="1711"/>
      <c r="K38" s="1711"/>
      <c r="L38" s="1711"/>
      <c r="M38" s="1705">
        <f>SUM(M14:M37)</f>
        <v>0</v>
      </c>
      <c r="N38" s="1713"/>
      <c r="O38" s="788"/>
      <c r="P38" s="788"/>
      <c r="Q38" s="1137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3">
    <tabColor theme="9"/>
  </sheetPr>
  <dimension ref="A1:AG46"/>
  <sheetViews>
    <sheetView topLeftCell="A4" zoomScale="85" zoomScaleNormal="85" workbookViewId="0">
      <selection activeCell="M14" sqref="M14:M37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704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N2" s="883" t="s">
        <v>2</v>
      </c>
      <c r="O2" s="675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278</v>
      </c>
      <c r="M3" s="1067"/>
      <c r="N3" s="1068"/>
      <c r="O3" s="1067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393</v>
      </c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287</v>
      </c>
      <c r="C10" s="2095"/>
      <c r="D10" s="2095"/>
      <c r="E10" s="2096"/>
      <c r="F10" s="3032"/>
      <c r="G10" s="2095"/>
      <c r="H10" s="2095"/>
      <c r="I10" s="2096"/>
      <c r="J10" s="3032" t="str">
        <f>B10</f>
        <v>ВЛ-10 кВ "Семигородняя"</v>
      </c>
      <c r="K10" s="2963"/>
      <c r="L10" s="2963"/>
      <c r="M10" s="2964"/>
      <c r="N10" s="3032"/>
      <c r="O10" s="2963"/>
      <c r="P10" s="2963"/>
      <c r="Q10" s="2964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1000</v>
      </c>
      <c r="F11" s="3032" t="s">
        <v>14</v>
      </c>
      <c r="G11" s="2095"/>
      <c r="H11" s="678"/>
      <c r="I11" s="679"/>
      <c r="J11" s="3032" t="s">
        <v>14</v>
      </c>
      <c r="K11" s="2095"/>
      <c r="L11" s="678"/>
      <c r="M11" s="679">
        <f>E11</f>
        <v>1000</v>
      </c>
      <c r="N11" s="3032" t="s">
        <v>14</v>
      </c>
      <c r="O11" s="2095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12"/>
      <c r="C14" s="788"/>
      <c r="D14" s="788"/>
      <c r="E14" s="1784">
        <v>179</v>
      </c>
      <c r="F14" s="1709"/>
      <c r="G14" s="788"/>
      <c r="H14" s="788"/>
      <c r="I14" s="824"/>
      <c r="J14" s="2021"/>
      <c r="K14" s="829"/>
      <c r="L14" s="788"/>
      <c r="M14" s="1784">
        <v>87</v>
      </c>
      <c r="N14" s="1709"/>
      <c r="O14" s="788"/>
      <c r="P14" s="788"/>
      <c r="Q14" s="824"/>
      <c r="S14" s="810"/>
    </row>
    <row r="15" spans="1:33" s="1313" customFormat="1" ht="15">
      <c r="A15" s="1306">
        <v>1</v>
      </c>
      <c r="B15" s="1712"/>
      <c r="C15" s="1308"/>
      <c r="D15" s="788"/>
      <c r="E15" s="1784">
        <v>178</v>
      </c>
      <c r="F15" s="1725"/>
      <c r="G15" s="788"/>
      <c r="H15" s="1715"/>
      <c r="I15" s="1716"/>
      <c r="J15" s="2022"/>
      <c r="K15" s="1722"/>
      <c r="L15" s="1715"/>
      <c r="M15" s="1784">
        <v>88</v>
      </c>
      <c r="N15" s="1708"/>
      <c r="O15" s="1311"/>
      <c r="P15" s="1311"/>
      <c r="Q15" s="1312"/>
      <c r="S15" s="1314"/>
    </row>
    <row r="16" spans="1:33" s="681" customFormat="1" ht="15">
      <c r="A16" s="684">
        <v>2</v>
      </c>
      <c r="B16" s="1712"/>
      <c r="C16" s="829"/>
      <c r="D16" s="788"/>
      <c r="E16" s="1784">
        <v>177</v>
      </c>
      <c r="F16" s="2011"/>
      <c r="G16" s="788"/>
      <c r="H16" s="1706"/>
      <c r="I16" s="1719"/>
      <c r="J16" s="2023"/>
      <c r="K16" s="1724"/>
      <c r="L16" s="1706"/>
      <c r="M16" s="1784">
        <v>87</v>
      </c>
      <c r="N16" s="1709"/>
      <c r="O16" s="788"/>
      <c r="P16" s="788"/>
      <c r="Q16" s="1102"/>
      <c r="S16" s="810"/>
    </row>
    <row r="17" spans="1:19" s="681" customFormat="1" ht="15">
      <c r="A17" s="684">
        <v>3</v>
      </c>
      <c r="B17" s="1712"/>
      <c r="C17" s="829"/>
      <c r="D17" s="788"/>
      <c r="E17" s="1784">
        <v>176</v>
      </c>
      <c r="F17" s="2011"/>
      <c r="G17" s="788"/>
      <c r="H17" s="1706"/>
      <c r="I17" s="1719"/>
      <c r="J17" s="2023"/>
      <c r="K17" s="1724"/>
      <c r="L17" s="1706"/>
      <c r="M17" s="1784">
        <v>87</v>
      </c>
      <c r="N17" s="1709"/>
      <c r="O17" s="788"/>
      <c r="P17" s="788"/>
      <c r="Q17" s="1102"/>
      <c r="S17" s="810"/>
    </row>
    <row r="18" spans="1:19" s="681" customFormat="1" ht="15">
      <c r="A18" s="684">
        <v>4</v>
      </c>
      <c r="B18" s="1712"/>
      <c r="C18" s="829"/>
      <c r="D18" s="788"/>
      <c r="E18" s="1784">
        <v>178</v>
      </c>
      <c r="F18" s="2011"/>
      <c r="G18" s="788"/>
      <c r="H18" s="1706"/>
      <c r="I18" s="1719"/>
      <c r="J18" s="2023"/>
      <c r="K18" s="1724"/>
      <c r="L18" s="1706"/>
      <c r="M18" s="1784">
        <v>83</v>
      </c>
      <c r="N18" s="1709"/>
      <c r="O18" s="788"/>
      <c r="P18" s="788"/>
      <c r="Q18" s="1102"/>
      <c r="S18" s="810"/>
    </row>
    <row r="19" spans="1:19" s="681" customFormat="1" ht="15">
      <c r="A19" s="684">
        <v>5</v>
      </c>
      <c r="B19" s="1712"/>
      <c r="C19" s="829"/>
      <c r="D19" s="788"/>
      <c r="E19" s="1784">
        <v>183</v>
      </c>
      <c r="F19" s="2011"/>
      <c r="G19" s="788"/>
      <c r="H19" s="1706"/>
      <c r="I19" s="1719"/>
      <c r="J19" s="2023"/>
      <c r="K19" s="1724"/>
      <c r="L19" s="1706"/>
      <c r="M19" s="1784">
        <v>83</v>
      </c>
      <c r="N19" s="1709"/>
      <c r="O19" s="788"/>
      <c r="P19" s="788"/>
      <c r="Q19" s="1102"/>
      <c r="S19" s="810"/>
    </row>
    <row r="20" spans="1:19" s="681" customFormat="1" ht="15">
      <c r="A20" s="684">
        <v>6</v>
      </c>
      <c r="B20" s="1712"/>
      <c r="C20" s="829"/>
      <c r="D20" s="788"/>
      <c r="E20" s="1784">
        <v>218</v>
      </c>
      <c r="F20" s="2011"/>
      <c r="G20" s="788"/>
      <c r="H20" s="1706"/>
      <c r="I20" s="1719"/>
      <c r="J20" s="2023"/>
      <c r="K20" s="1724"/>
      <c r="L20" s="1706"/>
      <c r="M20" s="1784">
        <v>82</v>
      </c>
      <c r="N20" s="1709"/>
      <c r="O20" s="788"/>
      <c r="P20" s="788"/>
      <c r="Q20" s="1102"/>
      <c r="S20" s="810"/>
    </row>
    <row r="21" spans="1:19" s="681" customFormat="1" ht="15">
      <c r="A21" s="684">
        <v>7</v>
      </c>
      <c r="B21" s="1712"/>
      <c r="C21" s="829"/>
      <c r="D21" s="788"/>
      <c r="E21" s="1784">
        <v>261</v>
      </c>
      <c r="F21" s="2011"/>
      <c r="G21" s="788"/>
      <c r="H21" s="1706"/>
      <c r="I21" s="1719"/>
      <c r="J21" s="2023"/>
      <c r="K21" s="1724"/>
      <c r="L21" s="1706"/>
      <c r="M21" s="1784">
        <v>81</v>
      </c>
      <c r="N21" s="1709"/>
      <c r="O21" s="788"/>
      <c r="P21" s="788"/>
      <c r="Q21" s="1102"/>
      <c r="S21" s="810"/>
    </row>
    <row r="22" spans="1:19" s="681" customFormat="1" ht="15">
      <c r="A22" s="684">
        <v>8</v>
      </c>
      <c r="B22" s="1712"/>
      <c r="C22" s="829"/>
      <c r="D22" s="788"/>
      <c r="E22" s="1784">
        <v>274</v>
      </c>
      <c r="F22" s="2011"/>
      <c r="G22" s="788"/>
      <c r="H22" s="1706"/>
      <c r="I22" s="1719"/>
      <c r="J22" s="2023"/>
      <c r="K22" s="1724"/>
      <c r="L22" s="1706"/>
      <c r="M22" s="1784">
        <v>82</v>
      </c>
      <c r="N22" s="1709"/>
      <c r="O22" s="788"/>
      <c r="P22" s="788"/>
      <c r="Q22" s="1102"/>
      <c r="S22" s="810"/>
    </row>
    <row r="23" spans="1:19" s="681" customFormat="1" ht="15">
      <c r="A23" s="684">
        <v>9</v>
      </c>
      <c r="B23" s="1712"/>
      <c r="C23" s="829"/>
      <c r="D23" s="788"/>
      <c r="E23" s="1784">
        <v>253</v>
      </c>
      <c r="F23" s="2011"/>
      <c r="G23" s="788"/>
      <c r="H23" s="1706"/>
      <c r="I23" s="1719"/>
      <c r="J23" s="2023"/>
      <c r="K23" s="1724"/>
      <c r="L23" s="1706"/>
      <c r="M23" s="1784">
        <v>87</v>
      </c>
      <c r="N23" s="1709"/>
      <c r="O23" s="788"/>
      <c r="P23" s="788"/>
      <c r="Q23" s="1102"/>
      <c r="S23" s="810"/>
    </row>
    <row r="24" spans="1:19" s="681" customFormat="1" ht="15">
      <c r="A24" s="684">
        <v>10</v>
      </c>
      <c r="B24" s="1712"/>
      <c r="C24" s="829"/>
      <c r="D24" s="788"/>
      <c r="E24" s="1784">
        <v>246</v>
      </c>
      <c r="F24" s="2011"/>
      <c r="G24" s="788"/>
      <c r="H24" s="1706"/>
      <c r="I24" s="1719"/>
      <c r="J24" s="2023"/>
      <c r="K24" s="1724"/>
      <c r="L24" s="1706"/>
      <c r="M24" s="1784">
        <v>91</v>
      </c>
      <c r="N24" s="1709"/>
      <c r="O24" s="788"/>
      <c r="P24" s="788"/>
      <c r="Q24" s="1102"/>
      <c r="S24" s="810"/>
    </row>
    <row r="25" spans="1:19" s="681" customFormat="1" ht="15">
      <c r="A25" s="684">
        <v>11</v>
      </c>
      <c r="B25" s="1712"/>
      <c r="C25" s="829"/>
      <c r="D25" s="788"/>
      <c r="E25" s="1784">
        <v>247</v>
      </c>
      <c r="F25" s="2011"/>
      <c r="G25" s="788"/>
      <c r="H25" s="1706"/>
      <c r="I25" s="1719"/>
      <c r="J25" s="2023"/>
      <c r="K25" s="1724"/>
      <c r="L25" s="1706"/>
      <c r="M25" s="1784">
        <v>92</v>
      </c>
      <c r="N25" s="1709"/>
      <c r="O25" s="788"/>
      <c r="P25" s="788"/>
      <c r="Q25" s="1102"/>
      <c r="S25" s="810"/>
    </row>
    <row r="26" spans="1:19" s="681" customFormat="1" ht="15">
      <c r="A26" s="684">
        <v>12</v>
      </c>
      <c r="B26" s="1712"/>
      <c r="C26" s="829"/>
      <c r="D26" s="788"/>
      <c r="E26" s="1784">
        <v>239</v>
      </c>
      <c r="F26" s="2011"/>
      <c r="G26" s="788"/>
      <c r="H26" s="1706"/>
      <c r="I26" s="1719"/>
      <c r="J26" s="2023"/>
      <c r="K26" s="1724"/>
      <c r="L26" s="1706"/>
      <c r="M26" s="1784">
        <v>96</v>
      </c>
      <c r="N26" s="1709"/>
      <c r="O26" s="788"/>
      <c r="P26" s="788"/>
      <c r="Q26" s="1102"/>
      <c r="S26" s="810"/>
    </row>
    <row r="27" spans="1:19" s="681" customFormat="1" ht="15">
      <c r="A27" s="684">
        <v>13</v>
      </c>
      <c r="B27" s="1712"/>
      <c r="C27" s="829"/>
      <c r="D27" s="788"/>
      <c r="E27" s="1784">
        <v>240</v>
      </c>
      <c r="F27" s="2011"/>
      <c r="G27" s="788"/>
      <c r="H27" s="1706"/>
      <c r="I27" s="1719"/>
      <c r="J27" s="2023"/>
      <c r="K27" s="1724"/>
      <c r="L27" s="1706"/>
      <c r="M27" s="1784">
        <v>89</v>
      </c>
      <c r="N27" s="1709"/>
      <c r="O27" s="788"/>
      <c r="P27" s="788"/>
      <c r="Q27" s="1102"/>
      <c r="S27" s="810"/>
    </row>
    <row r="28" spans="1:19" s="681" customFormat="1" ht="15">
      <c r="A28" s="684">
        <v>14</v>
      </c>
      <c r="B28" s="1712"/>
      <c r="C28" s="829"/>
      <c r="D28" s="788"/>
      <c r="E28" s="1784">
        <v>227</v>
      </c>
      <c r="F28" s="2011"/>
      <c r="G28" s="788"/>
      <c r="H28" s="1706"/>
      <c r="I28" s="1719"/>
      <c r="J28" s="2023"/>
      <c r="K28" s="1724"/>
      <c r="L28" s="1706"/>
      <c r="M28" s="1784">
        <v>85</v>
      </c>
      <c r="N28" s="1709"/>
      <c r="O28" s="788"/>
      <c r="P28" s="788"/>
      <c r="Q28" s="1102"/>
      <c r="S28" s="810"/>
    </row>
    <row r="29" spans="1:19" s="681" customFormat="1" ht="15">
      <c r="A29" s="684">
        <v>15</v>
      </c>
      <c r="B29" s="1712"/>
      <c r="C29" s="829"/>
      <c r="D29" s="788"/>
      <c r="E29" s="1784">
        <v>234</v>
      </c>
      <c r="F29" s="2011"/>
      <c r="G29" s="788"/>
      <c r="H29" s="1706"/>
      <c r="I29" s="1719"/>
      <c r="J29" s="2023"/>
      <c r="K29" s="1724"/>
      <c r="L29" s="1706"/>
      <c r="M29" s="1784">
        <v>86</v>
      </c>
      <c r="N29" s="1709"/>
      <c r="O29" s="788"/>
      <c r="P29" s="788"/>
      <c r="Q29" s="1102"/>
      <c r="S29" s="810"/>
    </row>
    <row r="30" spans="1:19" s="681" customFormat="1" ht="15">
      <c r="A30" s="684">
        <v>16</v>
      </c>
      <c r="B30" s="1712"/>
      <c r="C30" s="829"/>
      <c r="D30" s="788"/>
      <c r="E30" s="1784">
        <v>247</v>
      </c>
      <c r="F30" s="2011"/>
      <c r="G30" s="788"/>
      <c r="H30" s="1706"/>
      <c r="I30" s="1719"/>
      <c r="J30" s="2023"/>
      <c r="K30" s="1724"/>
      <c r="L30" s="1706"/>
      <c r="M30" s="1784">
        <v>87</v>
      </c>
      <c r="N30" s="1709"/>
      <c r="O30" s="788"/>
      <c r="P30" s="788"/>
      <c r="Q30" s="1102"/>
      <c r="S30" s="810"/>
    </row>
    <row r="31" spans="1:19" s="685" customFormat="1" ht="15">
      <c r="A31" s="684">
        <v>17</v>
      </c>
      <c r="B31" s="1712"/>
      <c r="C31" s="829"/>
      <c r="D31" s="788"/>
      <c r="E31" s="1784">
        <v>254</v>
      </c>
      <c r="F31" s="2011"/>
      <c r="G31" s="788"/>
      <c r="H31" s="1706"/>
      <c r="I31" s="1719"/>
      <c r="J31" s="2023"/>
      <c r="K31" s="1724"/>
      <c r="L31" s="1706"/>
      <c r="M31" s="1784">
        <v>90</v>
      </c>
      <c r="N31" s="1709"/>
      <c r="O31" s="788"/>
      <c r="P31" s="788"/>
      <c r="Q31" s="1102"/>
      <c r="S31" s="810"/>
    </row>
    <row r="32" spans="1:19" s="685" customFormat="1" ht="15">
      <c r="A32" s="684">
        <v>18</v>
      </c>
      <c r="B32" s="1712"/>
      <c r="C32" s="829"/>
      <c r="D32" s="788"/>
      <c r="E32" s="1784">
        <v>262</v>
      </c>
      <c r="F32" s="2011"/>
      <c r="G32" s="788"/>
      <c r="H32" s="1706"/>
      <c r="I32" s="1719"/>
      <c r="J32" s="2023"/>
      <c r="K32" s="1724"/>
      <c r="L32" s="1706"/>
      <c r="M32" s="1784">
        <v>90</v>
      </c>
      <c r="N32" s="1709"/>
      <c r="O32" s="788"/>
      <c r="P32" s="788"/>
      <c r="Q32" s="1102"/>
      <c r="S32" s="810"/>
    </row>
    <row r="33" spans="1:33" s="685" customFormat="1" ht="15">
      <c r="A33" s="684">
        <v>19</v>
      </c>
      <c r="B33" s="1712"/>
      <c r="C33" s="829"/>
      <c r="D33" s="788"/>
      <c r="E33" s="1784">
        <v>251</v>
      </c>
      <c r="F33" s="2011"/>
      <c r="G33" s="788"/>
      <c r="H33" s="1706"/>
      <c r="I33" s="1719"/>
      <c r="J33" s="2023"/>
      <c r="K33" s="1724"/>
      <c r="L33" s="1706"/>
      <c r="M33" s="1784">
        <v>96</v>
      </c>
      <c r="N33" s="1709"/>
      <c r="O33" s="788"/>
      <c r="P33" s="788"/>
      <c r="Q33" s="1102"/>
      <c r="S33" s="810"/>
    </row>
    <row r="34" spans="1:33" s="685" customFormat="1" ht="15">
      <c r="A34" s="684">
        <v>20</v>
      </c>
      <c r="B34" s="1712"/>
      <c r="C34" s="829"/>
      <c r="D34" s="788"/>
      <c r="E34" s="1784">
        <v>240</v>
      </c>
      <c r="F34" s="2011"/>
      <c r="G34" s="788"/>
      <c r="H34" s="1706"/>
      <c r="I34" s="1719"/>
      <c r="J34" s="2023"/>
      <c r="K34" s="1724"/>
      <c r="L34" s="1706"/>
      <c r="M34" s="1784">
        <v>95</v>
      </c>
      <c r="N34" s="1709"/>
      <c r="O34" s="788"/>
      <c r="P34" s="788"/>
      <c r="Q34" s="1102"/>
      <c r="S34" s="810"/>
    </row>
    <row r="35" spans="1:33" s="685" customFormat="1" ht="15">
      <c r="A35" s="684">
        <v>21</v>
      </c>
      <c r="B35" s="1712"/>
      <c r="C35" s="829"/>
      <c r="D35" s="788"/>
      <c r="E35" s="1784">
        <v>238</v>
      </c>
      <c r="F35" s="2011"/>
      <c r="G35" s="788"/>
      <c r="H35" s="1706"/>
      <c r="I35" s="1719"/>
      <c r="J35" s="2023"/>
      <c r="K35" s="1724"/>
      <c r="L35" s="1706"/>
      <c r="M35" s="1784">
        <v>97</v>
      </c>
      <c r="N35" s="1709"/>
      <c r="O35" s="788"/>
      <c r="P35" s="788"/>
      <c r="Q35" s="1102"/>
      <c r="S35" s="810"/>
    </row>
    <row r="36" spans="1:33" s="685" customFormat="1" ht="15">
      <c r="A36" s="684">
        <v>22</v>
      </c>
      <c r="B36" s="1712"/>
      <c r="C36" s="829"/>
      <c r="D36" s="788"/>
      <c r="E36" s="1784">
        <v>231</v>
      </c>
      <c r="F36" s="2011"/>
      <c r="G36" s="788"/>
      <c r="H36" s="1706"/>
      <c r="I36" s="1719"/>
      <c r="J36" s="2023"/>
      <c r="K36" s="1724"/>
      <c r="L36" s="1706"/>
      <c r="M36" s="1784">
        <v>102</v>
      </c>
      <c r="N36" s="1709"/>
      <c r="O36" s="788"/>
      <c r="P36" s="788"/>
      <c r="Q36" s="1102"/>
      <c r="S36" s="810"/>
    </row>
    <row r="37" spans="1:33" s="685" customFormat="1" ht="15">
      <c r="A37" s="684">
        <v>23</v>
      </c>
      <c r="B37" s="1712"/>
      <c r="C37" s="829"/>
      <c r="D37" s="788"/>
      <c r="E37" s="1784">
        <v>209</v>
      </c>
      <c r="F37" s="2011"/>
      <c r="G37" s="1706"/>
      <c r="H37" s="1706"/>
      <c r="I37" s="1719"/>
      <c r="J37" s="2023"/>
      <c r="K37" s="1724"/>
      <c r="L37" s="1706"/>
      <c r="M37" s="1784">
        <v>99</v>
      </c>
      <c r="N37" s="1709"/>
      <c r="O37" s="788"/>
      <c r="P37" s="788"/>
      <c r="Q37" s="1102"/>
      <c r="S37" s="810"/>
    </row>
    <row r="38" spans="1:33" s="685" customFormat="1" ht="15">
      <c r="A38" s="684" t="s">
        <v>19</v>
      </c>
      <c r="B38" s="788"/>
      <c r="C38" s="1713"/>
      <c r="D38" s="1713"/>
      <c r="E38" s="1705">
        <f>SUM(E14:E37)</f>
        <v>5442</v>
      </c>
      <c r="F38" s="1711"/>
      <c r="G38" s="1711"/>
      <c r="H38" s="1711"/>
      <c r="I38" s="1705">
        <f>SUM(I14:I37)</f>
        <v>0</v>
      </c>
      <c r="J38" s="1711"/>
      <c r="K38" s="1711"/>
      <c r="L38" s="1711"/>
      <c r="M38" s="1705">
        <f>SUM(M14:M37)</f>
        <v>2142</v>
      </c>
      <c r="N38" s="1713"/>
      <c r="O38" s="1713"/>
      <c r="P38" s="788"/>
      <c r="Q38" s="1137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4">
    <tabColor theme="9" tint="-0.249977111117893"/>
  </sheetPr>
  <dimension ref="A1:AG46"/>
  <sheetViews>
    <sheetView zoomScale="85" zoomScaleNormal="85" workbookViewId="0">
      <selection activeCell="Q14" sqref="Q14:Q37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600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M2" s="677"/>
      <c r="N2" s="1255" t="s">
        <v>2</v>
      </c>
      <c r="O2" s="1256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278</v>
      </c>
      <c r="M3" s="3043" t="s">
        <v>601</v>
      </c>
      <c r="N3" s="3043"/>
      <c r="O3" s="3043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N4" s="674" t="s">
        <v>288</v>
      </c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 t="s">
        <v>394</v>
      </c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532</v>
      </c>
      <c r="C10" s="2095"/>
      <c r="D10" s="2095"/>
      <c r="E10" s="2096"/>
      <c r="F10" s="3032" t="s">
        <v>544</v>
      </c>
      <c r="G10" s="2095"/>
      <c r="H10" s="2095"/>
      <c r="I10" s="2096"/>
      <c r="J10" s="3032" t="s">
        <v>533</v>
      </c>
      <c r="K10" s="2963"/>
      <c r="L10" s="2963"/>
      <c r="M10" s="2964"/>
      <c r="N10" s="3032" t="s">
        <v>544</v>
      </c>
      <c r="O10" s="2095"/>
      <c r="P10" s="2095"/>
      <c r="Q10" s="2096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50</v>
      </c>
      <c r="F11" s="3032" t="s">
        <v>14</v>
      </c>
      <c r="G11" s="2095"/>
      <c r="H11" s="678"/>
      <c r="I11" s="679"/>
      <c r="J11" s="3032" t="s">
        <v>14</v>
      </c>
      <c r="K11" s="2095"/>
      <c r="L11" s="678"/>
      <c r="M11" s="679">
        <f>E11</f>
        <v>50</v>
      </c>
      <c r="N11" s="3032" t="s">
        <v>14</v>
      </c>
      <c r="O11" s="2095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12"/>
      <c r="C14" s="788"/>
      <c r="D14" s="788"/>
      <c r="E14" s="1784">
        <v>28.8</v>
      </c>
      <c r="F14" s="1709"/>
      <c r="G14" s="788"/>
      <c r="H14" s="788"/>
      <c r="I14" s="1784">
        <v>13.62</v>
      </c>
      <c r="J14" s="2021"/>
      <c r="K14" s="829"/>
      <c r="L14" s="788"/>
      <c r="M14" s="1784">
        <v>3.18</v>
      </c>
      <c r="N14" s="1709"/>
      <c r="O14" s="788"/>
      <c r="P14" s="788"/>
      <c r="Q14" s="1784">
        <v>9.1199999999999992</v>
      </c>
      <c r="S14" s="810"/>
    </row>
    <row r="15" spans="1:33" s="1313" customFormat="1" ht="14.25">
      <c r="A15" s="1306">
        <v>1</v>
      </c>
      <c r="B15" s="1712"/>
      <c r="C15" s="1308"/>
      <c r="D15" s="788"/>
      <c r="E15" s="1784">
        <v>29.52</v>
      </c>
      <c r="F15" s="1708"/>
      <c r="G15" s="788"/>
      <c r="H15" s="1311"/>
      <c r="I15" s="1784">
        <v>13.8</v>
      </c>
      <c r="J15" s="2030"/>
      <c r="K15" s="1308"/>
      <c r="L15" s="1311"/>
      <c r="M15" s="1784">
        <v>3.06</v>
      </c>
      <c r="N15" s="1708"/>
      <c r="O15" s="1311"/>
      <c r="P15" s="1311"/>
      <c r="Q15" s="1784">
        <v>9.18</v>
      </c>
      <c r="S15" s="1314"/>
    </row>
    <row r="16" spans="1:33" s="681" customFormat="1" ht="14.25">
      <c r="A16" s="684">
        <v>2</v>
      </c>
      <c r="B16" s="1712"/>
      <c r="C16" s="829"/>
      <c r="D16" s="788"/>
      <c r="E16" s="1784">
        <v>25.38</v>
      </c>
      <c r="F16" s="1709"/>
      <c r="G16" s="788"/>
      <c r="H16" s="788"/>
      <c r="I16" s="1784">
        <v>13.8</v>
      </c>
      <c r="J16" s="2021"/>
      <c r="K16" s="829"/>
      <c r="L16" s="788"/>
      <c r="M16" s="1784">
        <v>3.3</v>
      </c>
      <c r="N16" s="1709"/>
      <c r="O16" s="788"/>
      <c r="P16" s="788"/>
      <c r="Q16" s="1784">
        <v>9.06</v>
      </c>
      <c r="S16" s="810"/>
    </row>
    <row r="17" spans="1:19" s="681" customFormat="1" ht="14.25">
      <c r="A17" s="684">
        <v>3</v>
      </c>
      <c r="B17" s="1712"/>
      <c r="C17" s="829"/>
      <c r="D17" s="788"/>
      <c r="E17" s="1784">
        <v>24.54</v>
      </c>
      <c r="F17" s="1709"/>
      <c r="G17" s="788"/>
      <c r="H17" s="788"/>
      <c r="I17" s="1784">
        <v>13.5</v>
      </c>
      <c r="J17" s="2021"/>
      <c r="K17" s="829"/>
      <c r="L17" s="788"/>
      <c r="M17" s="1784">
        <v>3.42</v>
      </c>
      <c r="N17" s="1709"/>
      <c r="O17" s="788"/>
      <c r="P17" s="788"/>
      <c r="Q17" s="1784">
        <v>9.1199999999999992</v>
      </c>
      <c r="S17" s="810"/>
    </row>
    <row r="18" spans="1:19" s="681" customFormat="1" ht="14.25">
      <c r="A18" s="684">
        <v>4</v>
      </c>
      <c r="B18" s="1712"/>
      <c r="C18" s="829"/>
      <c r="D18" s="788"/>
      <c r="E18" s="1784">
        <v>29.34</v>
      </c>
      <c r="F18" s="1709"/>
      <c r="G18" s="788"/>
      <c r="H18" s="788"/>
      <c r="I18" s="1784">
        <v>13.68</v>
      </c>
      <c r="J18" s="2021"/>
      <c r="K18" s="829"/>
      <c r="L18" s="788"/>
      <c r="M18" s="1784">
        <v>3.18</v>
      </c>
      <c r="N18" s="1709"/>
      <c r="O18" s="788"/>
      <c r="P18" s="788"/>
      <c r="Q18" s="1784">
        <v>9.24</v>
      </c>
      <c r="S18" s="810"/>
    </row>
    <row r="19" spans="1:19" s="681" customFormat="1" ht="14.25">
      <c r="A19" s="684">
        <v>5</v>
      </c>
      <c r="B19" s="1712"/>
      <c r="C19" s="829"/>
      <c r="D19" s="788"/>
      <c r="E19" s="1784">
        <v>25.38</v>
      </c>
      <c r="F19" s="1709"/>
      <c r="G19" s="788"/>
      <c r="H19" s="788"/>
      <c r="I19" s="1784">
        <v>13.68</v>
      </c>
      <c r="J19" s="2021"/>
      <c r="K19" s="829"/>
      <c r="L19" s="788"/>
      <c r="M19" s="1784">
        <v>3.12</v>
      </c>
      <c r="N19" s="1709"/>
      <c r="O19" s="788"/>
      <c r="P19" s="788"/>
      <c r="Q19" s="1784">
        <v>9.18</v>
      </c>
      <c r="S19" s="810"/>
    </row>
    <row r="20" spans="1:19" s="681" customFormat="1" ht="14.25">
      <c r="A20" s="684">
        <v>6</v>
      </c>
      <c r="B20" s="1712"/>
      <c r="C20" s="829"/>
      <c r="D20" s="788"/>
      <c r="E20" s="1784">
        <v>34.56</v>
      </c>
      <c r="F20" s="1709"/>
      <c r="G20" s="788"/>
      <c r="H20" s="788"/>
      <c r="I20" s="1784">
        <v>13.8</v>
      </c>
      <c r="J20" s="2021"/>
      <c r="K20" s="829"/>
      <c r="L20" s="788"/>
      <c r="M20" s="1784">
        <v>3.12</v>
      </c>
      <c r="N20" s="1709"/>
      <c r="O20" s="788"/>
      <c r="P20" s="788"/>
      <c r="Q20" s="1784">
        <v>9</v>
      </c>
      <c r="S20" s="810"/>
    </row>
    <row r="21" spans="1:19" s="681" customFormat="1" ht="14.25">
      <c r="A21" s="684">
        <v>7</v>
      </c>
      <c r="B21" s="1712"/>
      <c r="C21" s="829"/>
      <c r="D21" s="788"/>
      <c r="E21" s="1784">
        <v>34.26</v>
      </c>
      <c r="F21" s="1709"/>
      <c r="G21" s="788"/>
      <c r="H21" s="788"/>
      <c r="I21" s="1784">
        <v>15.18</v>
      </c>
      <c r="J21" s="2021"/>
      <c r="K21" s="829"/>
      <c r="L21" s="788"/>
      <c r="M21" s="1784">
        <v>3.36</v>
      </c>
      <c r="N21" s="1709"/>
      <c r="O21" s="788"/>
      <c r="P21" s="788"/>
      <c r="Q21" s="1784">
        <v>9.18</v>
      </c>
      <c r="S21" s="810"/>
    </row>
    <row r="22" spans="1:19" s="681" customFormat="1" ht="14.25">
      <c r="A22" s="684">
        <v>8</v>
      </c>
      <c r="B22" s="1712"/>
      <c r="C22" s="829"/>
      <c r="D22" s="788"/>
      <c r="E22" s="1784">
        <v>43.02</v>
      </c>
      <c r="F22" s="1709"/>
      <c r="G22" s="788"/>
      <c r="H22" s="788"/>
      <c r="I22" s="1784">
        <v>15.06</v>
      </c>
      <c r="J22" s="2021"/>
      <c r="K22" s="829"/>
      <c r="L22" s="788"/>
      <c r="M22" s="1784">
        <v>3.66</v>
      </c>
      <c r="N22" s="1709"/>
      <c r="O22" s="788"/>
      <c r="P22" s="788"/>
      <c r="Q22" s="1784">
        <v>8.76</v>
      </c>
      <c r="S22" s="810"/>
    </row>
    <row r="23" spans="1:19" s="681" customFormat="1" ht="14.25">
      <c r="A23" s="684">
        <v>9</v>
      </c>
      <c r="B23" s="1712"/>
      <c r="C23" s="829"/>
      <c r="D23" s="788"/>
      <c r="E23" s="1784">
        <v>41.88</v>
      </c>
      <c r="F23" s="1709"/>
      <c r="G23" s="788"/>
      <c r="H23" s="788"/>
      <c r="I23" s="1784">
        <v>13.44</v>
      </c>
      <c r="J23" s="2021"/>
      <c r="K23" s="829"/>
      <c r="L23" s="788"/>
      <c r="M23" s="1784">
        <v>3.84</v>
      </c>
      <c r="N23" s="1709"/>
      <c r="O23" s="788"/>
      <c r="P23" s="788"/>
      <c r="Q23" s="1784">
        <v>8.64</v>
      </c>
      <c r="S23" s="810"/>
    </row>
    <row r="24" spans="1:19" s="681" customFormat="1" ht="14.25">
      <c r="A24" s="684">
        <v>10</v>
      </c>
      <c r="B24" s="1712"/>
      <c r="C24" s="829"/>
      <c r="D24" s="788"/>
      <c r="E24" s="1784">
        <v>39.06</v>
      </c>
      <c r="F24" s="1709"/>
      <c r="G24" s="788"/>
      <c r="H24" s="788"/>
      <c r="I24" s="1784">
        <v>13.44</v>
      </c>
      <c r="J24" s="2021"/>
      <c r="K24" s="829"/>
      <c r="L24" s="788"/>
      <c r="M24" s="1784">
        <v>4.0199999999999996</v>
      </c>
      <c r="N24" s="1709"/>
      <c r="O24" s="788"/>
      <c r="P24" s="788"/>
      <c r="Q24" s="1784">
        <v>8.58</v>
      </c>
      <c r="S24" s="810"/>
    </row>
    <row r="25" spans="1:19" s="681" customFormat="1" ht="14.25">
      <c r="A25" s="684">
        <v>11</v>
      </c>
      <c r="B25" s="1712"/>
      <c r="C25" s="829"/>
      <c r="D25" s="788"/>
      <c r="E25" s="1784">
        <v>43.8</v>
      </c>
      <c r="F25" s="1709"/>
      <c r="G25" s="788"/>
      <c r="H25" s="788"/>
      <c r="I25" s="1784">
        <v>13.32</v>
      </c>
      <c r="J25" s="2021"/>
      <c r="K25" s="829"/>
      <c r="L25" s="788"/>
      <c r="M25" s="1784">
        <v>4.5599999999999996</v>
      </c>
      <c r="N25" s="1709"/>
      <c r="O25" s="788"/>
      <c r="P25" s="788"/>
      <c r="Q25" s="1784">
        <v>8.52</v>
      </c>
      <c r="S25" s="810"/>
    </row>
    <row r="26" spans="1:19" s="681" customFormat="1" ht="14.25">
      <c r="A26" s="684">
        <v>12</v>
      </c>
      <c r="B26" s="1712"/>
      <c r="C26" s="829"/>
      <c r="D26" s="788"/>
      <c r="E26" s="1784">
        <v>39.42</v>
      </c>
      <c r="F26" s="1709"/>
      <c r="G26" s="788"/>
      <c r="H26" s="788"/>
      <c r="I26" s="1784">
        <v>14.1</v>
      </c>
      <c r="J26" s="2021"/>
      <c r="K26" s="829"/>
      <c r="L26" s="788"/>
      <c r="M26" s="1784">
        <v>4.26</v>
      </c>
      <c r="N26" s="1709"/>
      <c r="O26" s="788"/>
      <c r="P26" s="788"/>
      <c r="Q26" s="1784">
        <v>8.4</v>
      </c>
      <c r="S26" s="810"/>
    </row>
    <row r="27" spans="1:19" s="681" customFormat="1" ht="14.25">
      <c r="A27" s="684">
        <v>13</v>
      </c>
      <c r="B27" s="1712"/>
      <c r="C27" s="829"/>
      <c r="D27" s="788"/>
      <c r="E27" s="1784">
        <v>43.8</v>
      </c>
      <c r="F27" s="1709"/>
      <c r="G27" s="788"/>
      <c r="H27" s="788"/>
      <c r="I27" s="1784">
        <v>14.1</v>
      </c>
      <c r="J27" s="2021"/>
      <c r="K27" s="829"/>
      <c r="L27" s="788"/>
      <c r="M27" s="1784">
        <v>4.62</v>
      </c>
      <c r="N27" s="1709"/>
      <c r="O27" s="788"/>
      <c r="P27" s="788"/>
      <c r="Q27" s="1784">
        <v>8.2799999999999994</v>
      </c>
      <c r="S27" s="810"/>
    </row>
    <row r="28" spans="1:19" s="681" customFormat="1" ht="14.25">
      <c r="A28" s="684">
        <v>14</v>
      </c>
      <c r="B28" s="1712"/>
      <c r="C28" s="829"/>
      <c r="D28" s="788"/>
      <c r="E28" s="1784">
        <v>42.3</v>
      </c>
      <c r="F28" s="1709"/>
      <c r="G28" s="788"/>
      <c r="H28" s="788"/>
      <c r="I28" s="1784">
        <v>13.2</v>
      </c>
      <c r="J28" s="2021"/>
      <c r="K28" s="829"/>
      <c r="L28" s="788"/>
      <c r="M28" s="1784">
        <v>3.96</v>
      </c>
      <c r="N28" s="1709"/>
      <c r="O28" s="788"/>
      <c r="P28" s="788"/>
      <c r="Q28" s="1784">
        <v>8.4600000000000009</v>
      </c>
      <c r="S28" s="810"/>
    </row>
    <row r="29" spans="1:19" s="681" customFormat="1" ht="14.25">
      <c r="A29" s="684">
        <v>15</v>
      </c>
      <c r="B29" s="1712"/>
      <c r="C29" s="829"/>
      <c r="D29" s="788"/>
      <c r="E29" s="1784">
        <v>42.18</v>
      </c>
      <c r="F29" s="1709"/>
      <c r="G29" s="788"/>
      <c r="H29" s="788"/>
      <c r="I29" s="1784">
        <v>13.32</v>
      </c>
      <c r="J29" s="2021"/>
      <c r="K29" s="829"/>
      <c r="L29" s="788"/>
      <c r="M29" s="1784">
        <v>4.26</v>
      </c>
      <c r="N29" s="1709"/>
      <c r="O29" s="788"/>
      <c r="P29" s="788"/>
      <c r="Q29" s="1784">
        <v>8.82</v>
      </c>
      <c r="S29" s="810"/>
    </row>
    <row r="30" spans="1:19" s="681" customFormat="1" ht="14.25">
      <c r="A30" s="684">
        <v>16</v>
      </c>
      <c r="B30" s="1712"/>
      <c r="C30" s="829"/>
      <c r="D30" s="788"/>
      <c r="E30" s="1784">
        <v>46.44</v>
      </c>
      <c r="F30" s="1709"/>
      <c r="G30" s="788"/>
      <c r="H30" s="788"/>
      <c r="I30" s="1784">
        <v>13.5</v>
      </c>
      <c r="J30" s="2021"/>
      <c r="K30" s="829"/>
      <c r="L30" s="788"/>
      <c r="M30" s="1784">
        <v>3.36</v>
      </c>
      <c r="N30" s="1709"/>
      <c r="O30" s="788"/>
      <c r="P30" s="788"/>
      <c r="Q30" s="1784">
        <v>8.6999999999999993</v>
      </c>
      <c r="S30" s="810"/>
    </row>
    <row r="31" spans="1:19" s="685" customFormat="1" ht="14.25">
      <c r="A31" s="684">
        <v>17</v>
      </c>
      <c r="B31" s="1712"/>
      <c r="C31" s="829"/>
      <c r="D31" s="788"/>
      <c r="E31" s="1784">
        <v>47.22</v>
      </c>
      <c r="F31" s="1709"/>
      <c r="G31" s="788"/>
      <c r="H31" s="788"/>
      <c r="I31" s="1784">
        <v>13.56</v>
      </c>
      <c r="J31" s="2021"/>
      <c r="K31" s="829"/>
      <c r="L31" s="788"/>
      <c r="M31" s="1784">
        <v>3.42</v>
      </c>
      <c r="N31" s="1709"/>
      <c r="O31" s="788"/>
      <c r="P31" s="788"/>
      <c r="Q31" s="1784">
        <v>8.94</v>
      </c>
      <c r="S31" s="810"/>
    </row>
    <row r="32" spans="1:19" s="685" customFormat="1" ht="14.25">
      <c r="A32" s="684">
        <v>18</v>
      </c>
      <c r="B32" s="1712"/>
      <c r="C32" s="829"/>
      <c r="D32" s="788"/>
      <c r="E32" s="1784">
        <v>51</v>
      </c>
      <c r="F32" s="1709"/>
      <c r="G32" s="788"/>
      <c r="H32" s="788"/>
      <c r="I32" s="1784">
        <v>13.74</v>
      </c>
      <c r="J32" s="2021"/>
      <c r="K32" s="829"/>
      <c r="L32" s="788"/>
      <c r="M32" s="1784">
        <v>3.66</v>
      </c>
      <c r="N32" s="1709"/>
      <c r="O32" s="788"/>
      <c r="P32" s="788"/>
      <c r="Q32" s="1784">
        <v>8.8800000000000008</v>
      </c>
      <c r="S32" s="810"/>
    </row>
    <row r="33" spans="1:33" s="685" customFormat="1" ht="14.25">
      <c r="A33" s="684">
        <v>19</v>
      </c>
      <c r="B33" s="1712"/>
      <c r="C33" s="829"/>
      <c r="D33" s="788"/>
      <c r="E33" s="1784">
        <v>48.3</v>
      </c>
      <c r="F33" s="1709"/>
      <c r="G33" s="788"/>
      <c r="H33" s="788"/>
      <c r="I33" s="1784">
        <v>15</v>
      </c>
      <c r="J33" s="2021"/>
      <c r="K33" s="829"/>
      <c r="L33" s="788"/>
      <c r="M33" s="1784">
        <v>3.72</v>
      </c>
      <c r="N33" s="1709"/>
      <c r="O33" s="788"/>
      <c r="P33" s="788"/>
      <c r="Q33" s="1784">
        <v>8.8800000000000008</v>
      </c>
      <c r="S33" s="810"/>
    </row>
    <row r="34" spans="1:33" s="685" customFormat="1" ht="14.25">
      <c r="A34" s="684">
        <v>20</v>
      </c>
      <c r="B34" s="1712"/>
      <c r="C34" s="829"/>
      <c r="D34" s="788"/>
      <c r="E34" s="1784">
        <v>43.2</v>
      </c>
      <c r="F34" s="1709"/>
      <c r="G34" s="788"/>
      <c r="H34" s="788"/>
      <c r="I34" s="1784">
        <v>15.12</v>
      </c>
      <c r="J34" s="2021"/>
      <c r="K34" s="829"/>
      <c r="L34" s="788"/>
      <c r="M34" s="1784">
        <v>3.96</v>
      </c>
      <c r="N34" s="1709"/>
      <c r="O34" s="788"/>
      <c r="P34" s="788"/>
      <c r="Q34" s="1784">
        <v>9</v>
      </c>
      <c r="S34" s="810"/>
    </row>
    <row r="35" spans="1:33" s="685" customFormat="1" ht="14.25">
      <c r="A35" s="684">
        <v>21</v>
      </c>
      <c r="B35" s="1712"/>
      <c r="C35" s="829"/>
      <c r="D35" s="788"/>
      <c r="E35" s="1784">
        <v>39.36</v>
      </c>
      <c r="F35" s="1709"/>
      <c r="G35" s="788"/>
      <c r="H35" s="788"/>
      <c r="I35" s="1784">
        <v>15</v>
      </c>
      <c r="J35" s="2021"/>
      <c r="K35" s="829"/>
      <c r="L35" s="788"/>
      <c r="M35" s="1784">
        <v>3.36</v>
      </c>
      <c r="N35" s="1709"/>
      <c r="O35" s="788"/>
      <c r="P35" s="788"/>
      <c r="Q35" s="1784">
        <v>8.58</v>
      </c>
      <c r="S35" s="810"/>
    </row>
    <row r="36" spans="1:33" s="685" customFormat="1" ht="14.25">
      <c r="A36" s="684">
        <v>22</v>
      </c>
      <c r="B36" s="1712"/>
      <c r="C36" s="829"/>
      <c r="D36" s="788"/>
      <c r="E36" s="1784">
        <v>40.44</v>
      </c>
      <c r="F36" s="1709"/>
      <c r="G36" s="788"/>
      <c r="H36" s="788"/>
      <c r="I36" s="1784">
        <v>14.82</v>
      </c>
      <c r="J36" s="2021"/>
      <c r="K36" s="829"/>
      <c r="L36" s="788"/>
      <c r="M36" s="1784">
        <v>3.42</v>
      </c>
      <c r="N36" s="1709"/>
      <c r="O36" s="788"/>
      <c r="P36" s="788"/>
      <c r="Q36" s="1784">
        <v>8.82</v>
      </c>
      <c r="S36" s="810"/>
    </row>
    <row r="37" spans="1:33" s="685" customFormat="1" ht="14.25">
      <c r="A37" s="684">
        <v>23</v>
      </c>
      <c r="B37" s="1712"/>
      <c r="C37" s="829"/>
      <c r="D37" s="788"/>
      <c r="E37" s="1784">
        <v>38.04</v>
      </c>
      <c r="F37" s="1709"/>
      <c r="G37" s="788"/>
      <c r="H37" s="788"/>
      <c r="I37" s="1784">
        <v>13.56</v>
      </c>
      <c r="J37" s="2021"/>
      <c r="K37" s="829"/>
      <c r="L37" s="788"/>
      <c r="M37" s="1784">
        <v>3.36</v>
      </c>
      <c r="N37" s="1709"/>
      <c r="O37" s="788"/>
      <c r="P37" s="788"/>
      <c r="Q37" s="1784">
        <v>8.76</v>
      </c>
      <c r="S37" s="810"/>
    </row>
    <row r="38" spans="1:33" s="685" customFormat="1">
      <c r="A38" s="684" t="s">
        <v>19</v>
      </c>
      <c r="B38" s="788"/>
      <c r="C38" s="1713"/>
      <c r="D38" s="1713"/>
      <c r="E38" s="1298">
        <f>SUM(E14:E37)</f>
        <v>921.24</v>
      </c>
      <c r="F38" s="1713"/>
      <c r="G38" s="1713"/>
      <c r="H38" s="1713"/>
      <c r="I38" s="1298">
        <f>SUM(I14:I37)</f>
        <v>335.34</v>
      </c>
      <c r="J38" s="1713"/>
      <c r="K38" s="1713"/>
      <c r="L38" s="1713"/>
      <c r="M38" s="1298">
        <f>SUM(M14:M37)</f>
        <v>87.179999999999993</v>
      </c>
      <c r="N38" s="1713"/>
      <c r="O38" s="1713"/>
      <c r="P38" s="1713"/>
      <c r="Q38" s="1298">
        <f>SUM(Q14:Q37)</f>
        <v>212.09999999999997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9">
    <mergeCell ref="F11:G11"/>
    <mergeCell ref="J11:K11"/>
    <mergeCell ref="J10:M10"/>
    <mergeCell ref="M3:O3"/>
    <mergeCell ref="K1:Q1"/>
    <mergeCell ref="J9:Q9"/>
    <mergeCell ref="N11:O11"/>
    <mergeCell ref="A6:Q6"/>
    <mergeCell ref="A7:Q7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B11:C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2">
    <tabColor rgb="FF92D050"/>
  </sheetPr>
  <dimension ref="A1:AG46"/>
  <sheetViews>
    <sheetView zoomScale="85" zoomScaleNormal="85" workbookViewId="0">
      <selection activeCell="B10" sqref="B10:I10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464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M2" s="677"/>
      <c r="N2" s="1502" t="s">
        <v>2</v>
      </c>
      <c r="O2" s="1256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278</v>
      </c>
      <c r="M3" s="3043"/>
      <c r="N3" s="3043"/>
      <c r="O3" s="3043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/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465</v>
      </c>
      <c r="C10" s="2095"/>
      <c r="D10" s="2095"/>
      <c r="E10" s="2096"/>
      <c r="F10" s="3032" t="s">
        <v>466</v>
      </c>
      <c r="G10" s="2095"/>
      <c r="H10" s="2095"/>
      <c r="I10" s="2096"/>
      <c r="J10" s="3032" t="s">
        <v>465</v>
      </c>
      <c r="K10" s="2095"/>
      <c r="L10" s="2095"/>
      <c r="M10" s="2096"/>
      <c r="N10" s="3032" t="s">
        <v>466</v>
      </c>
      <c r="O10" s="2095"/>
      <c r="P10" s="2095"/>
      <c r="Q10" s="2096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50</v>
      </c>
      <c r="F11" s="3032" t="s">
        <v>14</v>
      </c>
      <c r="G11" s="2095"/>
      <c r="H11" s="678"/>
      <c r="I11" s="679"/>
      <c r="J11" s="3032" t="s">
        <v>14</v>
      </c>
      <c r="K11" s="2095"/>
      <c r="L11" s="678"/>
      <c r="M11" s="679">
        <f>E11</f>
        <v>50</v>
      </c>
      <c r="N11" s="3032" t="s">
        <v>14</v>
      </c>
      <c r="O11" s="2095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7"/>
      <c r="C14" s="788"/>
      <c r="D14" s="788"/>
      <c r="E14" s="1299">
        <v>0</v>
      </c>
      <c r="F14" s="823"/>
      <c r="G14" s="788"/>
      <c r="H14" s="788"/>
      <c r="I14" s="1299">
        <v>0</v>
      </c>
      <c r="J14" s="927"/>
      <c r="K14" s="829"/>
      <c r="L14" s="788"/>
      <c r="M14" s="1299">
        <v>0</v>
      </c>
      <c r="N14" s="823"/>
      <c r="O14" s="788"/>
      <c r="P14" s="788"/>
      <c r="Q14" s="1299">
        <v>0</v>
      </c>
      <c r="S14" s="810"/>
    </row>
    <row r="15" spans="1:33" s="1313" customFormat="1">
      <c r="A15" s="1306">
        <v>1</v>
      </c>
      <c r="B15" s="927"/>
      <c r="C15" s="1308"/>
      <c r="D15" s="788"/>
      <c r="E15" s="1299">
        <v>0</v>
      </c>
      <c r="F15" s="1310"/>
      <c r="G15" s="788"/>
      <c r="H15" s="1311"/>
      <c r="I15" s="1299">
        <v>0</v>
      </c>
      <c r="J15" s="1307"/>
      <c r="K15" s="1308"/>
      <c r="L15" s="1309"/>
      <c r="M15" s="1299">
        <v>0</v>
      </c>
      <c r="N15" s="1310"/>
      <c r="O15" s="1311"/>
      <c r="P15" s="1311"/>
      <c r="Q15" s="1299">
        <v>0</v>
      </c>
      <c r="S15" s="1314"/>
    </row>
    <row r="16" spans="1:33" s="681" customFormat="1">
      <c r="A16" s="684">
        <v>2</v>
      </c>
      <c r="B16" s="927"/>
      <c r="C16" s="829"/>
      <c r="D16" s="788"/>
      <c r="E16" s="1299">
        <v>0</v>
      </c>
      <c r="F16" s="1101"/>
      <c r="G16" s="788"/>
      <c r="H16" s="788"/>
      <c r="I16" s="1299">
        <v>0</v>
      </c>
      <c r="J16" s="927"/>
      <c r="K16" s="829"/>
      <c r="L16" s="1296"/>
      <c r="M16" s="1299">
        <v>0</v>
      </c>
      <c r="N16" s="1101"/>
      <c r="O16" s="788"/>
      <c r="P16" s="788"/>
      <c r="Q16" s="1299">
        <v>0</v>
      </c>
      <c r="S16" s="810"/>
    </row>
    <row r="17" spans="1:19" s="681" customFormat="1">
      <c r="A17" s="684">
        <v>3</v>
      </c>
      <c r="B17" s="927"/>
      <c r="C17" s="829"/>
      <c r="D17" s="788"/>
      <c r="E17" s="1299">
        <v>0</v>
      </c>
      <c r="F17" s="1101"/>
      <c r="G17" s="788"/>
      <c r="H17" s="788"/>
      <c r="I17" s="1299">
        <v>0</v>
      </c>
      <c r="J17" s="927"/>
      <c r="K17" s="829"/>
      <c r="L17" s="1296"/>
      <c r="M17" s="1299">
        <v>0</v>
      </c>
      <c r="N17" s="1101"/>
      <c r="O17" s="788"/>
      <c r="P17" s="788"/>
      <c r="Q17" s="1299">
        <v>0</v>
      </c>
      <c r="S17" s="810"/>
    </row>
    <row r="18" spans="1:19" s="681" customFormat="1">
      <c r="A18" s="684">
        <v>4</v>
      </c>
      <c r="B18" s="927"/>
      <c r="C18" s="829"/>
      <c r="D18" s="788"/>
      <c r="E18" s="1299">
        <v>0</v>
      </c>
      <c r="F18" s="1101"/>
      <c r="G18" s="788"/>
      <c r="H18" s="788"/>
      <c r="I18" s="1299">
        <v>0</v>
      </c>
      <c r="J18" s="927"/>
      <c r="K18" s="829"/>
      <c r="L18" s="1296"/>
      <c r="M18" s="1299">
        <v>0</v>
      </c>
      <c r="N18" s="1101"/>
      <c r="O18" s="788"/>
      <c r="P18" s="788"/>
      <c r="Q18" s="1299">
        <v>0</v>
      </c>
      <c r="S18" s="810"/>
    </row>
    <row r="19" spans="1:19" s="681" customFormat="1">
      <c r="A19" s="684">
        <v>5</v>
      </c>
      <c r="B19" s="927"/>
      <c r="C19" s="829"/>
      <c r="D19" s="788"/>
      <c r="E19" s="1299">
        <v>0</v>
      </c>
      <c r="F19" s="1101"/>
      <c r="G19" s="788"/>
      <c r="H19" s="788"/>
      <c r="I19" s="1299">
        <v>0</v>
      </c>
      <c r="J19" s="927"/>
      <c r="K19" s="829"/>
      <c r="L19" s="1296"/>
      <c r="M19" s="1299">
        <v>0</v>
      </c>
      <c r="N19" s="1101"/>
      <c r="O19" s="788"/>
      <c r="P19" s="788"/>
      <c r="Q19" s="1299">
        <v>0</v>
      </c>
      <c r="S19" s="810"/>
    </row>
    <row r="20" spans="1:19" s="681" customFormat="1">
      <c r="A20" s="684">
        <v>6</v>
      </c>
      <c r="B20" s="927"/>
      <c r="C20" s="829"/>
      <c r="D20" s="788"/>
      <c r="E20" s="1299">
        <v>0</v>
      </c>
      <c r="F20" s="1101"/>
      <c r="G20" s="788"/>
      <c r="H20" s="788"/>
      <c r="I20" s="1299">
        <v>0</v>
      </c>
      <c r="J20" s="927"/>
      <c r="K20" s="829"/>
      <c r="L20" s="1296"/>
      <c r="M20" s="1299">
        <v>0</v>
      </c>
      <c r="N20" s="1101"/>
      <c r="O20" s="788"/>
      <c r="P20" s="788"/>
      <c r="Q20" s="1299">
        <v>0</v>
      </c>
      <c r="S20" s="810"/>
    </row>
    <row r="21" spans="1:19" s="681" customFormat="1">
      <c r="A21" s="684">
        <v>7</v>
      </c>
      <c r="B21" s="927"/>
      <c r="C21" s="829"/>
      <c r="D21" s="788"/>
      <c r="E21" s="1299">
        <v>0</v>
      </c>
      <c r="F21" s="1101"/>
      <c r="G21" s="788"/>
      <c r="H21" s="788"/>
      <c r="I21" s="1299">
        <v>0</v>
      </c>
      <c r="J21" s="927"/>
      <c r="K21" s="829"/>
      <c r="L21" s="1296"/>
      <c r="M21" s="1299">
        <v>0</v>
      </c>
      <c r="N21" s="1101"/>
      <c r="O21" s="788"/>
      <c r="P21" s="788"/>
      <c r="Q21" s="1299">
        <v>0</v>
      </c>
      <c r="S21" s="810"/>
    </row>
    <row r="22" spans="1:19" s="681" customFormat="1">
      <c r="A22" s="684">
        <v>8</v>
      </c>
      <c r="B22" s="927"/>
      <c r="C22" s="829"/>
      <c r="D22" s="788"/>
      <c r="E22" s="1299">
        <v>0</v>
      </c>
      <c r="F22" s="1101"/>
      <c r="G22" s="788"/>
      <c r="H22" s="788"/>
      <c r="I22" s="1299">
        <v>0</v>
      </c>
      <c r="J22" s="927"/>
      <c r="K22" s="829"/>
      <c r="L22" s="1296"/>
      <c r="M22" s="1299">
        <v>0</v>
      </c>
      <c r="N22" s="1101"/>
      <c r="O22" s="788"/>
      <c r="P22" s="788"/>
      <c r="Q22" s="1299">
        <v>0</v>
      </c>
      <c r="S22" s="810"/>
    </row>
    <row r="23" spans="1:19" s="681" customFormat="1">
      <c r="A23" s="684">
        <v>9</v>
      </c>
      <c r="B23" s="927"/>
      <c r="C23" s="829"/>
      <c r="D23" s="788"/>
      <c r="E23" s="1299">
        <v>0</v>
      </c>
      <c r="F23" s="1101"/>
      <c r="G23" s="788"/>
      <c r="H23" s="788"/>
      <c r="I23" s="1299">
        <v>0</v>
      </c>
      <c r="J23" s="927"/>
      <c r="K23" s="829"/>
      <c r="L23" s="1296"/>
      <c r="M23" s="1299">
        <v>0</v>
      </c>
      <c r="N23" s="1101"/>
      <c r="O23" s="788"/>
      <c r="P23" s="788"/>
      <c r="Q23" s="1299">
        <v>0</v>
      </c>
      <c r="S23" s="810"/>
    </row>
    <row r="24" spans="1:19" s="681" customFormat="1">
      <c r="A24" s="684">
        <v>10</v>
      </c>
      <c r="B24" s="927"/>
      <c r="C24" s="829"/>
      <c r="D24" s="788"/>
      <c r="E24" s="1299">
        <v>0</v>
      </c>
      <c r="F24" s="1101"/>
      <c r="G24" s="788"/>
      <c r="H24" s="788"/>
      <c r="I24" s="1299">
        <v>0</v>
      </c>
      <c r="J24" s="927"/>
      <c r="K24" s="829"/>
      <c r="L24" s="1296"/>
      <c r="M24" s="1299">
        <v>0</v>
      </c>
      <c r="N24" s="1101"/>
      <c r="O24" s="788"/>
      <c r="P24" s="788"/>
      <c r="Q24" s="1299">
        <v>0</v>
      </c>
      <c r="S24" s="810"/>
    </row>
    <row r="25" spans="1:19" s="681" customFormat="1">
      <c r="A25" s="684">
        <v>11</v>
      </c>
      <c r="B25" s="927"/>
      <c r="C25" s="829"/>
      <c r="D25" s="788"/>
      <c r="E25" s="1299">
        <v>0</v>
      </c>
      <c r="F25" s="1101"/>
      <c r="G25" s="788"/>
      <c r="H25" s="788"/>
      <c r="I25" s="1299">
        <v>0</v>
      </c>
      <c r="J25" s="927"/>
      <c r="K25" s="829"/>
      <c r="L25" s="1296"/>
      <c r="M25" s="1299">
        <v>0</v>
      </c>
      <c r="N25" s="1101"/>
      <c r="O25" s="788"/>
      <c r="P25" s="788"/>
      <c r="Q25" s="1299">
        <v>0</v>
      </c>
      <c r="S25" s="810"/>
    </row>
    <row r="26" spans="1:19" s="681" customFormat="1">
      <c r="A26" s="684">
        <v>12</v>
      </c>
      <c r="B26" s="927"/>
      <c r="C26" s="829"/>
      <c r="D26" s="788"/>
      <c r="E26" s="1299">
        <v>0</v>
      </c>
      <c r="F26" s="1101"/>
      <c r="G26" s="788"/>
      <c r="H26" s="788"/>
      <c r="I26" s="1299">
        <v>0</v>
      </c>
      <c r="J26" s="927"/>
      <c r="K26" s="829"/>
      <c r="L26" s="1296"/>
      <c r="M26" s="1299">
        <v>0</v>
      </c>
      <c r="N26" s="1101"/>
      <c r="O26" s="788"/>
      <c r="P26" s="788"/>
      <c r="Q26" s="1299">
        <v>0</v>
      </c>
      <c r="S26" s="810"/>
    </row>
    <row r="27" spans="1:19" s="681" customFormat="1">
      <c r="A27" s="684">
        <v>13</v>
      </c>
      <c r="B27" s="927"/>
      <c r="C27" s="829"/>
      <c r="D27" s="788"/>
      <c r="E27" s="1299">
        <v>0</v>
      </c>
      <c r="F27" s="1101"/>
      <c r="G27" s="788"/>
      <c r="H27" s="788"/>
      <c r="I27" s="1299">
        <v>0</v>
      </c>
      <c r="J27" s="927"/>
      <c r="K27" s="829"/>
      <c r="L27" s="1296"/>
      <c r="M27" s="1299">
        <v>0</v>
      </c>
      <c r="N27" s="1101"/>
      <c r="O27" s="788"/>
      <c r="P27" s="788"/>
      <c r="Q27" s="1299">
        <v>0</v>
      </c>
      <c r="S27" s="810"/>
    </row>
    <row r="28" spans="1:19" s="681" customFormat="1">
      <c r="A28" s="684">
        <v>14</v>
      </c>
      <c r="B28" s="927"/>
      <c r="C28" s="829"/>
      <c r="D28" s="788"/>
      <c r="E28" s="1299">
        <v>0</v>
      </c>
      <c r="F28" s="1101"/>
      <c r="G28" s="788"/>
      <c r="H28" s="788"/>
      <c r="I28" s="1299">
        <v>0</v>
      </c>
      <c r="J28" s="927"/>
      <c r="K28" s="829"/>
      <c r="L28" s="1296"/>
      <c r="M28" s="1299">
        <v>0</v>
      </c>
      <c r="N28" s="1101"/>
      <c r="O28" s="788"/>
      <c r="P28" s="788"/>
      <c r="Q28" s="1299">
        <v>0</v>
      </c>
      <c r="S28" s="810"/>
    </row>
    <row r="29" spans="1:19" s="681" customFormat="1">
      <c r="A29" s="684">
        <v>15</v>
      </c>
      <c r="B29" s="927"/>
      <c r="C29" s="829"/>
      <c r="D29" s="788"/>
      <c r="E29" s="1299">
        <v>0</v>
      </c>
      <c r="F29" s="1101"/>
      <c r="G29" s="788"/>
      <c r="H29" s="788"/>
      <c r="I29" s="1299">
        <v>0</v>
      </c>
      <c r="J29" s="927"/>
      <c r="K29" s="829"/>
      <c r="L29" s="1296"/>
      <c r="M29" s="1299">
        <v>0</v>
      </c>
      <c r="N29" s="1101"/>
      <c r="O29" s="788"/>
      <c r="P29" s="788"/>
      <c r="Q29" s="1299">
        <v>0</v>
      </c>
      <c r="S29" s="810"/>
    </row>
    <row r="30" spans="1:19" s="681" customFormat="1">
      <c r="A30" s="684">
        <v>16</v>
      </c>
      <c r="B30" s="927"/>
      <c r="C30" s="829"/>
      <c r="D30" s="788"/>
      <c r="E30" s="1299">
        <v>0</v>
      </c>
      <c r="F30" s="1101"/>
      <c r="G30" s="788"/>
      <c r="H30" s="788"/>
      <c r="I30" s="1299">
        <v>0</v>
      </c>
      <c r="J30" s="927"/>
      <c r="K30" s="829"/>
      <c r="L30" s="1296"/>
      <c r="M30" s="1299">
        <v>0</v>
      </c>
      <c r="N30" s="1101"/>
      <c r="O30" s="788"/>
      <c r="P30" s="788"/>
      <c r="Q30" s="1299">
        <v>0</v>
      </c>
      <c r="S30" s="810"/>
    </row>
    <row r="31" spans="1:19" s="685" customFormat="1">
      <c r="A31" s="684">
        <v>17</v>
      </c>
      <c r="B31" s="927"/>
      <c r="C31" s="829"/>
      <c r="D31" s="788"/>
      <c r="E31" s="1299">
        <v>0</v>
      </c>
      <c r="F31" s="1101"/>
      <c r="G31" s="788"/>
      <c r="H31" s="788"/>
      <c r="I31" s="1299">
        <v>0</v>
      </c>
      <c r="J31" s="927"/>
      <c r="K31" s="829"/>
      <c r="L31" s="1296"/>
      <c r="M31" s="1299">
        <v>0</v>
      </c>
      <c r="N31" s="1101"/>
      <c r="O31" s="788"/>
      <c r="P31" s="788"/>
      <c r="Q31" s="1299">
        <v>0</v>
      </c>
      <c r="S31" s="810"/>
    </row>
    <row r="32" spans="1:19" s="685" customFormat="1">
      <c r="A32" s="684">
        <v>18</v>
      </c>
      <c r="B32" s="927"/>
      <c r="C32" s="829"/>
      <c r="D32" s="788"/>
      <c r="E32" s="1299">
        <v>0</v>
      </c>
      <c r="F32" s="1101"/>
      <c r="G32" s="788"/>
      <c r="H32" s="788"/>
      <c r="I32" s="1299">
        <v>0</v>
      </c>
      <c r="J32" s="927"/>
      <c r="K32" s="829"/>
      <c r="L32" s="1296"/>
      <c r="M32" s="1299">
        <v>0</v>
      </c>
      <c r="N32" s="1101"/>
      <c r="O32" s="788"/>
      <c r="P32" s="788"/>
      <c r="Q32" s="1299">
        <v>0</v>
      </c>
      <c r="S32" s="810"/>
    </row>
    <row r="33" spans="1:33" s="685" customFormat="1">
      <c r="A33" s="684">
        <v>19</v>
      </c>
      <c r="B33" s="927"/>
      <c r="C33" s="829"/>
      <c r="D33" s="788"/>
      <c r="E33" s="1299">
        <v>0</v>
      </c>
      <c r="F33" s="1101"/>
      <c r="G33" s="788"/>
      <c r="H33" s="788"/>
      <c r="I33" s="1299">
        <v>0</v>
      </c>
      <c r="J33" s="927"/>
      <c r="K33" s="829"/>
      <c r="L33" s="1296"/>
      <c r="M33" s="1299">
        <v>0</v>
      </c>
      <c r="N33" s="1101"/>
      <c r="O33" s="788"/>
      <c r="P33" s="788"/>
      <c r="Q33" s="1299">
        <v>0</v>
      </c>
      <c r="S33" s="810"/>
    </row>
    <row r="34" spans="1:33" s="685" customFormat="1">
      <c r="A34" s="684">
        <v>20</v>
      </c>
      <c r="B34" s="927"/>
      <c r="C34" s="829"/>
      <c r="D34" s="788"/>
      <c r="E34" s="1299">
        <v>0</v>
      </c>
      <c r="F34" s="1101"/>
      <c r="G34" s="788"/>
      <c r="H34" s="788"/>
      <c r="I34" s="1299">
        <v>0</v>
      </c>
      <c r="J34" s="927"/>
      <c r="K34" s="829"/>
      <c r="L34" s="1296"/>
      <c r="M34" s="1299">
        <v>0</v>
      </c>
      <c r="N34" s="1101"/>
      <c r="O34" s="788"/>
      <c r="P34" s="788"/>
      <c r="Q34" s="1299">
        <v>0</v>
      </c>
      <c r="S34" s="810"/>
    </row>
    <row r="35" spans="1:33" s="685" customFormat="1">
      <c r="A35" s="684">
        <v>21</v>
      </c>
      <c r="B35" s="927"/>
      <c r="C35" s="829"/>
      <c r="D35" s="788"/>
      <c r="E35" s="1299">
        <v>0</v>
      </c>
      <c r="F35" s="1101"/>
      <c r="G35" s="788"/>
      <c r="H35" s="788"/>
      <c r="I35" s="1299">
        <v>0</v>
      </c>
      <c r="J35" s="927"/>
      <c r="K35" s="829"/>
      <c r="L35" s="1296"/>
      <c r="M35" s="1299">
        <v>0</v>
      </c>
      <c r="N35" s="1101"/>
      <c r="O35" s="788"/>
      <c r="P35" s="788"/>
      <c r="Q35" s="1299">
        <v>0</v>
      </c>
      <c r="S35" s="810"/>
    </row>
    <row r="36" spans="1:33" s="685" customFormat="1">
      <c r="A36" s="684">
        <v>22</v>
      </c>
      <c r="B36" s="927"/>
      <c r="C36" s="829"/>
      <c r="D36" s="788"/>
      <c r="E36" s="1299">
        <v>0</v>
      </c>
      <c r="F36" s="1101"/>
      <c r="G36" s="788"/>
      <c r="H36" s="788"/>
      <c r="I36" s="1299">
        <v>0</v>
      </c>
      <c r="J36" s="927"/>
      <c r="K36" s="829"/>
      <c r="L36" s="1296"/>
      <c r="M36" s="1299">
        <v>0</v>
      </c>
      <c r="N36" s="1101"/>
      <c r="O36" s="788"/>
      <c r="P36" s="788"/>
      <c r="Q36" s="1299">
        <v>0</v>
      </c>
      <c r="S36" s="810"/>
    </row>
    <row r="37" spans="1:33" s="685" customFormat="1">
      <c r="A37" s="684">
        <v>23</v>
      </c>
      <c r="B37" s="927"/>
      <c r="C37" s="829"/>
      <c r="D37" s="1296"/>
      <c r="E37" s="1299">
        <v>0</v>
      </c>
      <c r="F37" s="1101"/>
      <c r="G37" s="788"/>
      <c r="H37" s="788"/>
      <c r="I37" s="1299">
        <v>0</v>
      </c>
      <c r="J37" s="927"/>
      <c r="K37" s="829"/>
      <c r="L37" s="1296"/>
      <c r="M37" s="1299">
        <v>0</v>
      </c>
      <c r="N37" s="1101"/>
      <c r="O37" s="788"/>
      <c r="P37" s="788"/>
      <c r="Q37" s="1299">
        <v>0</v>
      </c>
      <c r="S37" s="810"/>
    </row>
    <row r="38" spans="1:33" s="685" customFormat="1">
      <c r="A38" s="684" t="s">
        <v>19</v>
      </c>
      <c r="B38" s="788"/>
      <c r="C38" s="788"/>
      <c r="D38" s="788"/>
      <c r="E38" s="1298">
        <f>SUM(E14:E37)</f>
        <v>0</v>
      </c>
      <c r="F38" s="788"/>
      <c r="G38" s="788"/>
      <c r="H38" s="788"/>
      <c r="I38" s="1137">
        <f>SUM(I14:I37)</f>
        <v>0</v>
      </c>
      <c r="J38" s="788"/>
      <c r="K38" s="788"/>
      <c r="L38" s="788"/>
      <c r="M38" s="1298">
        <f>SUM(M14:M37)</f>
        <v>0</v>
      </c>
      <c r="N38" s="788"/>
      <c r="O38" s="788"/>
      <c r="P38" s="788"/>
      <c r="Q38" s="1137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7">
    <tabColor theme="9" tint="-0.249977111117893"/>
  </sheetPr>
  <dimension ref="A1:AG46"/>
  <sheetViews>
    <sheetView zoomScale="85" zoomScaleNormal="85" workbookViewId="0">
      <selection activeCell="T24" sqref="T24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442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M2" s="677"/>
      <c r="N2" s="1255" t="s">
        <v>2</v>
      </c>
      <c r="O2" s="1256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592</v>
      </c>
      <c r="M3" s="3043"/>
      <c r="N3" s="3043"/>
      <c r="O3" s="3043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>
        <v>1721</v>
      </c>
      <c r="B8" s="1274">
        <v>1722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412</v>
      </c>
      <c r="C10" s="2095"/>
      <c r="D10" s="2095"/>
      <c r="E10" s="2096"/>
      <c r="F10" s="3032" t="s">
        <v>413</v>
      </c>
      <c r="G10" s="2095"/>
      <c r="H10" s="2095"/>
      <c r="I10" s="2096"/>
      <c r="J10" s="3032" t="s">
        <v>412</v>
      </c>
      <c r="K10" s="2963"/>
      <c r="L10" s="2963"/>
      <c r="M10" s="2964"/>
      <c r="N10" s="3032" t="s">
        <v>413</v>
      </c>
      <c r="O10" s="2963"/>
      <c r="P10" s="2963"/>
      <c r="Q10" s="2964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50</v>
      </c>
      <c r="F11" s="3032" t="s">
        <v>14</v>
      </c>
      <c r="G11" s="2095"/>
      <c r="H11" s="678"/>
      <c r="I11" s="679"/>
      <c r="J11" s="3032" t="s">
        <v>14</v>
      </c>
      <c r="K11" s="2095"/>
      <c r="L11" s="678"/>
      <c r="M11" s="679">
        <f>E11</f>
        <v>50</v>
      </c>
      <c r="N11" s="3032" t="s">
        <v>14</v>
      </c>
      <c r="O11" s="2095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7"/>
      <c r="C14" s="788"/>
      <c r="D14" s="788"/>
      <c r="E14" s="2052">
        <v>23</v>
      </c>
      <c r="F14" s="1707"/>
      <c r="G14" s="1696"/>
      <c r="H14" s="1696"/>
      <c r="I14" s="2052">
        <v>577</v>
      </c>
      <c r="J14" s="1827"/>
      <c r="K14" s="1828"/>
      <c r="L14" s="1696"/>
      <c r="M14" s="1297">
        <v>5</v>
      </c>
      <c r="N14" s="1707"/>
      <c r="O14" s="1696"/>
      <c r="P14" s="1696"/>
      <c r="Q14" s="1297">
        <v>198</v>
      </c>
      <c r="S14" s="810"/>
    </row>
    <row r="15" spans="1:33" s="1313" customFormat="1" ht="14.25">
      <c r="A15" s="1306">
        <v>1</v>
      </c>
      <c r="B15" s="927"/>
      <c r="C15" s="1308"/>
      <c r="D15" s="788"/>
      <c r="E15" s="2053">
        <v>23</v>
      </c>
      <c r="F15" s="1708"/>
      <c r="G15" s="824"/>
      <c r="H15" s="1315"/>
      <c r="I15" s="2053">
        <v>530</v>
      </c>
      <c r="J15" s="1708"/>
      <c r="K15" s="1315"/>
      <c r="L15" s="1315"/>
      <c r="M15" s="1907">
        <v>4</v>
      </c>
      <c r="N15" s="1708"/>
      <c r="O15" s="1315"/>
      <c r="P15" s="1315"/>
      <c r="Q15" s="1907">
        <v>195</v>
      </c>
      <c r="S15" s="1314"/>
    </row>
    <row r="16" spans="1:33" s="681" customFormat="1" ht="14.25">
      <c r="A16" s="684">
        <v>2</v>
      </c>
      <c r="B16" s="927"/>
      <c r="C16" s="829"/>
      <c r="D16" s="788"/>
      <c r="E16" s="2053">
        <v>22</v>
      </c>
      <c r="F16" s="1709"/>
      <c r="G16" s="824"/>
      <c r="H16" s="824"/>
      <c r="I16" s="2053">
        <v>538</v>
      </c>
      <c r="J16" s="1709"/>
      <c r="K16" s="824"/>
      <c r="L16" s="824"/>
      <c r="M16" s="1907">
        <v>5</v>
      </c>
      <c r="N16" s="1709"/>
      <c r="O16" s="824"/>
      <c r="P16" s="824"/>
      <c r="Q16" s="1907">
        <v>198</v>
      </c>
      <c r="S16" s="810"/>
    </row>
    <row r="17" spans="1:19" s="681" customFormat="1" ht="14.25">
      <c r="A17" s="684">
        <v>3</v>
      </c>
      <c r="B17" s="927"/>
      <c r="C17" s="829"/>
      <c r="D17" s="788"/>
      <c r="E17" s="2053">
        <v>22</v>
      </c>
      <c r="F17" s="1709"/>
      <c r="G17" s="824"/>
      <c r="H17" s="824"/>
      <c r="I17" s="2053">
        <v>541</v>
      </c>
      <c r="J17" s="1709"/>
      <c r="K17" s="824"/>
      <c r="L17" s="824"/>
      <c r="M17" s="1907">
        <v>4</v>
      </c>
      <c r="N17" s="1709"/>
      <c r="O17" s="824"/>
      <c r="P17" s="824"/>
      <c r="Q17" s="1907">
        <v>196</v>
      </c>
      <c r="S17" s="810"/>
    </row>
    <row r="18" spans="1:19" s="681" customFormat="1" ht="14.25">
      <c r="A18" s="684">
        <v>4</v>
      </c>
      <c r="B18" s="927"/>
      <c r="C18" s="829"/>
      <c r="D18" s="788"/>
      <c r="E18" s="2053">
        <v>23</v>
      </c>
      <c r="F18" s="1709"/>
      <c r="G18" s="824"/>
      <c r="H18" s="824"/>
      <c r="I18" s="2053">
        <v>532</v>
      </c>
      <c r="J18" s="1709"/>
      <c r="K18" s="824"/>
      <c r="L18" s="824"/>
      <c r="M18" s="1907">
        <v>5</v>
      </c>
      <c r="N18" s="1709"/>
      <c r="O18" s="824"/>
      <c r="P18" s="824"/>
      <c r="Q18" s="1907">
        <v>187</v>
      </c>
      <c r="S18" s="810"/>
    </row>
    <row r="19" spans="1:19" s="681" customFormat="1" ht="14.25">
      <c r="A19" s="684">
        <v>5</v>
      </c>
      <c r="B19" s="927"/>
      <c r="C19" s="829"/>
      <c r="D19" s="788"/>
      <c r="E19" s="2053">
        <v>23</v>
      </c>
      <c r="F19" s="1709"/>
      <c r="G19" s="824"/>
      <c r="H19" s="824"/>
      <c r="I19" s="2053">
        <v>577</v>
      </c>
      <c r="J19" s="1709"/>
      <c r="K19" s="824"/>
      <c r="L19" s="824"/>
      <c r="M19" s="1907">
        <v>4</v>
      </c>
      <c r="N19" s="1709"/>
      <c r="O19" s="824"/>
      <c r="P19" s="824"/>
      <c r="Q19" s="1907">
        <v>189</v>
      </c>
      <c r="S19" s="810"/>
    </row>
    <row r="20" spans="1:19" s="681" customFormat="1" ht="14.25">
      <c r="A20" s="684">
        <v>6</v>
      </c>
      <c r="B20" s="927"/>
      <c r="C20" s="829"/>
      <c r="D20" s="788"/>
      <c r="E20" s="2053">
        <v>24</v>
      </c>
      <c r="F20" s="1709"/>
      <c r="G20" s="824"/>
      <c r="H20" s="824"/>
      <c r="I20" s="2053">
        <v>731</v>
      </c>
      <c r="J20" s="1709"/>
      <c r="K20" s="824"/>
      <c r="L20" s="824"/>
      <c r="M20" s="1907">
        <v>5</v>
      </c>
      <c r="N20" s="1709"/>
      <c r="O20" s="824"/>
      <c r="P20" s="824"/>
      <c r="Q20" s="1907">
        <v>186</v>
      </c>
      <c r="S20" s="810"/>
    </row>
    <row r="21" spans="1:19" s="681" customFormat="1" ht="14.25">
      <c r="A21" s="684">
        <v>7</v>
      </c>
      <c r="B21" s="927"/>
      <c r="C21" s="829"/>
      <c r="D21" s="788"/>
      <c r="E21" s="2053">
        <v>22</v>
      </c>
      <c r="F21" s="1709"/>
      <c r="G21" s="824"/>
      <c r="H21" s="824"/>
      <c r="I21" s="2053">
        <v>831</v>
      </c>
      <c r="J21" s="1709"/>
      <c r="K21" s="824"/>
      <c r="L21" s="824"/>
      <c r="M21" s="1907">
        <v>5</v>
      </c>
      <c r="N21" s="1709"/>
      <c r="O21" s="824"/>
      <c r="P21" s="824"/>
      <c r="Q21" s="1907">
        <v>183</v>
      </c>
      <c r="S21" s="810"/>
    </row>
    <row r="22" spans="1:19" s="681" customFormat="1" ht="14.25">
      <c r="A22" s="684">
        <v>8</v>
      </c>
      <c r="B22" s="927"/>
      <c r="C22" s="829"/>
      <c r="D22" s="788"/>
      <c r="E22" s="2053">
        <v>23</v>
      </c>
      <c r="F22" s="1709"/>
      <c r="G22" s="824"/>
      <c r="H22" s="824"/>
      <c r="I22" s="2053">
        <v>998</v>
      </c>
      <c r="J22" s="1709"/>
      <c r="K22" s="824"/>
      <c r="L22" s="824"/>
      <c r="M22" s="1907">
        <v>5</v>
      </c>
      <c r="N22" s="1709"/>
      <c r="O22" s="824"/>
      <c r="P22" s="824"/>
      <c r="Q22" s="1907">
        <v>350</v>
      </c>
      <c r="S22" s="810"/>
    </row>
    <row r="23" spans="1:19" s="681" customFormat="1" ht="14.25">
      <c r="A23" s="684">
        <v>9</v>
      </c>
      <c r="B23" s="927"/>
      <c r="C23" s="829"/>
      <c r="D23" s="788"/>
      <c r="E23" s="2053">
        <v>21</v>
      </c>
      <c r="F23" s="1709"/>
      <c r="G23" s="824"/>
      <c r="H23" s="824"/>
      <c r="I23" s="2053">
        <v>989</v>
      </c>
      <c r="J23" s="1709"/>
      <c r="K23" s="824"/>
      <c r="L23" s="824"/>
      <c r="M23" s="1907">
        <v>3</v>
      </c>
      <c r="N23" s="1709"/>
      <c r="O23" s="824"/>
      <c r="P23" s="824"/>
      <c r="Q23" s="1907">
        <v>343</v>
      </c>
      <c r="S23" s="810"/>
    </row>
    <row r="24" spans="1:19" s="681" customFormat="1" ht="14.25">
      <c r="A24" s="684">
        <v>10</v>
      </c>
      <c r="B24" s="927"/>
      <c r="C24" s="829"/>
      <c r="D24" s="788"/>
      <c r="E24" s="2053">
        <v>17</v>
      </c>
      <c r="F24" s="1709"/>
      <c r="G24" s="824"/>
      <c r="H24" s="824"/>
      <c r="I24" s="2053">
        <v>1031</v>
      </c>
      <c r="J24" s="1709"/>
      <c r="K24" s="824"/>
      <c r="L24" s="824"/>
      <c r="M24" s="1907">
        <v>0</v>
      </c>
      <c r="N24" s="1709"/>
      <c r="O24" s="824"/>
      <c r="P24" s="824"/>
      <c r="Q24" s="1907">
        <v>461</v>
      </c>
      <c r="S24" s="810"/>
    </row>
    <row r="25" spans="1:19" s="681" customFormat="1" ht="14.25">
      <c r="A25" s="684">
        <v>11</v>
      </c>
      <c r="B25" s="927"/>
      <c r="C25" s="829"/>
      <c r="D25" s="788"/>
      <c r="E25" s="2053">
        <v>17</v>
      </c>
      <c r="F25" s="1829"/>
      <c r="G25" s="1830"/>
      <c r="H25" s="1831"/>
      <c r="I25" s="2053">
        <v>1053</v>
      </c>
      <c r="J25" s="1829"/>
      <c r="K25" s="1830"/>
      <c r="L25" s="1831"/>
      <c r="M25" s="1907">
        <v>1</v>
      </c>
      <c r="N25" s="1829"/>
      <c r="O25" s="1830"/>
      <c r="P25" s="1831"/>
      <c r="Q25" s="1907">
        <v>479</v>
      </c>
      <c r="S25" s="810"/>
    </row>
    <row r="26" spans="1:19" s="681" customFormat="1" ht="14.25">
      <c r="A26" s="684">
        <v>12</v>
      </c>
      <c r="B26" s="927"/>
      <c r="C26" s="829"/>
      <c r="D26" s="788"/>
      <c r="E26" s="2053">
        <v>18</v>
      </c>
      <c r="F26" s="1101"/>
      <c r="G26" s="824"/>
      <c r="H26" s="1703"/>
      <c r="I26" s="2053">
        <v>823</v>
      </c>
      <c r="J26" s="1101"/>
      <c r="K26" s="824"/>
      <c r="L26" s="1703"/>
      <c r="M26" s="1907">
        <v>0</v>
      </c>
      <c r="N26" s="1101"/>
      <c r="O26" s="824"/>
      <c r="P26" s="1703"/>
      <c r="Q26" s="1907">
        <v>206</v>
      </c>
      <c r="S26" s="810"/>
    </row>
    <row r="27" spans="1:19" s="681" customFormat="1" ht="14.25">
      <c r="A27" s="684">
        <v>13</v>
      </c>
      <c r="B27" s="927"/>
      <c r="C27" s="829"/>
      <c r="D27" s="788"/>
      <c r="E27" s="2053">
        <v>17</v>
      </c>
      <c r="F27" s="1101"/>
      <c r="G27" s="824"/>
      <c r="H27" s="1703"/>
      <c r="I27" s="2053">
        <v>1083</v>
      </c>
      <c r="J27" s="1101"/>
      <c r="K27" s="824"/>
      <c r="L27" s="1703"/>
      <c r="M27" s="1907">
        <v>0</v>
      </c>
      <c r="N27" s="1101"/>
      <c r="O27" s="824"/>
      <c r="P27" s="1703"/>
      <c r="Q27" s="1907">
        <v>478</v>
      </c>
      <c r="S27" s="810"/>
    </row>
    <row r="28" spans="1:19" s="681" customFormat="1" ht="14.25">
      <c r="A28" s="684">
        <v>14</v>
      </c>
      <c r="B28" s="927"/>
      <c r="C28" s="829"/>
      <c r="D28" s="788"/>
      <c r="E28" s="2053">
        <v>20</v>
      </c>
      <c r="F28" s="1101"/>
      <c r="G28" s="824"/>
      <c r="H28" s="1703"/>
      <c r="I28" s="2053">
        <v>1037</v>
      </c>
      <c r="J28" s="1101"/>
      <c r="K28" s="824"/>
      <c r="L28" s="1703"/>
      <c r="M28" s="1907">
        <v>1</v>
      </c>
      <c r="N28" s="1101"/>
      <c r="O28" s="824"/>
      <c r="P28" s="1703"/>
      <c r="Q28" s="1907">
        <v>454</v>
      </c>
      <c r="S28" s="810"/>
    </row>
    <row r="29" spans="1:19" s="681" customFormat="1" ht="14.25">
      <c r="A29" s="684">
        <v>15</v>
      </c>
      <c r="B29" s="927"/>
      <c r="C29" s="829"/>
      <c r="D29" s="788"/>
      <c r="E29" s="2053">
        <v>22</v>
      </c>
      <c r="F29" s="1101"/>
      <c r="G29" s="824"/>
      <c r="H29" s="1703"/>
      <c r="I29" s="2053">
        <v>966</v>
      </c>
      <c r="J29" s="1101"/>
      <c r="K29" s="824"/>
      <c r="L29" s="1703"/>
      <c r="M29" s="1907">
        <v>4</v>
      </c>
      <c r="N29" s="1101"/>
      <c r="O29" s="824"/>
      <c r="P29" s="1703"/>
      <c r="Q29" s="1907">
        <v>362</v>
      </c>
      <c r="S29" s="810"/>
    </row>
    <row r="30" spans="1:19" s="681" customFormat="1" ht="14.25">
      <c r="A30" s="684">
        <v>16</v>
      </c>
      <c r="B30" s="927"/>
      <c r="C30" s="829"/>
      <c r="D30" s="788"/>
      <c r="E30" s="2053">
        <v>22</v>
      </c>
      <c r="F30" s="1101"/>
      <c r="G30" s="824"/>
      <c r="H30" s="1703"/>
      <c r="I30" s="2053">
        <v>1080</v>
      </c>
      <c r="J30" s="1101"/>
      <c r="K30" s="824"/>
      <c r="L30" s="1703"/>
      <c r="M30" s="1907">
        <v>5</v>
      </c>
      <c r="N30" s="1101"/>
      <c r="O30" s="824"/>
      <c r="P30" s="1703"/>
      <c r="Q30" s="1907">
        <v>443</v>
      </c>
      <c r="S30" s="810"/>
    </row>
    <row r="31" spans="1:19" s="685" customFormat="1" ht="14.25">
      <c r="A31" s="684">
        <v>17</v>
      </c>
      <c r="B31" s="927"/>
      <c r="C31" s="829"/>
      <c r="D31" s="788"/>
      <c r="E31" s="2053">
        <v>21</v>
      </c>
      <c r="F31" s="1101"/>
      <c r="G31" s="824"/>
      <c r="H31" s="1703"/>
      <c r="I31" s="2053">
        <v>951</v>
      </c>
      <c r="J31" s="1101"/>
      <c r="K31" s="824"/>
      <c r="L31" s="1703"/>
      <c r="M31" s="1907">
        <v>5</v>
      </c>
      <c r="N31" s="1101"/>
      <c r="O31" s="824"/>
      <c r="P31" s="1703"/>
      <c r="Q31" s="1907">
        <v>215</v>
      </c>
      <c r="S31" s="810"/>
    </row>
    <row r="32" spans="1:19" s="685" customFormat="1" ht="14.25">
      <c r="A32" s="684">
        <v>18</v>
      </c>
      <c r="B32" s="927"/>
      <c r="C32" s="829"/>
      <c r="D32" s="788"/>
      <c r="E32" s="2053">
        <v>19</v>
      </c>
      <c r="F32" s="1101"/>
      <c r="G32" s="824"/>
      <c r="H32" s="1703"/>
      <c r="I32" s="2053">
        <v>950</v>
      </c>
      <c r="J32" s="1101"/>
      <c r="K32" s="824"/>
      <c r="L32" s="1703"/>
      <c r="M32" s="1907">
        <v>6</v>
      </c>
      <c r="N32" s="1101"/>
      <c r="O32" s="824"/>
      <c r="P32" s="1703"/>
      <c r="Q32" s="1907">
        <v>198</v>
      </c>
      <c r="S32" s="810"/>
    </row>
    <row r="33" spans="1:33" s="685" customFormat="1" ht="14.25">
      <c r="A33" s="684">
        <v>19</v>
      </c>
      <c r="B33" s="927"/>
      <c r="C33" s="829"/>
      <c r="D33" s="788"/>
      <c r="E33" s="2053">
        <v>21</v>
      </c>
      <c r="F33" s="1101"/>
      <c r="G33" s="824"/>
      <c r="H33" s="1703"/>
      <c r="I33" s="2053">
        <v>918</v>
      </c>
      <c r="J33" s="1101"/>
      <c r="K33" s="824"/>
      <c r="L33" s="1703"/>
      <c r="M33" s="1907">
        <v>4</v>
      </c>
      <c r="N33" s="1101"/>
      <c r="O33" s="824"/>
      <c r="P33" s="1703"/>
      <c r="Q33" s="1907">
        <v>200</v>
      </c>
      <c r="S33" s="810"/>
    </row>
    <row r="34" spans="1:33" s="685" customFormat="1" ht="14.25">
      <c r="A34" s="684">
        <v>20</v>
      </c>
      <c r="B34" s="927"/>
      <c r="C34" s="829"/>
      <c r="D34" s="788"/>
      <c r="E34" s="2053">
        <v>22</v>
      </c>
      <c r="F34" s="1101"/>
      <c r="G34" s="824"/>
      <c r="H34" s="1703"/>
      <c r="I34" s="2053">
        <v>902</v>
      </c>
      <c r="J34" s="1101"/>
      <c r="K34" s="824"/>
      <c r="L34" s="1703"/>
      <c r="M34" s="1907">
        <v>5</v>
      </c>
      <c r="N34" s="1101"/>
      <c r="O34" s="824"/>
      <c r="P34" s="1703"/>
      <c r="Q34" s="1907">
        <v>202</v>
      </c>
      <c r="S34" s="810"/>
    </row>
    <row r="35" spans="1:33" s="685" customFormat="1" ht="14.25">
      <c r="A35" s="684">
        <v>21</v>
      </c>
      <c r="B35" s="927"/>
      <c r="C35" s="829"/>
      <c r="D35" s="788"/>
      <c r="E35" s="2053">
        <v>23</v>
      </c>
      <c r="F35" s="1101"/>
      <c r="G35" s="824"/>
      <c r="H35" s="1703"/>
      <c r="I35" s="2053">
        <v>845</v>
      </c>
      <c r="J35" s="1101"/>
      <c r="K35" s="824"/>
      <c r="L35" s="1703"/>
      <c r="M35" s="1907">
        <v>5</v>
      </c>
      <c r="N35" s="1101"/>
      <c r="O35" s="824"/>
      <c r="P35" s="1703"/>
      <c r="Q35" s="1907">
        <v>200</v>
      </c>
      <c r="S35" s="810"/>
    </row>
    <row r="36" spans="1:33" s="685" customFormat="1" ht="14.25">
      <c r="A36" s="684">
        <v>22</v>
      </c>
      <c r="B36" s="927"/>
      <c r="C36" s="829"/>
      <c r="D36" s="788"/>
      <c r="E36" s="2053">
        <v>24</v>
      </c>
      <c r="F36" s="1101"/>
      <c r="G36" s="824"/>
      <c r="H36" s="1703"/>
      <c r="I36" s="2053">
        <v>762</v>
      </c>
      <c r="J36" s="1101"/>
      <c r="K36" s="824"/>
      <c r="L36" s="1703"/>
      <c r="M36" s="1907">
        <v>5</v>
      </c>
      <c r="N36" s="1101"/>
      <c r="O36" s="824"/>
      <c r="P36" s="1703"/>
      <c r="Q36" s="1907">
        <v>209</v>
      </c>
      <c r="S36" s="810"/>
    </row>
    <row r="37" spans="1:33" s="685" customFormat="1" ht="15" thickBot="1">
      <c r="A37" s="684">
        <v>23</v>
      </c>
      <c r="B37" s="927"/>
      <c r="C37" s="829"/>
      <c r="D37" s="1296"/>
      <c r="E37" s="2054">
        <v>23</v>
      </c>
      <c r="F37" s="1101"/>
      <c r="G37" s="824"/>
      <c r="H37" s="1703"/>
      <c r="I37" s="2054">
        <v>658</v>
      </c>
      <c r="J37" s="1101"/>
      <c r="K37" s="824"/>
      <c r="L37" s="1703"/>
      <c r="M37" s="1907">
        <v>5</v>
      </c>
      <c r="N37" s="1101"/>
      <c r="O37" s="824"/>
      <c r="P37" s="1703"/>
      <c r="Q37" s="1907">
        <v>200</v>
      </c>
      <c r="S37" s="810"/>
    </row>
    <row r="38" spans="1:33" s="685" customFormat="1" ht="15">
      <c r="A38" s="684" t="s">
        <v>19</v>
      </c>
      <c r="B38" s="788"/>
      <c r="C38" s="788"/>
      <c r="D38" s="788"/>
      <c r="E38" s="1705">
        <f>SUM(E14:E37)</f>
        <v>512</v>
      </c>
      <c r="F38" s="1706"/>
      <c r="G38" s="1706"/>
      <c r="H38" s="1706"/>
      <c r="I38" s="1705">
        <f>SUM(I14:I37)</f>
        <v>19903</v>
      </c>
      <c r="J38" s="1706"/>
      <c r="K38" s="1706"/>
      <c r="L38" s="1706"/>
      <c r="M38" s="1705">
        <f>SUM(M14:M37)</f>
        <v>91</v>
      </c>
      <c r="N38" s="1706"/>
      <c r="O38" s="1706"/>
      <c r="P38" s="1706"/>
      <c r="Q38" s="1705">
        <f>SUM(Q14:Q37)</f>
        <v>6532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8">
    <tabColor theme="9" tint="-0.249977111117893"/>
  </sheetPr>
  <dimension ref="A1:AG46"/>
  <sheetViews>
    <sheetView zoomScale="85" zoomScaleNormal="85" workbookViewId="0">
      <selection activeCell="V42" sqref="V42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442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M2" s="677"/>
      <c r="N2" s="1255" t="s">
        <v>2</v>
      </c>
      <c r="O2" s="1256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592</v>
      </c>
      <c r="M3" s="3043"/>
      <c r="N3" s="3043"/>
      <c r="O3" s="3043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>
        <v>1723</v>
      </c>
      <c r="B8" s="1274">
        <v>1724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414</v>
      </c>
      <c r="C10" s="2095"/>
      <c r="D10" s="2095"/>
      <c r="E10" s="2096"/>
      <c r="F10" s="3032" t="s">
        <v>415</v>
      </c>
      <c r="G10" s="2095"/>
      <c r="H10" s="2095"/>
      <c r="I10" s="2096"/>
      <c r="J10" s="3032" t="s">
        <v>414</v>
      </c>
      <c r="K10" s="2963"/>
      <c r="L10" s="2963"/>
      <c r="M10" s="2964"/>
      <c r="N10" s="3032" t="s">
        <v>415</v>
      </c>
      <c r="O10" s="2963"/>
      <c r="P10" s="2963"/>
      <c r="Q10" s="2964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50</v>
      </c>
      <c r="F11" s="3032" t="s">
        <v>14</v>
      </c>
      <c r="G11" s="2095"/>
      <c r="H11" s="678"/>
      <c r="I11" s="679"/>
      <c r="J11" s="3032" t="s">
        <v>14</v>
      </c>
      <c r="K11" s="2095"/>
      <c r="L11" s="678"/>
      <c r="M11" s="679">
        <f>E11</f>
        <v>50</v>
      </c>
      <c r="N11" s="3032" t="s">
        <v>14</v>
      </c>
      <c r="O11" s="2095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7"/>
      <c r="C14" s="788"/>
      <c r="D14" s="788"/>
      <c r="E14" s="2052">
        <v>165</v>
      </c>
      <c r="F14" s="823"/>
      <c r="G14" s="788"/>
      <c r="H14" s="788"/>
      <c r="I14" s="2052">
        <v>227</v>
      </c>
      <c r="J14" s="927"/>
      <c r="K14" s="829"/>
      <c r="L14" s="788"/>
      <c r="M14" s="1297">
        <v>11</v>
      </c>
      <c r="N14" s="823"/>
      <c r="O14" s="788"/>
      <c r="P14" s="788"/>
      <c r="Q14" s="1297">
        <v>123</v>
      </c>
      <c r="S14" s="810"/>
    </row>
    <row r="15" spans="1:33" s="1313" customFormat="1" ht="14.25">
      <c r="A15" s="1306">
        <v>1</v>
      </c>
      <c r="B15" s="927"/>
      <c r="C15" s="1308"/>
      <c r="D15" s="788"/>
      <c r="E15" s="2053">
        <v>156</v>
      </c>
      <c r="F15" s="1310"/>
      <c r="G15" s="824"/>
      <c r="H15" s="1826"/>
      <c r="I15" s="2053">
        <v>218</v>
      </c>
      <c r="J15" s="1310"/>
      <c r="K15" s="1315"/>
      <c r="L15" s="1826"/>
      <c r="M15" s="1907">
        <v>11</v>
      </c>
      <c r="N15" s="1310"/>
      <c r="O15" s="1315"/>
      <c r="P15" s="1826"/>
      <c r="Q15" s="1907">
        <v>121</v>
      </c>
      <c r="S15" s="1314"/>
    </row>
    <row r="16" spans="1:33" s="681" customFormat="1" ht="14.25">
      <c r="A16" s="684">
        <v>2</v>
      </c>
      <c r="B16" s="927"/>
      <c r="C16" s="829"/>
      <c r="D16" s="788"/>
      <c r="E16" s="2053">
        <v>154</v>
      </c>
      <c r="F16" s="1101"/>
      <c r="G16" s="824"/>
      <c r="H16" s="1703"/>
      <c r="I16" s="2053">
        <v>218</v>
      </c>
      <c r="J16" s="1101"/>
      <c r="K16" s="824"/>
      <c r="L16" s="1703"/>
      <c r="M16" s="1907">
        <v>10</v>
      </c>
      <c r="N16" s="1101"/>
      <c r="O16" s="824"/>
      <c r="P16" s="1703"/>
      <c r="Q16" s="1907">
        <v>121</v>
      </c>
      <c r="S16" s="810"/>
    </row>
    <row r="17" spans="1:19" s="681" customFormat="1" ht="14.25">
      <c r="A17" s="684">
        <v>3</v>
      </c>
      <c r="B17" s="927"/>
      <c r="C17" s="829"/>
      <c r="D17" s="788"/>
      <c r="E17" s="2053">
        <v>157</v>
      </c>
      <c r="F17" s="1101"/>
      <c r="G17" s="824"/>
      <c r="H17" s="1703"/>
      <c r="I17" s="2053">
        <v>216</v>
      </c>
      <c r="J17" s="1101"/>
      <c r="K17" s="824"/>
      <c r="L17" s="1703"/>
      <c r="M17" s="1907">
        <v>7</v>
      </c>
      <c r="N17" s="1101"/>
      <c r="O17" s="824"/>
      <c r="P17" s="1703"/>
      <c r="Q17" s="1907">
        <v>121</v>
      </c>
      <c r="S17" s="810"/>
    </row>
    <row r="18" spans="1:19" s="681" customFormat="1" ht="14.25">
      <c r="A18" s="684">
        <v>4</v>
      </c>
      <c r="B18" s="927"/>
      <c r="C18" s="829"/>
      <c r="D18" s="788"/>
      <c r="E18" s="2053">
        <v>168</v>
      </c>
      <c r="F18" s="1101"/>
      <c r="G18" s="824"/>
      <c r="H18" s="1703"/>
      <c r="I18" s="2053">
        <v>220</v>
      </c>
      <c r="J18" s="1101"/>
      <c r="K18" s="824"/>
      <c r="L18" s="1703"/>
      <c r="M18" s="1907">
        <v>9</v>
      </c>
      <c r="N18" s="1101"/>
      <c r="O18" s="824"/>
      <c r="P18" s="1703"/>
      <c r="Q18" s="1907">
        <v>119</v>
      </c>
      <c r="S18" s="810"/>
    </row>
    <row r="19" spans="1:19" s="681" customFormat="1" ht="14.25">
      <c r="A19" s="684">
        <v>5</v>
      </c>
      <c r="B19" s="927"/>
      <c r="C19" s="829"/>
      <c r="D19" s="788"/>
      <c r="E19" s="2053">
        <v>180</v>
      </c>
      <c r="F19" s="1101"/>
      <c r="G19" s="824"/>
      <c r="H19" s="1703"/>
      <c r="I19" s="2053">
        <v>223</v>
      </c>
      <c r="J19" s="1101"/>
      <c r="K19" s="824"/>
      <c r="L19" s="1703"/>
      <c r="M19" s="1907">
        <v>7</v>
      </c>
      <c r="N19" s="1101"/>
      <c r="O19" s="824"/>
      <c r="P19" s="1703"/>
      <c r="Q19" s="1907">
        <v>121</v>
      </c>
      <c r="S19" s="810"/>
    </row>
    <row r="20" spans="1:19" s="681" customFormat="1" ht="14.25">
      <c r="A20" s="684">
        <v>6</v>
      </c>
      <c r="B20" s="927"/>
      <c r="C20" s="829"/>
      <c r="D20" s="788"/>
      <c r="E20" s="2053">
        <v>205</v>
      </c>
      <c r="F20" s="1101"/>
      <c r="G20" s="824"/>
      <c r="H20" s="1703"/>
      <c r="I20" s="2053">
        <v>246</v>
      </c>
      <c r="J20" s="1101"/>
      <c r="K20" s="824"/>
      <c r="L20" s="1703"/>
      <c r="M20" s="1907">
        <v>8</v>
      </c>
      <c r="N20" s="1101"/>
      <c r="O20" s="824"/>
      <c r="P20" s="1703"/>
      <c r="Q20" s="1907">
        <v>118</v>
      </c>
      <c r="S20" s="810"/>
    </row>
    <row r="21" spans="1:19" s="681" customFormat="1" ht="14.25">
      <c r="A21" s="684">
        <v>7</v>
      </c>
      <c r="B21" s="927"/>
      <c r="C21" s="829"/>
      <c r="D21" s="788"/>
      <c r="E21" s="2053">
        <v>218</v>
      </c>
      <c r="F21" s="1101"/>
      <c r="G21" s="824"/>
      <c r="H21" s="1703"/>
      <c r="I21" s="2053">
        <v>334</v>
      </c>
      <c r="J21" s="1101"/>
      <c r="K21" s="824"/>
      <c r="L21" s="1703"/>
      <c r="M21" s="1907">
        <v>10</v>
      </c>
      <c r="N21" s="1101"/>
      <c r="O21" s="824"/>
      <c r="P21" s="1703"/>
      <c r="Q21" s="1907">
        <v>197</v>
      </c>
      <c r="S21" s="810"/>
    </row>
    <row r="22" spans="1:19" s="681" customFormat="1" ht="14.25">
      <c r="A22" s="684">
        <v>8</v>
      </c>
      <c r="B22" s="927"/>
      <c r="C22" s="829"/>
      <c r="D22" s="788"/>
      <c r="E22" s="2053">
        <v>191</v>
      </c>
      <c r="F22" s="1101"/>
      <c r="G22" s="824"/>
      <c r="H22" s="1703"/>
      <c r="I22" s="2053">
        <v>340</v>
      </c>
      <c r="J22" s="1101"/>
      <c r="K22" s="824"/>
      <c r="L22" s="1703"/>
      <c r="M22" s="1907">
        <v>9</v>
      </c>
      <c r="N22" s="1101"/>
      <c r="O22" s="824"/>
      <c r="P22" s="1703"/>
      <c r="Q22" s="1907">
        <v>199</v>
      </c>
      <c r="S22" s="810"/>
    </row>
    <row r="23" spans="1:19" s="681" customFormat="1" ht="14.25">
      <c r="A23" s="684">
        <v>9</v>
      </c>
      <c r="B23" s="927"/>
      <c r="C23" s="829"/>
      <c r="D23" s="788"/>
      <c r="E23" s="2053">
        <v>180</v>
      </c>
      <c r="F23" s="1101"/>
      <c r="G23" s="824"/>
      <c r="H23" s="1703"/>
      <c r="I23" s="2053">
        <v>330</v>
      </c>
      <c r="J23" s="1101"/>
      <c r="K23" s="824"/>
      <c r="L23" s="1703"/>
      <c r="M23" s="1907">
        <v>13</v>
      </c>
      <c r="N23" s="1101"/>
      <c r="O23" s="824"/>
      <c r="P23" s="1703"/>
      <c r="Q23" s="1907">
        <v>218</v>
      </c>
      <c r="S23" s="810"/>
    </row>
    <row r="24" spans="1:19" s="681" customFormat="1" ht="14.25">
      <c r="A24" s="684">
        <v>10</v>
      </c>
      <c r="B24" s="927"/>
      <c r="C24" s="829"/>
      <c r="D24" s="788"/>
      <c r="E24" s="2053">
        <v>173</v>
      </c>
      <c r="F24" s="1101"/>
      <c r="G24" s="824"/>
      <c r="H24" s="1703"/>
      <c r="I24" s="2053">
        <v>296</v>
      </c>
      <c r="J24" s="1101"/>
      <c r="K24" s="824"/>
      <c r="L24" s="1703"/>
      <c r="M24" s="1907">
        <v>14</v>
      </c>
      <c r="N24" s="1101"/>
      <c r="O24" s="824"/>
      <c r="P24" s="1703"/>
      <c r="Q24" s="1907">
        <v>190</v>
      </c>
      <c r="S24" s="810"/>
    </row>
    <row r="25" spans="1:19" s="681" customFormat="1" ht="14.25">
      <c r="A25" s="684">
        <v>11</v>
      </c>
      <c r="B25" s="927"/>
      <c r="C25" s="829"/>
      <c r="D25" s="788"/>
      <c r="E25" s="2053">
        <v>180</v>
      </c>
      <c r="F25" s="1101"/>
      <c r="G25" s="824"/>
      <c r="H25" s="1703"/>
      <c r="I25" s="2053">
        <v>279</v>
      </c>
      <c r="J25" s="1101"/>
      <c r="K25" s="824"/>
      <c r="L25" s="1703"/>
      <c r="M25" s="1907">
        <v>16</v>
      </c>
      <c r="N25" s="1101"/>
      <c r="O25" s="824"/>
      <c r="P25" s="1703"/>
      <c r="Q25" s="1907">
        <v>161</v>
      </c>
      <c r="S25" s="810"/>
    </row>
    <row r="26" spans="1:19" s="681" customFormat="1" ht="14.25">
      <c r="A26" s="684">
        <v>12</v>
      </c>
      <c r="B26" s="927"/>
      <c r="C26" s="829"/>
      <c r="D26" s="788"/>
      <c r="E26" s="2053">
        <v>195</v>
      </c>
      <c r="F26" s="1101"/>
      <c r="G26" s="824"/>
      <c r="H26" s="1703"/>
      <c r="I26" s="2053">
        <v>261</v>
      </c>
      <c r="J26" s="1101"/>
      <c r="K26" s="824"/>
      <c r="L26" s="1703"/>
      <c r="M26" s="1907">
        <v>17</v>
      </c>
      <c r="N26" s="1101"/>
      <c r="O26" s="824"/>
      <c r="P26" s="1703"/>
      <c r="Q26" s="1907">
        <v>133</v>
      </c>
      <c r="S26" s="810"/>
    </row>
    <row r="27" spans="1:19" s="681" customFormat="1" ht="14.25">
      <c r="A27" s="684">
        <v>13</v>
      </c>
      <c r="B27" s="927"/>
      <c r="C27" s="829"/>
      <c r="D27" s="788"/>
      <c r="E27" s="2053">
        <v>196</v>
      </c>
      <c r="F27" s="1101"/>
      <c r="G27" s="824"/>
      <c r="H27" s="1703"/>
      <c r="I27" s="2053">
        <v>320</v>
      </c>
      <c r="J27" s="1101"/>
      <c r="K27" s="824"/>
      <c r="L27" s="1703"/>
      <c r="M27" s="1907">
        <v>17</v>
      </c>
      <c r="N27" s="1101"/>
      <c r="O27" s="824"/>
      <c r="P27" s="1703"/>
      <c r="Q27" s="1907">
        <v>210</v>
      </c>
      <c r="S27" s="810"/>
    </row>
    <row r="28" spans="1:19" s="681" customFormat="1" ht="14.25">
      <c r="A28" s="684">
        <v>14</v>
      </c>
      <c r="B28" s="927"/>
      <c r="C28" s="829"/>
      <c r="D28" s="788"/>
      <c r="E28" s="2053">
        <v>186</v>
      </c>
      <c r="F28" s="1101"/>
      <c r="G28" s="824"/>
      <c r="H28" s="1703"/>
      <c r="I28" s="2053">
        <v>317</v>
      </c>
      <c r="J28" s="1101"/>
      <c r="K28" s="824"/>
      <c r="L28" s="1703"/>
      <c r="M28" s="1907">
        <v>12</v>
      </c>
      <c r="N28" s="1101"/>
      <c r="O28" s="824"/>
      <c r="P28" s="1703"/>
      <c r="Q28" s="1907">
        <v>200</v>
      </c>
      <c r="S28" s="810"/>
    </row>
    <row r="29" spans="1:19" s="681" customFormat="1" ht="14.25">
      <c r="A29" s="684">
        <v>15</v>
      </c>
      <c r="B29" s="927"/>
      <c r="C29" s="829"/>
      <c r="D29" s="788"/>
      <c r="E29" s="2053">
        <v>215</v>
      </c>
      <c r="F29" s="1101"/>
      <c r="G29" s="824"/>
      <c r="H29" s="1703"/>
      <c r="I29" s="2053">
        <v>337</v>
      </c>
      <c r="J29" s="1101"/>
      <c r="K29" s="824"/>
      <c r="L29" s="1703"/>
      <c r="M29" s="1907">
        <v>10</v>
      </c>
      <c r="N29" s="1101"/>
      <c r="O29" s="824"/>
      <c r="P29" s="1703"/>
      <c r="Q29" s="1907">
        <v>199</v>
      </c>
      <c r="S29" s="810"/>
    </row>
    <row r="30" spans="1:19" s="681" customFormat="1" ht="14.25">
      <c r="A30" s="684">
        <v>16</v>
      </c>
      <c r="B30" s="927"/>
      <c r="C30" s="829"/>
      <c r="D30" s="788"/>
      <c r="E30" s="2053">
        <v>235</v>
      </c>
      <c r="F30" s="1101"/>
      <c r="G30" s="824"/>
      <c r="H30" s="1703"/>
      <c r="I30" s="2053">
        <v>333</v>
      </c>
      <c r="J30" s="1101"/>
      <c r="K30" s="824"/>
      <c r="L30" s="1703"/>
      <c r="M30" s="1907">
        <v>10</v>
      </c>
      <c r="N30" s="1101"/>
      <c r="O30" s="824"/>
      <c r="P30" s="1703"/>
      <c r="Q30" s="1907">
        <v>193</v>
      </c>
      <c r="S30" s="810"/>
    </row>
    <row r="31" spans="1:19" s="685" customFormat="1" ht="14.25">
      <c r="A31" s="684">
        <v>17</v>
      </c>
      <c r="B31" s="927"/>
      <c r="C31" s="829"/>
      <c r="D31" s="788"/>
      <c r="E31" s="2053">
        <v>245</v>
      </c>
      <c r="F31" s="1101"/>
      <c r="G31" s="824"/>
      <c r="H31" s="1703"/>
      <c r="I31" s="2053">
        <v>288</v>
      </c>
      <c r="J31" s="1101"/>
      <c r="K31" s="824"/>
      <c r="L31" s="1703"/>
      <c r="M31" s="1907">
        <v>16</v>
      </c>
      <c r="N31" s="1101"/>
      <c r="O31" s="824"/>
      <c r="P31" s="1703"/>
      <c r="Q31" s="1907">
        <v>132</v>
      </c>
      <c r="S31" s="810"/>
    </row>
    <row r="32" spans="1:19" s="685" customFormat="1" ht="14.25">
      <c r="A32" s="684">
        <v>18</v>
      </c>
      <c r="B32" s="927"/>
      <c r="C32" s="829"/>
      <c r="D32" s="788"/>
      <c r="E32" s="2053">
        <v>261</v>
      </c>
      <c r="F32" s="1101"/>
      <c r="G32" s="824"/>
      <c r="H32" s="1703"/>
      <c r="I32" s="2053">
        <v>287</v>
      </c>
      <c r="J32" s="1101"/>
      <c r="K32" s="824"/>
      <c r="L32" s="1703"/>
      <c r="M32" s="1907">
        <v>21</v>
      </c>
      <c r="N32" s="1101"/>
      <c r="O32" s="824"/>
      <c r="P32" s="1703"/>
      <c r="Q32" s="1907">
        <v>132</v>
      </c>
      <c r="S32" s="810"/>
    </row>
    <row r="33" spans="1:33" s="685" customFormat="1" ht="14.25">
      <c r="A33" s="684">
        <v>19</v>
      </c>
      <c r="B33" s="927"/>
      <c r="C33" s="829"/>
      <c r="D33" s="788"/>
      <c r="E33" s="2053">
        <v>260</v>
      </c>
      <c r="F33" s="1101"/>
      <c r="G33" s="824"/>
      <c r="H33" s="1703"/>
      <c r="I33" s="2053">
        <v>285</v>
      </c>
      <c r="J33" s="1101"/>
      <c r="K33" s="824"/>
      <c r="L33" s="1703"/>
      <c r="M33" s="1907">
        <v>20</v>
      </c>
      <c r="N33" s="1101"/>
      <c r="O33" s="824"/>
      <c r="P33" s="1703"/>
      <c r="Q33" s="1907">
        <v>135</v>
      </c>
      <c r="S33" s="810"/>
    </row>
    <row r="34" spans="1:33" s="685" customFormat="1" ht="14.25">
      <c r="A34" s="684">
        <v>20</v>
      </c>
      <c r="B34" s="927"/>
      <c r="C34" s="829"/>
      <c r="D34" s="788"/>
      <c r="E34" s="2053">
        <v>229</v>
      </c>
      <c r="F34" s="1101"/>
      <c r="G34" s="824"/>
      <c r="H34" s="1703"/>
      <c r="I34" s="2053">
        <v>286</v>
      </c>
      <c r="J34" s="1101"/>
      <c r="K34" s="824"/>
      <c r="L34" s="1703"/>
      <c r="M34" s="1907">
        <v>19</v>
      </c>
      <c r="N34" s="1101"/>
      <c r="O34" s="824"/>
      <c r="P34" s="1703"/>
      <c r="Q34" s="1907">
        <v>141</v>
      </c>
      <c r="S34" s="810"/>
    </row>
    <row r="35" spans="1:33" s="685" customFormat="1" ht="14.25">
      <c r="A35" s="684">
        <v>21</v>
      </c>
      <c r="B35" s="927"/>
      <c r="C35" s="829"/>
      <c r="D35" s="788"/>
      <c r="E35" s="2053">
        <v>212</v>
      </c>
      <c r="F35" s="1101"/>
      <c r="G35" s="824"/>
      <c r="H35" s="1703"/>
      <c r="I35" s="2053">
        <v>278</v>
      </c>
      <c r="J35" s="1101"/>
      <c r="K35" s="824"/>
      <c r="L35" s="1703"/>
      <c r="M35" s="1907">
        <v>20</v>
      </c>
      <c r="N35" s="1101"/>
      <c r="O35" s="824"/>
      <c r="P35" s="1703"/>
      <c r="Q35" s="1907">
        <v>146</v>
      </c>
      <c r="S35" s="810"/>
    </row>
    <row r="36" spans="1:33" s="685" customFormat="1" ht="14.25">
      <c r="A36" s="684">
        <v>22</v>
      </c>
      <c r="B36" s="927"/>
      <c r="C36" s="829"/>
      <c r="D36" s="788"/>
      <c r="E36" s="2053">
        <v>199</v>
      </c>
      <c r="F36" s="1101"/>
      <c r="G36" s="824"/>
      <c r="H36" s="1703"/>
      <c r="I36" s="2053">
        <v>275</v>
      </c>
      <c r="J36" s="1101"/>
      <c r="K36" s="824"/>
      <c r="L36" s="1703"/>
      <c r="M36" s="1907">
        <v>20</v>
      </c>
      <c r="N36" s="1101"/>
      <c r="O36" s="824"/>
      <c r="P36" s="1703"/>
      <c r="Q36" s="1907">
        <v>151</v>
      </c>
      <c r="S36" s="810"/>
    </row>
    <row r="37" spans="1:33" s="685" customFormat="1" ht="15" thickBot="1">
      <c r="A37" s="684">
        <v>23</v>
      </c>
      <c r="B37" s="927"/>
      <c r="C37" s="829"/>
      <c r="D37" s="1296"/>
      <c r="E37" s="2054">
        <v>178</v>
      </c>
      <c r="F37" s="1101"/>
      <c r="G37" s="824"/>
      <c r="H37" s="1703"/>
      <c r="I37" s="2054">
        <v>261</v>
      </c>
      <c r="J37" s="1101"/>
      <c r="K37" s="824"/>
      <c r="L37" s="1703"/>
      <c r="M37" s="1907">
        <v>17</v>
      </c>
      <c r="N37" s="1101"/>
      <c r="O37" s="824"/>
      <c r="P37" s="1703"/>
      <c r="Q37" s="1907">
        <v>144</v>
      </c>
      <c r="S37" s="810"/>
    </row>
    <row r="38" spans="1:33" s="685" customFormat="1" ht="15">
      <c r="A38" s="684" t="s">
        <v>19</v>
      </c>
      <c r="B38" s="788"/>
      <c r="C38" s="788"/>
      <c r="D38" s="788"/>
      <c r="E38" s="1705">
        <f>SUM(E14:E37)</f>
        <v>4738</v>
      </c>
      <c r="F38" s="1706"/>
      <c r="G38" s="1706"/>
      <c r="H38" s="1706"/>
      <c r="I38" s="1705">
        <f>SUM(I14:I37)</f>
        <v>6675</v>
      </c>
      <c r="J38" s="1706"/>
      <c r="K38" s="1706"/>
      <c r="L38" s="1706"/>
      <c r="M38" s="1705">
        <f>SUM(M14:M37)</f>
        <v>324</v>
      </c>
      <c r="N38" s="1706"/>
      <c r="O38" s="1706"/>
      <c r="P38" s="1706"/>
      <c r="Q38" s="1705">
        <f>SUM(Q14:Q37)</f>
        <v>3725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0">
    <tabColor rgb="FF7030A0"/>
  </sheetPr>
  <dimension ref="A1:AG46"/>
  <sheetViews>
    <sheetView zoomScale="85" zoomScaleNormal="85" workbookViewId="0">
      <selection activeCell="K1" sqref="K1:Q3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442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M2" s="677"/>
      <c r="N2" s="1499" t="s">
        <v>2</v>
      </c>
      <c r="O2" s="1256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591</v>
      </c>
      <c r="K3" s="3043" t="s">
        <v>590</v>
      </c>
      <c r="L3" s="3043"/>
      <c r="M3" s="3043"/>
      <c r="N3" s="3043"/>
      <c r="O3" s="3043"/>
      <c r="P3" s="3043"/>
      <c r="Q3" s="3043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>
        <v>100004</v>
      </c>
      <c r="B8" s="1274">
        <v>2136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443</v>
      </c>
      <c r="C10" s="2095"/>
      <c r="D10" s="2095"/>
      <c r="E10" s="2096"/>
      <c r="F10" s="3032" t="s">
        <v>503</v>
      </c>
      <c r="G10" s="2095"/>
      <c r="H10" s="2095"/>
      <c r="I10" s="2096"/>
      <c r="J10" s="3032" t="s">
        <v>443</v>
      </c>
      <c r="K10" s="2963"/>
      <c r="L10" s="2963"/>
      <c r="M10" s="2964"/>
      <c r="N10" s="3032" t="s">
        <v>503</v>
      </c>
      <c r="O10" s="2095"/>
      <c r="P10" s="2095"/>
      <c r="Q10" s="2096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/>
      <c r="F11" s="3032" t="s">
        <v>14</v>
      </c>
      <c r="G11" s="2095"/>
      <c r="H11" s="678"/>
      <c r="I11" s="679"/>
      <c r="J11" s="3032" t="s">
        <v>14</v>
      </c>
      <c r="K11" s="2095"/>
      <c r="L11" s="678"/>
      <c r="M11" s="679"/>
      <c r="N11" s="3032" t="s">
        <v>14</v>
      </c>
      <c r="O11" s="2095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7"/>
      <c r="C14" s="788"/>
      <c r="D14" s="788"/>
      <c r="E14" s="2052">
        <v>42</v>
      </c>
      <c r="F14" s="823"/>
      <c r="G14" s="788"/>
      <c r="H14" s="788"/>
      <c r="I14" s="2052">
        <v>599</v>
      </c>
      <c r="J14" s="927"/>
      <c r="K14" s="829"/>
      <c r="L14" s="788"/>
      <c r="M14" s="1297"/>
      <c r="N14" s="823"/>
      <c r="O14" s="788"/>
      <c r="P14" s="788"/>
      <c r="Q14" s="1297">
        <v>159</v>
      </c>
      <c r="S14" s="810"/>
    </row>
    <row r="15" spans="1:33" s="1313" customFormat="1" ht="14.25">
      <c r="A15" s="1306">
        <v>1</v>
      </c>
      <c r="B15" s="823"/>
      <c r="C15" s="1315"/>
      <c r="D15" s="824"/>
      <c r="E15" s="2053">
        <v>44.800000000000004</v>
      </c>
      <c r="F15" s="1824"/>
      <c r="G15" s="824"/>
      <c r="H15" s="1835"/>
      <c r="I15" s="2053">
        <v>579</v>
      </c>
      <c r="J15" s="1824"/>
      <c r="K15" s="1836"/>
      <c r="L15" s="1835"/>
      <c r="M15" s="1912"/>
      <c r="N15" s="1824"/>
      <c r="O15" s="1836"/>
      <c r="P15" s="1835"/>
      <c r="Q15" s="1907">
        <v>158</v>
      </c>
      <c r="S15" s="1314"/>
    </row>
    <row r="16" spans="1:33" s="681" customFormat="1" ht="14.25">
      <c r="A16" s="684">
        <v>2</v>
      </c>
      <c r="B16" s="823"/>
      <c r="C16" s="824"/>
      <c r="D16" s="824"/>
      <c r="E16" s="2053">
        <v>48</v>
      </c>
      <c r="F16" s="1825"/>
      <c r="G16" s="824"/>
      <c r="H16" s="1837"/>
      <c r="I16" s="2053">
        <v>578</v>
      </c>
      <c r="J16" s="1825"/>
      <c r="K16" s="1838"/>
      <c r="L16" s="1837"/>
      <c r="M16" s="1912"/>
      <c r="N16" s="1825"/>
      <c r="O16" s="1838"/>
      <c r="P16" s="1837"/>
      <c r="Q16" s="1907">
        <v>155</v>
      </c>
      <c r="S16" s="810"/>
    </row>
    <row r="17" spans="1:19" s="681" customFormat="1" ht="14.25">
      <c r="A17" s="684">
        <v>3</v>
      </c>
      <c r="B17" s="823"/>
      <c r="C17" s="824"/>
      <c r="D17" s="824"/>
      <c r="E17" s="2053">
        <v>48.4</v>
      </c>
      <c r="F17" s="1825"/>
      <c r="G17" s="824"/>
      <c r="H17" s="1837"/>
      <c r="I17" s="2053">
        <v>576</v>
      </c>
      <c r="J17" s="1825"/>
      <c r="K17" s="1838"/>
      <c r="L17" s="1837"/>
      <c r="M17" s="1912"/>
      <c r="N17" s="1825"/>
      <c r="O17" s="1838"/>
      <c r="P17" s="1837"/>
      <c r="Q17" s="1907">
        <v>156</v>
      </c>
      <c r="S17" s="810"/>
    </row>
    <row r="18" spans="1:19" s="681" customFormat="1" ht="14.25">
      <c r="A18" s="684">
        <v>4</v>
      </c>
      <c r="B18" s="823"/>
      <c r="C18" s="824"/>
      <c r="D18" s="824"/>
      <c r="E18" s="2053">
        <v>45.800000000000004</v>
      </c>
      <c r="F18" s="1825"/>
      <c r="G18" s="824"/>
      <c r="H18" s="1837"/>
      <c r="I18" s="2053">
        <v>578</v>
      </c>
      <c r="J18" s="1825"/>
      <c r="K18" s="1838"/>
      <c r="L18" s="1837"/>
      <c r="M18" s="1912"/>
      <c r="N18" s="1825"/>
      <c r="O18" s="1838"/>
      <c r="P18" s="1837"/>
      <c r="Q18" s="1907">
        <v>156</v>
      </c>
      <c r="S18" s="810"/>
    </row>
    <row r="19" spans="1:19" s="681" customFormat="1" ht="14.25">
      <c r="A19" s="684">
        <v>5</v>
      </c>
      <c r="B19" s="823"/>
      <c r="C19" s="824"/>
      <c r="D19" s="824"/>
      <c r="E19" s="2053">
        <v>50</v>
      </c>
      <c r="F19" s="1825"/>
      <c r="G19" s="824"/>
      <c r="H19" s="1837"/>
      <c r="I19" s="2053">
        <v>632</v>
      </c>
      <c r="J19" s="1825"/>
      <c r="K19" s="1838"/>
      <c r="L19" s="1837"/>
      <c r="M19" s="1912"/>
      <c r="N19" s="1825"/>
      <c r="O19" s="1838"/>
      <c r="P19" s="1837"/>
      <c r="Q19" s="1907">
        <v>155</v>
      </c>
      <c r="S19" s="810"/>
    </row>
    <row r="20" spans="1:19" s="681" customFormat="1" ht="14.25">
      <c r="A20" s="684">
        <v>6</v>
      </c>
      <c r="B20" s="823"/>
      <c r="C20" s="824"/>
      <c r="D20" s="824"/>
      <c r="E20" s="2053">
        <v>53.4</v>
      </c>
      <c r="F20" s="1825"/>
      <c r="G20" s="824"/>
      <c r="H20" s="1837"/>
      <c r="I20" s="2053">
        <v>784</v>
      </c>
      <c r="J20" s="1825"/>
      <c r="K20" s="1838"/>
      <c r="L20" s="1837"/>
      <c r="M20" s="1912"/>
      <c r="N20" s="1825"/>
      <c r="O20" s="1838"/>
      <c r="P20" s="1837"/>
      <c r="Q20" s="1907">
        <v>156</v>
      </c>
      <c r="S20" s="810"/>
    </row>
    <row r="21" spans="1:19" s="681" customFormat="1" ht="14.25">
      <c r="A21" s="684">
        <v>7</v>
      </c>
      <c r="B21" s="823"/>
      <c r="C21" s="824"/>
      <c r="D21" s="824"/>
      <c r="E21" s="2053">
        <v>63</v>
      </c>
      <c r="F21" s="1825"/>
      <c r="G21" s="824"/>
      <c r="H21" s="1837"/>
      <c r="I21" s="2053">
        <v>959</v>
      </c>
      <c r="J21" s="1825"/>
      <c r="K21" s="1838"/>
      <c r="L21" s="1837"/>
      <c r="M21" s="1912"/>
      <c r="N21" s="1825"/>
      <c r="O21" s="1838"/>
      <c r="P21" s="1837"/>
      <c r="Q21" s="1907">
        <v>167</v>
      </c>
      <c r="S21" s="810"/>
    </row>
    <row r="22" spans="1:19" s="681" customFormat="1" ht="14.25">
      <c r="A22" s="684">
        <v>8</v>
      </c>
      <c r="B22" s="823"/>
      <c r="C22" s="824"/>
      <c r="D22" s="824"/>
      <c r="E22" s="2053">
        <v>234.8</v>
      </c>
      <c r="F22" s="1825"/>
      <c r="G22" s="824"/>
      <c r="H22" s="1837"/>
      <c r="I22" s="2053">
        <v>1055</v>
      </c>
      <c r="J22" s="1825"/>
      <c r="K22" s="1838"/>
      <c r="L22" s="1837"/>
      <c r="M22" s="1912"/>
      <c r="N22" s="1825"/>
      <c r="O22" s="1838"/>
      <c r="P22" s="1837"/>
      <c r="Q22" s="1907">
        <v>180</v>
      </c>
      <c r="S22" s="810"/>
    </row>
    <row r="23" spans="1:19" s="681" customFormat="1" ht="14.25">
      <c r="A23" s="684">
        <v>9</v>
      </c>
      <c r="B23" s="823"/>
      <c r="C23" s="824"/>
      <c r="D23" s="824"/>
      <c r="E23" s="2053">
        <v>228.20000000000002</v>
      </c>
      <c r="F23" s="1825"/>
      <c r="G23" s="824"/>
      <c r="H23" s="1837"/>
      <c r="I23" s="2053">
        <v>1060</v>
      </c>
      <c r="J23" s="1825"/>
      <c r="K23" s="1838"/>
      <c r="L23" s="1837"/>
      <c r="M23" s="1912"/>
      <c r="N23" s="1825"/>
      <c r="O23" s="1838"/>
      <c r="P23" s="1837"/>
      <c r="Q23" s="1907">
        <v>173</v>
      </c>
      <c r="S23" s="810"/>
    </row>
    <row r="24" spans="1:19" s="681" customFormat="1" ht="14.25">
      <c r="A24" s="684">
        <v>10</v>
      </c>
      <c r="B24" s="823"/>
      <c r="C24" s="824"/>
      <c r="D24" s="824"/>
      <c r="E24" s="2053">
        <v>208.8</v>
      </c>
      <c r="F24" s="1825"/>
      <c r="G24" s="824"/>
      <c r="H24" s="1837"/>
      <c r="I24" s="2053">
        <v>1020</v>
      </c>
      <c r="J24" s="1825"/>
      <c r="K24" s="1838"/>
      <c r="L24" s="1837"/>
      <c r="M24" s="1912"/>
      <c r="N24" s="1825"/>
      <c r="O24" s="1838"/>
      <c r="P24" s="1837"/>
      <c r="Q24" s="1907">
        <v>170</v>
      </c>
      <c r="S24" s="810"/>
    </row>
    <row r="25" spans="1:19" s="681" customFormat="1" ht="14.25">
      <c r="A25" s="684">
        <v>11</v>
      </c>
      <c r="B25" s="823"/>
      <c r="C25" s="824"/>
      <c r="D25" s="824"/>
      <c r="E25" s="2053">
        <v>215.20000000000002</v>
      </c>
      <c r="F25" s="1825"/>
      <c r="G25" s="824"/>
      <c r="H25" s="1837"/>
      <c r="I25" s="2053">
        <v>974</v>
      </c>
      <c r="J25" s="1825"/>
      <c r="K25" s="1838"/>
      <c r="L25" s="1837"/>
      <c r="M25" s="1912"/>
      <c r="N25" s="1825"/>
      <c r="O25" s="1838"/>
      <c r="P25" s="1837"/>
      <c r="Q25" s="1907">
        <v>172</v>
      </c>
      <c r="S25" s="810"/>
    </row>
    <row r="26" spans="1:19" s="681" customFormat="1" ht="14.25">
      <c r="A26" s="684">
        <v>12</v>
      </c>
      <c r="B26" s="823"/>
      <c r="C26" s="824"/>
      <c r="D26" s="824"/>
      <c r="E26" s="2053">
        <v>105.60000000000001</v>
      </c>
      <c r="F26" s="1825"/>
      <c r="G26" s="824"/>
      <c r="H26" s="1837"/>
      <c r="I26" s="2053">
        <v>996</v>
      </c>
      <c r="J26" s="1825"/>
      <c r="K26" s="1838"/>
      <c r="L26" s="1837"/>
      <c r="M26" s="1912"/>
      <c r="N26" s="1825"/>
      <c r="O26" s="1838"/>
      <c r="P26" s="1837"/>
      <c r="Q26" s="1907">
        <v>171</v>
      </c>
      <c r="S26" s="810"/>
    </row>
    <row r="27" spans="1:19" s="681" customFormat="1" ht="14.25">
      <c r="A27" s="684">
        <v>13</v>
      </c>
      <c r="B27" s="823"/>
      <c r="C27" s="824"/>
      <c r="D27" s="824"/>
      <c r="E27" s="2053">
        <v>182.20000000000002</v>
      </c>
      <c r="F27" s="1825"/>
      <c r="G27" s="824"/>
      <c r="H27" s="1837"/>
      <c r="I27" s="2053">
        <v>958</v>
      </c>
      <c r="J27" s="1825"/>
      <c r="K27" s="1838"/>
      <c r="L27" s="1837"/>
      <c r="M27" s="1912"/>
      <c r="N27" s="1825"/>
      <c r="O27" s="1838"/>
      <c r="P27" s="1837"/>
      <c r="Q27" s="1907">
        <v>165</v>
      </c>
      <c r="S27" s="810"/>
    </row>
    <row r="28" spans="1:19" s="681" customFormat="1" ht="14.25">
      <c r="A28" s="684">
        <v>14</v>
      </c>
      <c r="B28" s="823"/>
      <c r="C28" s="824"/>
      <c r="D28" s="824"/>
      <c r="E28" s="2053">
        <v>209.4</v>
      </c>
      <c r="F28" s="1825"/>
      <c r="G28" s="824"/>
      <c r="H28" s="1837"/>
      <c r="I28" s="2053">
        <v>930</v>
      </c>
      <c r="J28" s="1825"/>
      <c r="K28" s="1838"/>
      <c r="L28" s="1837"/>
      <c r="M28" s="1912"/>
      <c r="N28" s="1825"/>
      <c r="O28" s="1838"/>
      <c r="P28" s="1837"/>
      <c r="Q28" s="1907">
        <v>162</v>
      </c>
      <c r="S28" s="810"/>
    </row>
    <row r="29" spans="1:19" s="681" customFormat="1" ht="14.25">
      <c r="A29" s="684">
        <v>15</v>
      </c>
      <c r="B29" s="823"/>
      <c r="C29" s="824"/>
      <c r="D29" s="824"/>
      <c r="E29" s="2053">
        <v>150.20000000000002</v>
      </c>
      <c r="F29" s="1825"/>
      <c r="G29" s="824"/>
      <c r="H29" s="1837"/>
      <c r="I29" s="2053">
        <v>934</v>
      </c>
      <c r="J29" s="1825"/>
      <c r="K29" s="1838"/>
      <c r="L29" s="1837"/>
      <c r="M29" s="1912"/>
      <c r="N29" s="1825"/>
      <c r="O29" s="1838"/>
      <c r="P29" s="1837"/>
      <c r="Q29" s="1907">
        <v>170</v>
      </c>
      <c r="S29" s="810"/>
    </row>
    <row r="30" spans="1:19" s="681" customFormat="1" ht="14.25">
      <c r="A30" s="684">
        <v>16</v>
      </c>
      <c r="B30" s="823"/>
      <c r="C30" s="824"/>
      <c r="D30" s="824"/>
      <c r="E30" s="2053">
        <v>184.20000000000002</v>
      </c>
      <c r="F30" s="1825"/>
      <c r="G30" s="824"/>
      <c r="H30" s="1837"/>
      <c r="I30" s="2053">
        <v>950</v>
      </c>
      <c r="J30" s="1825"/>
      <c r="K30" s="1838"/>
      <c r="L30" s="1837"/>
      <c r="M30" s="1912"/>
      <c r="N30" s="1825"/>
      <c r="O30" s="1838"/>
      <c r="P30" s="1837"/>
      <c r="Q30" s="1907">
        <v>168</v>
      </c>
      <c r="S30" s="810"/>
    </row>
    <row r="31" spans="1:19" s="685" customFormat="1" ht="14.25">
      <c r="A31" s="684">
        <v>17</v>
      </c>
      <c r="B31" s="823"/>
      <c r="C31" s="824"/>
      <c r="D31" s="824"/>
      <c r="E31" s="2053">
        <v>70.600000000000009</v>
      </c>
      <c r="F31" s="1825"/>
      <c r="G31" s="824"/>
      <c r="H31" s="1837"/>
      <c r="I31" s="2053">
        <v>952</v>
      </c>
      <c r="J31" s="1825"/>
      <c r="K31" s="1838"/>
      <c r="L31" s="1837"/>
      <c r="M31" s="1912"/>
      <c r="N31" s="1825"/>
      <c r="O31" s="1838"/>
      <c r="P31" s="1837"/>
      <c r="Q31" s="1907">
        <v>175</v>
      </c>
      <c r="S31" s="810"/>
    </row>
    <row r="32" spans="1:19" s="685" customFormat="1" ht="14.25">
      <c r="A32" s="684">
        <v>18</v>
      </c>
      <c r="B32" s="823"/>
      <c r="C32" s="824"/>
      <c r="D32" s="824"/>
      <c r="E32" s="2053">
        <v>75.600000000000009</v>
      </c>
      <c r="F32" s="1825"/>
      <c r="G32" s="824"/>
      <c r="H32" s="1837"/>
      <c r="I32" s="2053">
        <v>947</v>
      </c>
      <c r="J32" s="1825"/>
      <c r="K32" s="1838"/>
      <c r="L32" s="1837"/>
      <c r="M32" s="1912"/>
      <c r="N32" s="1825"/>
      <c r="O32" s="1838"/>
      <c r="P32" s="1837"/>
      <c r="Q32" s="1907">
        <v>174</v>
      </c>
      <c r="S32" s="810"/>
    </row>
    <row r="33" spans="1:33" s="685" customFormat="1" ht="14.25">
      <c r="A33" s="684">
        <v>19</v>
      </c>
      <c r="B33" s="823"/>
      <c r="C33" s="824"/>
      <c r="D33" s="824"/>
      <c r="E33" s="2053">
        <v>77.400000000000006</v>
      </c>
      <c r="F33" s="1825"/>
      <c r="G33" s="824"/>
      <c r="H33" s="1837"/>
      <c r="I33" s="2053">
        <v>929</v>
      </c>
      <c r="J33" s="1825"/>
      <c r="K33" s="1838"/>
      <c r="L33" s="1837"/>
      <c r="M33" s="1912"/>
      <c r="N33" s="1825"/>
      <c r="O33" s="1838"/>
      <c r="P33" s="1837"/>
      <c r="Q33" s="1907">
        <v>176</v>
      </c>
      <c r="S33" s="810"/>
    </row>
    <row r="34" spans="1:33" s="685" customFormat="1" ht="14.25">
      <c r="A34" s="684">
        <v>20</v>
      </c>
      <c r="B34" s="823"/>
      <c r="C34" s="824"/>
      <c r="D34" s="824"/>
      <c r="E34" s="2053">
        <v>78</v>
      </c>
      <c r="F34" s="1825"/>
      <c r="G34" s="824"/>
      <c r="H34" s="1837"/>
      <c r="I34" s="2053">
        <v>893</v>
      </c>
      <c r="J34" s="1825"/>
      <c r="K34" s="1838"/>
      <c r="L34" s="1837"/>
      <c r="M34" s="1912"/>
      <c r="N34" s="1825"/>
      <c r="O34" s="1838"/>
      <c r="P34" s="1837"/>
      <c r="Q34" s="1907">
        <v>175</v>
      </c>
      <c r="S34" s="810"/>
    </row>
    <row r="35" spans="1:33" s="685" customFormat="1" ht="14.25">
      <c r="A35" s="684">
        <v>21</v>
      </c>
      <c r="B35" s="823"/>
      <c r="C35" s="824"/>
      <c r="D35" s="824"/>
      <c r="E35" s="2053">
        <v>50.2</v>
      </c>
      <c r="F35" s="1825"/>
      <c r="G35" s="824"/>
      <c r="H35" s="1837"/>
      <c r="I35" s="2053">
        <v>837</v>
      </c>
      <c r="J35" s="1825"/>
      <c r="K35" s="1838"/>
      <c r="L35" s="1837"/>
      <c r="M35" s="1912"/>
      <c r="N35" s="1825"/>
      <c r="O35" s="1838"/>
      <c r="P35" s="1837"/>
      <c r="Q35" s="1907">
        <v>173</v>
      </c>
      <c r="S35" s="810"/>
    </row>
    <row r="36" spans="1:33" s="685" customFormat="1" ht="14.25">
      <c r="A36" s="684">
        <v>22</v>
      </c>
      <c r="B36" s="823"/>
      <c r="C36" s="824"/>
      <c r="D36" s="824"/>
      <c r="E36" s="2053">
        <v>42.2</v>
      </c>
      <c r="F36" s="1825"/>
      <c r="G36" s="824"/>
      <c r="H36" s="1837"/>
      <c r="I36" s="2053">
        <v>760</v>
      </c>
      <c r="J36" s="1825"/>
      <c r="K36" s="1838"/>
      <c r="L36" s="1837"/>
      <c r="M36" s="1912"/>
      <c r="N36" s="1825"/>
      <c r="O36" s="1838"/>
      <c r="P36" s="1837"/>
      <c r="Q36" s="1907">
        <v>181</v>
      </c>
      <c r="S36" s="810"/>
    </row>
    <row r="37" spans="1:33" s="685" customFormat="1" ht="15" thickBot="1">
      <c r="A37" s="684">
        <v>23</v>
      </c>
      <c r="B37" s="823"/>
      <c r="C37" s="824"/>
      <c r="D37" s="1703"/>
      <c r="E37" s="2054">
        <v>38.800000000000004</v>
      </c>
      <c r="F37" s="1825"/>
      <c r="G37" s="1838"/>
      <c r="H37" s="1837"/>
      <c r="I37" s="2054">
        <v>676</v>
      </c>
      <c r="J37" s="1825"/>
      <c r="K37" s="1838"/>
      <c r="L37" s="1837"/>
      <c r="M37" s="1912"/>
      <c r="N37" s="1825"/>
      <c r="O37" s="1838"/>
      <c r="P37" s="1837"/>
      <c r="Q37" s="1907">
        <v>171</v>
      </c>
      <c r="S37" s="810"/>
    </row>
    <row r="38" spans="1:33" s="685" customFormat="1" ht="15">
      <c r="A38" s="684" t="s">
        <v>19</v>
      </c>
      <c r="B38" s="788"/>
      <c r="C38" s="788"/>
      <c r="D38" s="788"/>
      <c r="E38" s="1847">
        <f>SUM(E14:E37)</f>
        <v>2546.7999999999997</v>
      </c>
      <c r="F38" s="1706"/>
      <c r="G38" s="1706"/>
      <c r="H38" s="1706"/>
      <c r="I38" s="1705">
        <f>SUM(I14:I37)</f>
        <v>20156</v>
      </c>
      <c r="J38" s="1706"/>
      <c r="K38" s="1706"/>
      <c r="L38" s="1706"/>
      <c r="M38" s="1705">
        <f>SUM(M14:M37)</f>
        <v>0</v>
      </c>
      <c r="N38" s="1706"/>
      <c r="O38" s="1706"/>
      <c r="P38" s="1706"/>
      <c r="Q38" s="1705">
        <f>SUM(Q14:Q37)</f>
        <v>4018</v>
      </c>
    </row>
    <row r="39" spans="1:33" s="674" customFormat="1" ht="12.75" customHeight="1">
      <c r="A39" s="674" t="s">
        <v>20</v>
      </c>
      <c r="E39" s="1834"/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9">
    <mergeCell ref="B5:C5"/>
    <mergeCell ref="B1:F1"/>
    <mergeCell ref="K1:Q1"/>
    <mergeCell ref="B2:F2"/>
    <mergeCell ref="K3:Q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8">
    <tabColor rgb="FF92D050"/>
  </sheetPr>
  <dimension ref="A1:AG46"/>
  <sheetViews>
    <sheetView tabSelected="1" zoomScale="85" zoomScaleNormal="85" workbookViewId="0">
      <selection activeCell="J9" sqref="J9:Q10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439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M2" s="677"/>
      <c r="N2" s="1499" t="s">
        <v>2</v>
      </c>
      <c r="O2" s="1256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592</v>
      </c>
      <c r="K3" s="3043" t="s">
        <v>440</v>
      </c>
      <c r="L3" s="3043"/>
      <c r="M3" s="3043"/>
      <c r="N3" s="3043"/>
      <c r="O3" s="3043"/>
      <c r="P3" s="3043"/>
      <c r="Q3" s="3043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>
        <v>100003</v>
      </c>
      <c r="B8" s="1274"/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441</v>
      </c>
      <c r="C10" s="2095"/>
      <c r="D10" s="2095"/>
      <c r="E10" s="2096"/>
      <c r="F10" s="3032"/>
      <c r="G10" s="2095"/>
      <c r="H10" s="2095"/>
      <c r="I10" s="2096"/>
      <c r="J10" s="3032" t="s">
        <v>441</v>
      </c>
      <c r="K10" s="2963"/>
      <c r="L10" s="2963"/>
      <c r="M10" s="2964"/>
      <c r="N10" s="3032"/>
      <c r="O10" s="2963"/>
      <c r="P10" s="2963"/>
      <c r="Q10" s="2964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/>
      <c r="F11" s="3032" t="s">
        <v>14</v>
      </c>
      <c r="G11" s="2095"/>
      <c r="H11" s="678"/>
      <c r="I11" s="679"/>
      <c r="J11" s="3032" t="s">
        <v>14</v>
      </c>
      <c r="K11" s="2095"/>
      <c r="L11" s="678"/>
      <c r="M11" s="679"/>
      <c r="N11" s="3032" t="s">
        <v>14</v>
      </c>
      <c r="O11" s="2095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7"/>
      <c r="C14" s="788"/>
      <c r="D14" s="788"/>
      <c r="E14" s="2052">
        <v>9.4</v>
      </c>
      <c r="F14" s="823"/>
      <c r="G14" s="788"/>
      <c r="H14" s="788"/>
      <c r="I14" s="1297"/>
      <c r="J14" s="927"/>
      <c r="K14" s="829"/>
      <c r="L14" s="788"/>
      <c r="M14" s="1297"/>
      <c r="N14" s="823"/>
      <c r="O14" s="788"/>
      <c r="P14" s="788"/>
      <c r="Q14" s="1297"/>
      <c r="S14" s="810"/>
    </row>
    <row r="15" spans="1:33" s="1313" customFormat="1" ht="15">
      <c r="A15" s="1306">
        <v>1</v>
      </c>
      <c r="B15" s="927"/>
      <c r="C15" s="1308"/>
      <c r="D15" s="788"/>
      <c r="E15" s="2053">
        <v>8.5</v>
      </c>
      <c r="F15" s="1714"/>
      <c r="G15" s="788"/>
      <c r="H15" s="1717"/>
      <c r="I15" s="1728"/>
      <c r="J15" s="1726"/>
      <c r="K15" s="1722"/>
      <c r="L15" s="1717"/>
      <c r="M15" s="1912"/>
      <c r="N15" s="1310"/>
      <c r="O15" s="1311"/>
      <c r="P15" s="1309"/>
      <c r="Q15" s="1305"/>
      <c r="S15" s="1314"/>
    </row>
    <row r="16" spans="1:33" s="681" customFormat="1" ht="15">
      <c r="A16" s="684">
        <v>2</v>
      </c>
      <c r="B16" s="927"/>
      <c r="C16" s="829"/>
      <c r="D16" s="788"/>
      <c r="E16" s="2053">
        <v>8.4</v>
      </c>
      <c r="F16" s="1718"/>
      <c r="G16" s="788"/>
      <c r="H16" s="1720"/>
      <c r="I16" s="1728"/>
      <c r="J16" s="1727"/>
      <c r="K16" s="1724"/>
      <c r="L16" s="1720"/>
      <c r="M16" s="1912"/>
      <c r="N16" s="1101"/>
      <c r="O16" s="788"/>
      <c r="P16" s="1296"/>
      <c r="Q16" s="1305"/>
      <c r="S16" s="810"/>
    </row>
    <row r="17" spans="1:19" s="681" customFormat="1" ht="15">
      <c r="A17" s="684">
        <v>3</v>
      </c>
      <c r="B17" s="927"/>
      <c r="C17" s="829"/>
      <c r="D17" s="788"/>
      <c r="E17" s="2053">
        <v>7.4</v>
      </c>
      <c r="F17" s="1718"/>
      <c r="G17" s="788"/>
      <c r="H17" s="1720"/>
      <c r="I17" s="1728"/>
      <c r="J17" s="1727"/>
      <c r="K17" s="1724"/>
      <c r="L17" s="1720"/>
      <c r="M17" s="1912"/>
      <c r="N17" s="1101"/>
      <c r="O17" s="788"/>
      <c r="P17" s="1296"/>
      <c r="Q17" s="1305"/>
      <c r="S17" s="810"/>
    </row>
    <row r="18" spans="1:19" s="681" customFormat="1" ht="15">
      <c r="A18" s="684">
        <v>4</v>
      </c>
      <c r="B18" s="927"/>
      <c r="C18" s="829"/>
      <c r="D18" s="788"/>
      <c r="E18" s="2053">
        <v>7.9</v>
      </c>
      <c r="F18" s="1718"/>
      <c r="G18" s="788"/>
      <c r="H18" s="1720"/>
      <c r="I18" s="1728"/>
      <c r="J18" s="1727"/>
      <c r="K18" s="1724"/>
      <c r="L18" s="1720"/>
      <c r="M18" s="1912"/>
      <c r="N18" s="1101"/>
      <c r="O18" s="788"/>
      <c r="P18" s="1296"/>
      <c r="Q18" s="1305"/>
      <c r="S18" s="810"/>
    </row>
    <row r="19" spans="1:19" s="681" customFormat="1" ht="15">
      <c r="A19" s="684">
        <v>5</v>
      </c>
      <c r="B19" s="927"/>
      <c r="C19" s="829"/>
      <c r="D19" s="788"/>
      <c r="E19" s="2053">
        <v>9</v>
      </c>
      <c r="F19" s="1718"/>
      <c r="G19" s="788"/>
      <c r="H19" s="1720"/>
      <c r="I19" s="1728"/>
      <c r="J19" s="1727"/>
      <c r="K19" s="1724"/>
      <c r="L19" s="1720"/>
      <c r="M19" s="1912"/>
      <c r="N19" s="1101"/>
      <c r="O19" s="788"/>
      <c r="P19" s="1296"/>
      <c r="Q19" s="1305"/>
      <c r="S19" s="810"/>
    </row>
    <row r="20" spans="1:19" s="681" customFormat="1" ht="15">
      <c r="A20" s="684">
        <v>6</v>
      </c>
      <c r="B20" s="927"/>
      <c r="C20" s="829"/>
      <c r="D20" s="788"/>
      <c r="E20" s="2053">
        <v>9.1</v>
      </c>
      <c r="F20" s="1718"/>
      <c r="G20" s="788"/>
      <c r="H20" s="1720"/>
      <c r="I20" s="1728"/>
      <c r="J20" s="1727"/>
      <c r="K20" s="1724"/>
      <c r="L20" s="1720"/>
      <c r="M20" s="1912"/>
      <c r="N20" s="1101"/>
      <c r="O20" s="788"/>
      <c r="P20" s="1296"/>
      <c r="Q20" s="1305"/>
      <c r="S20" s="810"/>
    </row>
    <row r="21" spans="1:19" s="681" customFormat="1" ht="15">
      <c r="A21" s="684">
        <v>7</v>
      </c>
      <c r="B21" s="927"/>
      <c r="C21" s="829"/>
      <c r="D21" s="788"/>
      <c r="E21" s="2053">
        <v>12.4</v>
      </c>
      <c r="F21" s="1718"/>
      <c r="G21" s="788"/>
      <c r="H21" s="1720"/>
      <c r="I21" s="1728"/>
      <c r="J21" s="1727"/>
      <c r="K21" s="1724"/>
      <c r="L21" s="1720"/>
      <c r="M21" s="1912"/>
      <c r="N21" s="1101"/>
      <c r="O21" s="788"/>
      <c r="P21" s="1296"/>
      <c r="Q21" s="1305"/>
      <c r="S21" s="810"/>
    </row>
    <row r="22" spans="1:19" s="681" customFormat="1" ht="15">
      <c r="A22" s="684">
        <v>8</v>
      </c>
      <c r="B22" s="927"/>
      <c r="C22" s="829"/>
      <c r="D22" s="788"/>
      <c r="E22" s="2053">
        <v>12</v>
      </c>
      <c r="F22" s="1718"/>
      <c r="G22" s="788"/>
      <c r="H22" s="1720"/>
      <c r="I22" s="1728"/>
      <c r="J22" s="1727"/>
      <c r="K22" s="1724"/>
      <c r="L22" s="1720"/>
      <c r="M22" s="1912"/>
      <c r="N22" s="1101"/>
      <c r="O22" s="788"/>
      <c r="P22" s="1296"/>
      <c r="Q22" s="1305"/>
      <c r="S22" s="810"/>
    </row>
    <row r="23" spans="1:19" s="681" customFormat="1" ht="15">
      <c r="A23" s="684">
        <v>9</v>
      </c>
      <c r="B23" s="927"/>
      <c r="C23" s="829"/>
      <c r="D23" s="788"/>
      <c r="E23" s="2053">
        <v>10.8</v>
      </c>
      <c r="F23" s="1718"/>
      <c r="G23" s="788"/>
      <c r="H23" s="1720"/>
      <c r="I23" s="1728"/>
      <c r="J23" s="1727"/>
      <c r="K23" s="1724"/>
      <c r="L23" s="1720"/>
      <c r="M23" s="1912"/>
      <c r="N23" s="1101"/>
      <c r="O23" s="788"/>
      <c r="P23" s="1296"/>
      <c r="Q23" s="1305"/>
      <c r="S23" s="810"/>
    </row>
    <row r="24" spans="1:19" s="681" customFormat="1" ht="15">
      <c r="A24" s="684">
        <v>10</v>
      </c>
      <c r="B24" s="927"/>
      <c r="C24" s="829"/>
      <c r="D24" s="788"/>
      <c r="E24" s="2053">
        <v>12.9</v>
      </c>
      <c r="F24" s="1718"/>
      <c r="G24" s="788"/>
      <c r="H24" s="1720"/>
      <c r="I24" s="1728"/>
      <c r="J24" s="1727"/>
      <c r="K24" s="1724"/>
      <c r="L24" s="1720"/>
      <c r="M24" s="1912"/>
      <c r="N24" s="1101"/>
      <c r="O24" s="788"/>
      <c r="P24" s="1296"/>
      <c r="Q24" s="1305"/>
      <c r="S24" s="810"/>
    </row>
    <row r="25" spans="1:19" s="681" customFormat="1" ht="15">
      <c r="A25" s="684">
        <v>11</v>
      </c>
      <c r="B25" s="927"/>
      <c r="C25" s="829"/>
      <c r="D25" s="788"/>
      <c r="E25" s="2053">
        <v>13.6</v>
      </c>
      <c r="F25" s="1718"/>
      <c r="G25" s="788"/>
      <c r="H25" s="1720"/>
      <c r="I25" s="1728"/>
      <c r="J25" s="1727"/>
      <c r="K25" s="1724"/>
      <c r="L25" s="1720"/>
      <c r="M25" s="1912"/>
      <c r="N25" s="1101"/>
      <c r="O25" s="788"/>
      <c r="P25" s="1296"/>
      <c r="Q25" s="1305"/>
      <c r="S25" s="810"/>
    </row>
    <row r="26" spans="1:19" s="681" customFormat="1" ht="15">
      <c r="A26" s="684">
        <v>12</v>
      </c>
      <c r="B26" s="927"/>
      <c r="C26" s="829"/>
      <c r="D26" s="788"/>
      <c r="E26" s="2053">
        <v>13.700000000000001</v>
      </c>
      <c r="F26" s="1718"/>
      <c r="G26" s="788"/>
      <c r="H26" s="1720"/>
      <c r="I26" s="1728"/>
      <c r="J26" s="1727"/>
      <c r="K26" s="1724"/>
      <c r="L26" s="1720"/>
      <c r="M26" s="1912"/>
      <c r="N26" s="1101"/>
      <c r="O26" s="788"/>
      <c r="P26" s="1296"/>
      <c r="Q26" s="1305"/>
      <c r="S26" s="810"/>
    </row>
    <row r="27" spans="1:19" s="681" customFormat="1" ht="15">
      <c r="A27" s="684">
        <v>13</v>
      </c>
      <c r="B27" s="927"/>
      <c r="C27" s="829"/>
      <c r="D27" s="788"/>
      <c r="E27" s="2053">
        <v>11.4</v>
      </c>
      <c r="F27" s="1718"/>
      <c r="G27" s="788"/>
      <c r="H27" s="1720"/>
      <c r="I27" s="1728"/>
      <c r="J27" s="1727"/>
      <c r="K27" s="1724"/>
      <c r="L27" s="1720"/>
      <c r="M27" s="1912"/>
      <c r="N27" s="1101"/>
      <c r="O27" s="788"/>
      <c r="P27" s="1296"/>
      <c r="Q27" s="1305"/>
      <c r="S27" s="810"/>
    </row>
    <row r="28" spans="1:19" s="681" customFormat="1" ht="15">
      <c r="A28" s="684">
        <v>14</v>
      </c>
      <c r="B28" s="927"/>
      <c r="C28" s="829"/>
      <c r="D28" s="788"/>
      <c r="E28" s="2053">
        <v>10.1</v>
      </c>
      <c r="F28" s="1718"/>
      <c r="G28" s="788"/>
      <c r="H28" s="1720"/>
      <c r="I28" s="1728"/>
      <c r="J28" s="1727"/>
      <c r="K28" s="1724"/>
      <c r="L28" s="1720"/>
      <c r="M28" s="1912"/>
      <c r="N28" s="1101"/>
      <c r="O28" s="788"/>
      <c r="P28" s="1296"/>
      <c r="Q28" s="1305"/>
      <c r="S28" s="810"/>
    </row>
    <row r="29" spans="1:19" s="681" customFormat="1" ht="15">
      <c r="A29" s="684">
        <v>15</v>
      </c>
      <c r="B29" s="927"/>
      <c r="C29" s="829"/>
      <c r="D29" s="788"/>
      <c r="E29" s="2053">
        <v>9.6</v>
      </c>
      <c r="F29" s="1718"/>
      <c r="G29" s="788"/>
      <c r="H29" s="1720"/>
      <c r="I29" s="1728"/>
      <c r="J29" s="1727"/>
      <c r="K29" s="1724"/>
      <c r="L29" s="1720"/>
      <c r="M29" s="1912"/>
      <c r="N29" s="1101"/>
      <c r="O29" s="788"/>
      <c r="P29" s="1296"/>
      <c r="Q29" s="1305"/>
      <c r="S29" s="810"/>
    </row>
    <row r="30" spans="1:19" s="681" customFormat="1" ht="15">
      <c r="A30" s="684">
        <v>16</v>
      </c>
      <c r="B30" s="927"/>
      <c r="C30" s="829"/>
      <c r="D30" s="788"/>
      <c r="E30" s="2053">
        <v>10.9</v>
      </c>
      <c r="F30" s="1718"/>
      <c r="G30" s="788"/>
      <c r="H30" s="1720"/>
      <c r="I30" s="1728"/>
      <c r="J30" s="1727"/>
      <c r="K30" s="1724"/>
      <c r="L30" s="1720"/>
      <c r="M30" s="1912"/>
      <c r="N30" s="1101"/>
      <c r="O30" s="788"/>
      <c r="P30" s="1296"/>
      <c r="Q30" s="1305"/>
      <c r="S30" s="810"/>
    </row>
    <row r="31" spans="1:19" s="685" customFormat="1" ht="15">
      <c r="A31" s="684">
        <v>17</v>
      </c>
      <c r="B31" s="927"/>
      <c r="C31" s="829"/>
      <c r="D31" s="788"/>
      <c r="E31" s="2053">
        <v>10.200000000000001</v>
      </c>
      <c r="F31" s="1718"/>
      <c r="G31" s="788"/>
      <c r="H31" s="1720"/>
      <c r="I31" s="1728"/>
      <c r="J31" s="1727"/>
      <c r="K31" s="1724"/>
      <c r="L31" s="1720"/>
      <c r="M31" s="1912"/>
      <c r="N31" s="1101"/>
      <c r="O31" s="788"/>
      <c r="P31" s="1296"/>
      <c r="Q31" s="1305"/>
      <c r="S31" s="810"/>
    </row>
    <row r="32" spans="1:19" s="685" customFormat="1" ht="15">
      <c r="A32" s="684">
        <v>18</v>
      </c>
      <c r="B32" s="927"/>
      <c r="C32" s="829"/>
      <c r="D32" s="788"/>
      <c r="E32" s="2053">
        <v>13.1</v>
      </c>
      <c r="F32" s="1718"/>
      <c r="G32" s="788"/>
      <c r="H32" s="1720"/>
      <c r="I32" s="1728"/>
      <c r="J32" s="1727"/>
      <c r="K32" s="1724"/>
      <c r="L32" s="1720"/>
      <c r="M32" s="1912"/>
      <c r="N32" s="1101"/>
      <c r="O32" s="788"/>
      <c r="P32" s="1296"/>
      <c r="Q32" s="1305"/>
      <c r="S32" s="810"/>
    </row>
    <row r="33" spans="1:33" s="685" customFormat="1" ht="15">
      <c r="A33" s="684">
        <v>19</v>
      </c>
      <c r="B33" s="927"/>
      <c r="C33" s="829"/>
      <c r="D33" s="788"/>
      <c r="E33" s="2053">
        <v>13.700000000000001</v>
      </c>
      <c r="F33" s="1718"/>
      <c r="G33" s="788"/>
      <c r="H33" s="1720"/>
      <c r="I33" s="1728"/>
      <c r="J33" s="1727"/>
      <c r="K33" s="1724"/>
      <c r="L33" s="1720"/>
      <c r="M33" s="1912"/>
      <c r="N33" s="1101"/>
      <c r="O33" s="788"/>
      <c r="P33" s="1296"/>
      <c r="Q33" s="1305"/>
      <c r="S33" s="810"/>
    </row>
    <row r="34" spans="1:33" s="685" customFormat="1" ht="15">
      <c r="A34" s="684">
        <v>20</v>
      </c>
      <c r="B34" s="927"/>
      <c r="C34" s="829"/>
      <c r="D34" s="788"/>
      <c r="E34" s="2053">
        <v>13.5</v>
      </c>
      <c r="F34" s="1718"/>
      <c r="G34" s="788"/>
      <c r="H34" s="1720"/>
      <c r="I34" s="1728"/>
      <c r="J34" s="1727"/>
      <c r="K34" s="1724"/>
      <c r="L34" s="1720"/>
      <c r="M34" s="1912"/>
      <c r="N34" s="1101"/>
      <c r="O34" s="788"/>
      <c r="P34" s="1296"/>
      <c r="Q34" s="1305"/>
      <c r="S34" s="810"/>
    </row>
    <row r="35" spans="1:33" s="685" customFormat="1" ht="15">
      <c r="A35" s="684">
        <v>21</v>
      </c>
      <c r="B35" s="927"/>
      <c r="C35" s="829"/>
      <c r="D35" s="788"/>
      <c r="E35" s="2053">
        <v>13.1</v>
      </c>
      <c r="F35" s="1718"/>
      <c r="G35" s="788"/>
      <c r="H35" s="1720"/>
      <c r="I35" s="1728"/>
      <c r="J35" s="1727"/>
      <c r="K35" s="1724"/>
      <c r="L35" s="1720"/>
      <c r="M35" s="1912"/>
      <c r="N35" s="1101"/>
      <c r="O35" s="788"/>
      <c r="P35" s="1296"/>
      <c r="Q35" s="1305"/>
      <c r="S35" s="810"/>
    </row>
    <row r="36" spans="1:33" s="685" customFormat="1" ht="15">
      <c r="A36" s="684">
        <v>22</v>
      </c>
      <c r="B36" s="927"/>
      <c r="C36" s="829"/>
      <c r="D36" s="788"/>
      <c r="E36" s="2053">
        <v>10.9</v>
      </c>
      <c r="F36" s="1718"/>
      <c r="G36" s="788"/>
      <c r="H36" s="1720"/>
      <c r="I36" s="1728"/>
      <c r="J36" s="1727"/>
      <c r="K36" s="1724"/>
      <c r="L36" s="1720"/>
      <c r="M36" s="1912"/>
      <c r="N36" s="1101"/>
      <c r="O36" s="788"/>
      <c r="P36" s="1296"/>
      <c r="Q36" s="1305"/>
      <c r="S36" s="810"/>
    </row>
    <row r="37" spans="1:33" s="685" customFormat="1" ht="15.75" thickBot="1">
      <c r="A37" s="684">
        <v>23</v>
      </c>
      <c r="B37" s="927"/>
      <c r="C37" s="829"/>
      <c r="D37" s="1296"/>
      <c r="E37" s="2054">
        <v>11.1</v>
      </c>
      <c r="F37" s="1718"/>
      <c r="G37" s="1706"/>
      <c r="H37" s="1720"/>
      <c r="I37" s="1728"/>
      <c r="J37" s="1727"/>
      <c r="K37" s="1724"/>
      <c r="L37" s="1720"/>
      <c r="M37" s="1912"/>
      <c r="N37" s="1101"/>
      <c r="O37" s="788"/>
      <c r="P37" s="1296"/>
      <c r="Q37" s="1305"/>
      <c r="S37" s="810"/>
    </row>
    <row r="38" spans="1:33" s="685" customFormat="1" ht="15">
      <c r="A38" s="684" t="s">
        <v>19</v>
      </c>
      <c r="B38" s="788"/>
      <c r="C38" s="788"/>
      <c r="D38" s="788"/>
      <c r="E38" s="1705">
        <f>SUM(E14:E37)</f>
        <v>262.7</v>
      </c>
      <c r="F38" s="1706"/>
      <c r="G38" s="1706"/>
      <c r="H38" s="1706"/>
      <c r="I38" s="1705">
        <f>SUM(I14:I37)</f>
        <v>0</v>
      </c>
      <c r="J38" s="1706"/>
      <c r="K38" s="1706"/>
      <c r="L38" s="1706"/>
      <c r="M38" s="1705">
        <f>SUM(M14:M37)</f>
        <v>0</v>
      </c>
      <c r="N38" s="788"/>
      <c r="O38" s="788"/>
      <c r="P38" s="788"/>
      <c r="Q38" s="1298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6" spans="1:33">
      <c r="I46" s="825"/>
    </row>
  </sheetData>
  <mergeCells count="19">
    <mergeCell ref="B1:F1"/>
    <mergeCell ref="K1:Q1"/>
    <mergeCell ref="B2:F2"/>
    <mergeCell ref="B4:C4"/>
    <mergeCell ref="B5:C5"/>
    <mergeCell ref="F11:G11"/>
    <mergeCell ref="J11:K11"/>
    <mergeCell ref="N11:O11"/>
    <mergeCell ref="K3:Q3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9">
    <tabColor theme="9" tint="-0.249977111117893"/>
  </sheetPr>
  <dimension ref="A1:AG46"/>
  <sheetViews>
    <sheetView zoomScale="85" zoomScaleNormal="85" workbookViewId="0">
      <selection activeCell="S23" sqref="S23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4" t="s">
        <v>405</v>
      </c>
      <c r="C1" s="2081"/>
      <c r="D1" s="2081"/>
      <c r="E1" s="2081"/>
      <c r="F1" s="2081"/>
      <c r="J1" s="800" t="s">
        <v>171</v>
      </c>
      <c r="K1" s="3033" t="s">
        <v>444</v>
      </c>
      <c r="L1" s="3040"/>
      <c r="M1" s="3040"/>
      <c r="N1" s="3040"/>
      <c r="O1" s="3040"/>
      <c r="P1" s="3040"/>
      <c r="Q1" s="3040"/>
      <c r="R1" s="886"/>
      <c r="S1" s="930"/>
      <c r="T1" s="930"/>
      <c r="U1" s="930"/>
      <c r="V1" s="930"/>
      <c r="W1" s="930"/>
      <c r="X1" s="930"/>
      <c r="Y1" s="930"/>
      <c r="Z1" s="930"/>
      <c r="AA1" s="930"/>
      <c r="AB1" s="930"/>
      <c r="AC1" s="930"/>
      <c r="AD1" s="930"/>
      <c r="AE1" s="930"/>
      <c r="AF1" s="930"/>
      <c r="AG1" s="930"/>
    </row>
    <row r="2" spans="1:33" s="674" customFormat="1" ht="10.5" customHeight="1">
      <c r="B2" s="3035" t="s">
        <v>1</v>
      </c>
      <c r="C2" s="2088"/>
      <c r="D2" s="2088"/>
      <c r="E2" s="2088"/>
      <c r="F2" s="2088"/>
      <c r="M2" s="677"/>
      <c r="N2" s="1499" t="s">
        <v>2</v>
      </c>
      <c r="O2" s="1256"/>
      <c r="P2" s="675"/>
      <c r="Q2" s="675"/>
      <c r="R2" s="930"/>
      <c r="S2" s="930"/>
      <c r="T2" s="930"/>
      <c r="U2" s="930"/>
      <c r="V2" s="930"/>
      <c r="W2" s="930"/>
      <c r="X2" s="930"/>
      <c r="Y2" s="930"/>
      <c r="Z2" s="930"/>
      <c r="AA2" s="930"/>
      <c r="AB2" s="930"/>
      <c r="AC2" s="930"/>
      <c r="AD2" s="930"/>
      <c r="AE2" s="930"/>
      <c r="AF2" s="930"/>
      <c r="AG2" s="930"/>
    </row>
    <row r="3" spans="1:33" s="674" customFormat="1" ht="13.5" customHeight="1">
      <c r="B3" s="676" t="s">
        <v>592</v>
      </c>
      <c r="M3" s="3043" t="s">
        <v>445</v>
      </c>
      <c r="N3" s="3043"/>
      <c r="O3" s="3043"/>
      <c r="R3" s="930"/>
      <c r="S3" s="930"/>
      <c r="T3" s="930"/>
      <c r="U3" s="930"/>
      <c r="V3" s="930"/>
      <c r="W3" s="930"/>
      <c r="X3" s="930"/>
      <c r="Y3" s="930"/>
      <c r="Z3" s="930"/>
      <c r="AA3" s="930"/>
      <c r="AB3" s="930"/>
      <c r="AC3" s="930"/>
      <c r="AD3" s="930"/>
      <c r="AE3" s="930"/>
      <c r="AF3" s="930"/>
      <c r="AG3" s="930"/>
    </row>
    <row r="4" spans="1:33" s="674" customFormat="1" ht="15" customHeight="1">
      <c r="B4" s="3037" t="s">
        <v>4</v>
      </c>
      <c r="C4" s="2081"/>
      <c r="D4" s="677"/>
      <c r="E4" s="930"/>
      <c r="F4" s="930"/>
      <c r="G4" s="930"/>
      <c r="H4" s="930"/>
      <c r="I4" s="885" t="s">
        <v>5</v>
      </c>
      <c r="J4" s="675"/>
      <c r="K4" s="675"/>
      <c r="L4" s="675"/>
      <c r="O4" s="676"/>
      <c r="R4" s="930"/>
      <c r="S4" s="930"/>
      <c r="T4" s="930"/>
      <c r="U4" s="930"/>
      <c r="V4" s="930"/>
      <c r="W4" s="930"/>
      <c r="X4" s="930"/>
      <c r="Y4" s="930"/>
      <c r="Z4" s="930"/>
      <c r="AA4" s="930"/>
      <c r="AB4" s="930"/>
      <c r="AC4" s="930"/>
      <c r="AD4" s="930"/>
      <c r="AE4" s="930"/>
      <c r="AF4" s="930"/>
      <c r="AG4" s="930"/>
    </row>
    <row r="5" spans="1:33" s="674" customFormat="1" ht="9.75" customHeight="1">
      <c r="B5" s="3036" t="s">
        <v>7</v>
      </c>
      <c r="C5" s="2079"/>
      <c r="D5" s="675"/>
      <c r="E5" s="675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  <c r="AC5" s="930"/>
      <c r="AD5" s="930"/>
      <c r="AE5" s="930"/>
      <c r="AF5" s="930"/>
      <c r="AG5" s="930"/>
    </row>
    <row r="6" spans="1:33" s="674" customFormat="1" ht="12" customHeight="1">
      <c r="A6" s="3030" t="s">
        <v>8</v>
      </c>
      <c r="B6" s="2088"/>
      <c r="C6" s="2088"/>
      <c r="D6" s="2088"/>
      <c r="E6" s="2088"/>
      <c r="F6" s="2088"/>
      <c r="G6" s="2088"/>
      <c r="H6" s="2088"/>
      <c r="I6" s="2088"/>
      <c r="J6" s="2088"/>
      <c r="K6" s="2088"/>
      <c r="L6" s="2088"/>
      <c r="M6" s="2088"/>
      <c r="N6" s="2088"/>
      <c r="O6" s="2088"/>
      <c r="P6" s="2088"/>
      <c r="Q6" s="2088"/>
      <c r="R6" s="930"/>
      <c r="S6" s="930"/>
      <c r="T6" s="930"/>
      <c r="U6" s="930"/>
      <c r="V6" s="930"/>
      <c r="W6" s="930"/>
      <c r="X6" s="930"/>
      <c r="Y6" s="930"/>
      <c r="Z6" s="930"/>
      <c r="AA6" s="930"/>
      <c r="AB6" s="930"/>
      <c r="AC6" s="930"/>
      <c r="AD6" s="930"/>
      <c r="AE6" s="930"/>
      <c r="AF6" s="930"/>
      <c r="AG6" s="930"/>
    </row>
    <row r="7" spans="1:33" s="674" customFormat="1" ht="15.75">
      <c r="A7" s="3031" t="s">
        <v>870</v>
      </c>
      <c r="B7" s="2088"/>
      <c r="C7" s="2088"/>
      <c r="D7" s="2088"/>
      <c r="E7" s="2088"/>
      <c r="F7" s="2088"/>
      <c r="G7" s="2088"/>
      <c r="H7" s="2088"/>
      <c r="I7" s="2088"/>
      <c r="J7" s="2088"/>
      <c r="K7" s="2088"/>
      <c r="L7" s="2088"/>
      <c r="M7" s="2088"/>
      <c r="N7" s="2088"/>
      <c r="O7" s="2088"/>
      <c r="P7" s="2088"/>
      <c r="Q7" s="2088"/>
      <c r="R7" s="930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</row>
    <row r="8" spans="1:33" s="674" customFormat="1" ht="9" customHeight="1">
      <c r="A8" s="1272">
        <v>100001</v>
      </c>
      <c r="B8" s="1274">
        <v>100002</v>
      </c>
      <c r="R8" s="930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</row>
    <row r="9" spans="1:33" s="674" customFormat="1">
      <c r="A9" s="3028" t="s">
        <v>9</v>
      </c>
      <c r="B9" s="3029" t="s">
        <v>10</v>
      </c>
      <c r="C9" s="2424"/>
      <c r="D9" s="2424"/>
      <c r="E9" s="2424"/>
      <c r="F9" s="2424"/>
      <c r="G9" s="2424"/>
      <c r="H9" s="2424"/>
      <c r="I9" s="2425"/>
      <c r="J9" s="3029" t="s">
        <v>11</v>
      </c>
      <c r="K9" s="2424"/>
      <c r="L9" s="2424"/>
      <c r="M9" s="2424"/>
      <c r="N9" s="2424"/>
      <c r="O9" s="2424"/>
      <c r="P9" s="2424"/>
      <c r="Q9" s="2425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</row>
    <row r="10" spans="1:33" s="674" customFormat="1">
      <c r="A10" s="2421"/>
      <c r="B10" s="3032" t="s">
        <v>447</v>
      </c>
      <c r="C10" s="2095"/>
      <c r="D10" s="2095"/>
      <c r="E10" s="2096"/>
      <c r="F10" s="3032" t="s">
        <v>446</v>
      </c>
      <c r="G10" s="2095"/>
      <c r="H10" s="2095"/>
      <c r="I10" s="2096"/>
      <c r="J10" s="3032" t="s">
        <v>447</v>
      </c>
      <c r="K10" s="2963"/>
      <c r="L10" s="2963"/>
      <c r="M10" s="2964"/>
      <c r="N10" s="3032" t="s">
        <v>446</v>
      </c>
      <c r="O10" s="2963"/>
      <c r="P10" s="2963"/>
      <c r="Q10" s="2964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</row>
    <row r="11" spans="1:33" s="674" customFormat="1">
      <c r="A11" s="2421"/>
      <c r="B11" s="3032" t="s">
        <v>14</v>
      </c>
      <c r="C11" s="2095"/>
      <c r="E11" s="679">
        <v>50</v>
      </c>
      <c r="F11" s="3032" t="s">
        <v>14</v>
      </c>
      <c r="G11" s="2095"/>
      <c r="H11" s="678"/>
      <c r="I11" s="679"/>
      <c r="J11" s="3032" t="s">
        <v>14</v>
      </c>
      <c r="K11" s="2095"/>
      <c r="L11" s="678"/>
      <c r="M11" s="679">
        <f>E11</f>
        <v>50</v>
      </c>
      <c r="N11" s="3032" t="s">
        <v>14</v>
      </c>
      <c r="O11" s="2095"/>
      <c r="P11" s="678"/>
      <c r="Q11" s="679"/>
      <c r="R11" s="930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</row>
    <row r="12" spans="1:33" s="681" customFormat="1" ht="35.25" customHeight="1">
      <c r="A12" s="2422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7"/>
      <c r="C14" s="788"/>
      <c r="D14" s="788"/>
      <c r="E14" s="2052">
        <v>318</v>
      </c>
      <c r="F14" s="823"/>
      <c r="G14" s="788"/>
      <c r="H14" s="788"/>
      <c r="I14" s="2052">
        <v>0</v>
      </c>
      <c r="J14" s="927"/>
      <c r="K14" s="829"/>
      <c r="L14" s="788"/>
      <c r="M14" s="1297">
        <v>0</v>
      </c>
      <c r="N14" s="823"/>
      <c r="O14" s="788"/>
      <c r="P14" s="788"/>
      <c r="Q14" s="1297">
        <v>0</v>
      </c>
      <c r="S14" s="810"/>
    </row>
    <row r="15" spans="1:33" s="1313" customFormat="1" ht="15">
      <c r="A15" s="1306">
        <v>1</v>
      </c>
      <c r="B15" s="927"/>
      <c r="C15" s="1722"/>
      <c r="D15" s="788"/>
      <c r="E15" s="2053">
        <v>315</v>
      </c>
      <c r="F15" s="1817"/>
      <c r="G15" s="1820"/>
      <c r="H15" s="1821"/>
      <c r="I15" s="2053">
        <v>0</v>
      </c>
      <c r="J15" s="1817"/>
      <c r="K15" s="1822"/>
      <c r="L15" s="1821"/>
      <c r="M15" s="1297">
        <v>0</v>
      </c>
      <c r="N15" s="1817"/>
      <c r="O15" s="1822"/>
      <c r="P15" s="1821"/>
      <c r="Q15" s="1297">
        <v>0</v>
      </c>
      <c r="S15" s="1314"/>
    </row>
    <row r="16" spans="1:33" s="681" customFormat="1" ht="15">
      <c r="A16" s="684">
        <v>2</v>
      </c>
      <c r="B16" s="927"/>
      <c r="C16" s="1724"/>
      <c r="D16" s="788"/>
      <c r="E16" s="2053">
        <v>311</v>
      </c>
      <c r="F16" s="1818"/>
      <c r="G16" s="1820"/>
      <c r="H16" s="1823"/>
      <c r="I16" s="2053">
        <v>0</v>
      </c>
      <c r="J16" s="1818"/>
      <c r="K16" s="1820"/>
      <c r="L16" s="1823"/>
      <c r="M16" s="1297">
        <v>0</v>
      </c>
      <c r="N16" s="1818"/>
      <c r="O16" s="1820"/>
      <c r="P16" s="1823"/>
      <c r="Q16" s="1297">
        <v>0</v>
      </c>
      <c r="S16" s="810"/>
    </row>
    <row r="17" spans="1:19" s="681" customFormat="1" ht="15">
      <c r="A17" s="684">
        <v>3</v>
      </c>
      <c r="B17" s="927"/>
      <c r="C17" s="1724"/>
      <c r="D17" s="788"/>
      <c r="E17" s="2053">
        <v>312</v>
      </c>
      <c r="F17" s="1818"/>
      <c r="G17" s="1820"/>
      <c r="H17" s="1823"/>
      <c r="I17" s="2053">
        <v>0</v>
      </c>
      <c r="J17" s="1818"/>
      <c r="K17" s="1820"/>
      <c r="L17" s="1823"/>
      <c r="M17" s="1297">
        <v>0</v>
      </c>
      <c r="N17" s="1818"/>
      <c r="O17" s="1820"/>
      <c r="P17" s="1823"/>
      <c r="Q17" s="1297">
        <v>0</v>
      </c>
      <c r="S17" s="810"/>
    </row>
    <row r="18" spans="1:19" s="681" customFormat="1" ht="15">
      <c r="A18" s="684">
        <v>4</v>
      </c>
      <c r="B18" s="927"/>
      <c r="C18" s="1724"/>
      <c r="D18" s="788"/>
      <c r="E18" s="2053">
        <v>314</v>
      </c>
      <c r="F18" s="1818"/>
      <c r="G18" s="1820"/>
      <c r="H18" s="1823"/>
      <c r="I18" s="2053">
        <v>0</v>
      </c>
      <c r="J18" s="1818"/>
      <c r="K18" s="1820"/>
      <c r="L18" s="1823"/>
      <c r="M18" s="1297">
        <v>0</v>
      </c>
      <c r="N18" s="1818"/>
      <c r="O18" s="1820"/>
      <c r="P18" s="1823"/>
      <c r="Q18" s="1297">
        <v>0</v>
      </c>
      <c r="S18" s="810"/>
    </row>
    <row r="19" spans="1:19" s="681" customFormat="1" ht="15">
      <c r="A19" s="684">
        <v>5</v>
      </c>
      <c r="B19" s="927"/>
      <c r="C19" s="1724"/>
      <c r="D19" s="788"/>
      <c r="E19" s="2053">
        <v>344</v>
      </c>
      <c r="F19" s="1818"/>
      <c r="G19" s="1820"/>
      <c r="H19" s="1823"/>
      <c r="I19" s="2053">
        <v>0</v>
      </c>
      <c r="J19" s="1818"/>
      <c r="K19" s="1820"/>
      <c r="L19" s="1823"/>
      <c r="M19" s="1297">
        <v>0</v>
      </c>
      <c r="N19" s="1818"/>
      <c r="O19" s="1820"/>
      <c r="P19" s="1823"/>
      <c r="Q19" s="1297">
        <v>0</v>
      </c>
      <c r="S19" s="810"/>
    </row>
    <row r="20" spans="1:19" s="681" customFormat="1" ht="15">
      <c r="A20" s="684">
        <v>6</v>
      </c>
      <c r="B20" s="927"/>
      <c r="C20" s="1724"/>
      <c r="D20" s="788"/>
      <c r="E20" s="2053">
        <v>399</v>
      </c>
      <c r="F20" s="1818"/>
      <c r="G20" s="1820"/>
      <c r="H20" s="1823"/>
      <c r="I20" s="2053">
        <v>0</v>
      </c>
      <c r="J20" s="1818"/>
      <c r="K20" s="1820"/>
      <c r="L20" s="1823"/>
      <c r="M20" s="1297">
        <v>0</v>
      </c>
      <c r="N20" s="1818"/>
      <c r="O20" s="1820"/>
      <c r="P20" s="1823"/>
      <c r="Q20" s="1297">
        <v>0</v>
      </c>
      <c r="S20" s="810"/>
    </row>
    <row r="21" spans="1:19" s="681" customFormat="1" ht="15">
      <c r="A21" s="684">
        <v>7</v>
      </c>
      <c r="B21" s="927"/>
      <c r="C21" s="1724"/>
      <c r="D21" s="788"/>
      <c r="E21" s="2053">
        <v>447</v>
      </c>
      <c r="F21" s="1818"/>
      <c r="G21" s="1820"/>
      <c r="H21" s="1823"/>
      <c r="I21" s="2053">
        <v>0</v>
      </c>
      <c r="J21" s="1818"/>
      <c r="K21" s="1820"/>
      <c r="L21" s="1823"/>
      <c r="M21" s="1297">
        <v>0</v>
      </c>
      <c r="N21" s="1818"/>
      <c r="O21" s="1820"/>
      <c r="P21" s="1823"/>
      <c r="Q21" s="1297">
        <v>0</v>
      </c>
      <c r="S21" s="810"/>
    </row>
    <row r="22" spans="1:19" s="681" customFormat="1" ht="15">
      <c r="A22" s="684">
        <v>8</v>
      </c>
      <c r="B22" s="927"/>
      <c r="C22" s="1724"/>
      <c r="D22" s="788"/>
      <c r="E22" s="2053">
        <v>463</v>
      </c>
      <c r="F22" s="1818"/>
      <c r="G22" s="1820"/>
      <c r="H22" s="1823"/>
      <c r="I22" s="2053">
        <v>0</v>
      </c>
      <c r="J22" s="1818"/>
      <c r="K22" s="1820"/>
      <c r="L22" s="1823"/>
      <c r="M22" s="1297">
        <v>0</v>
      </c>
      <c r="N22" s="1818"/>
      <c r="O22" s="1820"/>
      <c r="P22" s="1823"/>
      <c r="Q22" s="1297">
        <v>0</v>
      </c>
      <c r="S22" s="810"/>
    </row>
    <row r="23" spans="1:19" s="681" customFormat="1" ht="15">
      <c r="A23" s="684">
        <v>9</v>
      </c>
      <c r="B23" s="927"/>
      <c r="C23" s="1724"/>
      <c r="D23" s="788"/>
      <c r="E23" s="2053">
        <v>488</v>
      </c>
      <c r="F23" s="1818"/>
      <c r="G23" s="1820"/>
      <c r="H23" s="1823"/>
      <c r="I23" s="2053">
        <v>0</v>
      </c>
      <c r="J23" s="1818"/>
      <c r="K23" s="1820"/>
      <c r="L23" s="1823"/>
      <c r="M23" s="1297">
        <v>0</v>
      </c>
      <c r="N23" s="1818"/>
      <c r="O23" s="1820"/>
      <c r="P23" s="1823"/>
      <c r="Q23" s="1297">
        <v>0</v>
      </c>
      <c r="S23" s="810"/>
    </row>
    <row r="24" spans="1:19" s="681" customFormat="1" ht="15">
      <c r="A24" s="684">
        <v>10</v>
      </c>
      <c r="B24" s="927"/>
      <c r="C24" s="1724"/>
      <c r="D24" s="788"/>
      <c r="E24" s="2053">
        <v>465</v>
      </c>
      <c r="F24" s="1818"/>
      <c r="G24" s="1820"/>
      <c r="H24" s="1823"/>
      <c r="I24" s="2053">
        <v>0</v>
      </c>
      <c r="J24" s="1818"/>
      <c r="K24" s="1820"/>
      <c r="L24" s="1823"/>
      <c r="M24" s="1297">
        <v>0</v>
      </c>
      <c r="N24" s="1818"/>
      <c r="O24" s="1820"/>
      <c r="P24" s="1823"/>
      <c r="Q24" s="1297">
        <v>0</v>
      </c>
      <c r="S24" s="810"/>
    </row>
    <row r="25" spans="1:19" s="681" customFormat="1" ht="15">
      <c r="A25" s="684">
        <v>11</v>
      </c>
      <c r="B25" s="927"/>
      <c r="C25" s="1724"/>
      <c r="D25" s="788"/>
      <c r="E25" s="2053">
        <v>451</v>
      </c>
      <c r="F25" s="1818"/>
      <c r="G25" s="1820"/>
      <c r="H25" s="1823"/>
      <c r="I25" s="2053">
        <v>0</v>
      </c>
      <c r="J25" s="1818"/>
      <c r="K25" s="1820"/>
      <c r="L25" s="1823"/>
      <c r="M25" s="1297">
        <v>0</v>
      </c>
      <c r="N25" s="1818"/>
      <c r="O25" s="1820"/>
      <c r="P25" s="1823"/>
      <c r="Q25" s="1297">
        <v>0</v>
      </c>
      <c r="S25" s="810"/>
    </row>
    <row r="26" spans="1:19" s="681" customFormat="1" ht="15">
      <c r="A26" s="684">
        <v>12</v>
      </c>
      <c r="B26" s="927"/>
      <c r="C26" s="1724"/>
      <c r="D26" s="788"/>
      <c r="E26" s="2053">
        <v>426</v>
      </c>
      <c r="F26" s="1818"/>
      <c r="G26" s="1820"/>
      <c r="H26" s="1823"/>
      <c r="I26" s="2053">
        <v>0</v>
      </c>
      <c r="J26" s="1818"/>
      <c r="K26" s="1820"/>
      <c r="L26" s="1823"/>
      <c r="M26" s="1297">
        <v>0</v>
      </c>
      <c r="N26" s="1818"/>
      <c r="O26" s="1820"/>
      <c r="P26" s="1823"/>
      <c r="Q26" s="1297">
        <v>0</v>
      </c>
      <c r="S26" s="810"/>
    </row>
    <row r="27" spans="1:19" s="681" customFormat="1" ht="15">
      <c r="A27" s="684">
        <v>13</v>
      </c>
      <c r="B27" s="927"/>
      <c r="C27" s="1724"/>
      <c r="D27" s="788"/>
      <c r="E27" s="2053">
        <v>436</v>
      </c>
      <c r="F27" s="1818"/>
      <c r="G27" s="1820"/>
      <c r="H27" s="1823"/>
      <c r="I27" s="2053">
        <v>0</v>
      </c>
      <c r="J27" s="1818"/>
      <c r="K27" s="1820"/>
      <c r="L27" s="1823"/>
      <c r="M27" s="1297">
        <v>0</v>
      </c>
      <c r="N27" s="1818"/>
      <c r="O27" s="1820"/>
      <c r="P27" s="1823"/>
      <c r="Q27" s="1297">
        <v>0</v>
      </c>
      <c r="S27" s="810"/>
    </row>
    <row r="28" spans="1:19" s="681" customFormat="1" ht="15">
      <c r="A28" s="684">
        <v>14</v>
      </c>
      <c r="B28" s="927"/>
      <c r="C28" s="1724"/>
      <c r="D28" s="788"/>
      <c r="E28" s="2053">
        <v>415</v>
      </c>
      <c r="F28" s="1818"/>
      <c r="G28" s="1820"/>
      <c r="H28" s="1823"/>
      <c r="I28" s="2053">
        <v>0</v>
      </c>
      <c r="J28" s="1818"/>
      <c r="K28" s="1820"/>
      <c r="L28" s="1823"/>
      <c r="M28" s="1297">
        <v>0</v>
      </c>
      <c r="N28" s="1818"/>
      <c r="O28" s="1820"/>
      <c r="P28" s="1823"/>
      <c r="Q28" s="1297">
        <v>0</v>
      </c>
      <c r="S28" s="810"/>
    </row>
    <row r="29" spans="1:19" s="681" customFormat="1" ht="15">
      <c r="A29" s="684">
        <v>15</v>
      </c>
      <c r="B29" s="927"/>
      <c r="C29" s="1724"/>
      <c r="D29" s="788"/>
      <c r="E29" s="2053">
        <v>435</v>
      </c>
      <c r="F29" s="1818"/>
      <c r="G29" s="1820"/>
      <c r="H29" s="1823"/>
      <c r="I29" s="2053">
        <v>0</v>
      </c>
      <c r="J29" s="1818"/>
      <c r="K29" s="1820"/>
      <c r="L29" s="1823"/>
      <c r="M29" s="1297">
        <v>0</v>
      </c>
      <c r="N29" s="1818"/>
      <c r="O29" s="1820"/>
      <c r="P29" s="1823"/>
      <c r="Q29" s="1297">
        <v>0</v>
      </c>
      <c r="S29" s="810"/>
    </row>
    <row r="30" spans="1:19" s="681" customFormat="1" ht="15">
      <c r="A30" s="684">
        <v>16</v>
      </c>
      <c r="B30" s="927"/>
      <c r="C30" s="1724"/>
      <c r="D30" s="788"/>
      <c r="E30" s="2053">
        <v>474</v>
      </c>
      <c r="F30" s="1818"/>
      <c r="G30" s="1820"/>
      <c r="H30" s="1823"/>
      <c r="I30" s="2053">
        <v>0</v>
      </c>
      <c r="J30" s="1818"/>
      <c r="K30" s="1820"/>
      <c r="L30" s="1823"/>
      <c r="M30" s="1297">
        <v>0</v>
      </c>
      <c r="N30" s="1818"/>
      <c r="O30" s="1820"/>
      <c r="P30" s="1823"/>
      <c r="Q30" s="1297">
        <v>0</v>
      </c>
      <c r="S30" s="810"/>
    </row>
    <row r="31" spans="1:19" s="685" customFormat="1" ht="15">
      <c r="A31" s="684">
        <v>17</v>
      </c>
      <c r="B31" s="927"/>
      <c r="C31" s="1724"/>
      <c r="D31" s="788"/>
      <c r="E31" s="2053">
        <v>469</v>
      </c>
      <c r="F31" s="1818"/>
      <c r="G31" s="1820"/>
      <c r="H31" s="1823"/>
      <c r="I31" s="2053">
        <v>0</v>
      </c>
      <c r="J31" s="1818"/>
      <c r="K31" s="1820"/>
      <c r="L31" s="1823"/>
      <c r="M31" s="1297">
        <v>0</v>
      </c>
      <c r="N31" s="1818"/>
      <c r="O31" s="1820"/>
      <c r="P31" s="1823"/>
      <c r="Q31" s="1297">
        <v>0</v>
      </c>
      <c r="S31" s="810"/>
    </row>
    <row r="32" spans="1:19" s="685" customFormat="1" ht="15">
      <c r="A32" s="684">
        <v>18</v>
      </c>
      <c r="B32" s="927"/>
      <c r="C32" s="1724"/>
      <c r="D32" s="788"/>
      <c r="E32" s="2053">
        <v>458</v>
      </c>
      <c r="F32" s="1818"/>
      <c r="G32" s="1820"/>
      <c r="H32" s="1823"/>
      <c r="I32" s="2053">
        <v>0</v>
      </c>
      <c r="J32" s="1818"/>
      <c r="K32" s="1820"/>
      <c r="L32" s="1823"/>
      <c r="M32" s="1297">
        <v>0</v>
      </c>
      <c r="N32" s="1818"/>
      <c r="O32" s="1820"/>
      <c r="P32" s="1823"/>
      <c r="Q32" s="1297">
        <v>0</v>
      </c>
      <c r="S32" s="810"/>
    </row>
    <row r="33" spans="1:33" s="685" customFormat="1" ht="15">
      <c r="A33" s="684">
        <v>19</v>
      </c>
      <c r="B33" s="927"/>
      <c r="C33" s="1724"/>
      <c r="D33" s="788"/>
      <c r="E33" s="2053">
        <v>465</v>
      </c>
      <c r="F33" s="1818"/>
      <c r="G33" s="1820"/>
      <c r="H33" s="1823"/>
      <c r="I33" s="2053">
        <v>0</v>
      </c>
      <c r="J33" s="1818"/>
      <c r="K33" s="1820"/>
      <c r="L33" s="1823"/>
      <c r="M33" s="1297">
        <v>0</v>
      </c>
      <c r="N33" s="1818"/>
      <c r="O33" s="1820"/>
      <c r="P33" s="1823"/>
      <c r="Q33" s="1297">
        <v>0</v>
      </c>
      <c r="S33" s="810"/>
    </row>
    <row r="34" spans="1:33" s="685" customFormat="1" ht="15">
      <c r="A34" s="684">
        <v>20</v>
      </c>
      <c r="B34" s="927"/>
      <c r="C34" s="1724"/>
      <c r="D34" s="788"/>
      <c r="E34" s="2053">
        <v>440</v>
      </c>
      <c r="F34" s="1818"/>
      <c r="G34" s="1820"/>
      <c r="H34" s="1823"/>
      <c r="I34" s="2053">
        <v>0</v>
      </c>
      <c r="J34" s="1818"/>
      <c r="K34" s="1820"/>
      <c r="L34" s="1823"/>
      <c r="M34" s="1297">
        <v>0</v>
      </c>
      <c r="N34" s="1818"/>
      <c r="O34" s="1820"/>
      <c r="P34" s="1823"/>
      <c r="Q34" s="1297">
        <v>0</v>
      </c>
      <c r="S34" s="810"/>
    </row>
    <row r="35" spans="1:33" s="685" customFormat="1" ht="15">
      <c r="A35" s="684">
        <v>21</v>
      </c>
      <c r="B35" s="927"/>
      <c r="C35" s="1724"/>
      <c r="D35" s="788"/>
      <c r="E35" s="2053">
        <v>421</v>
      </c>
      <c r="F35" s="1818"/>
      <c r="G35" s="1820"/>
      <c r="H35" s="1823"/>
      <c r="I35" s="2053">
        <v>0</v>
      </c>
      <c r="J35" s="1818"/>
      <c r="K35" s="1820"/>
      <c r="L35" s="1823"/>
      <c r="M35" s="1297">
        <v>0</v>
      </c>
      <c r="N35" s="1818"/>
      <c r="O35" s="1820"/>
      <c r="P35" s="1823"/>
      <c r="Q35" s="1297">
        <v>0</v>
      </c>
      <c r="S35" s="810"/>
    </row>
    <row r="36" spans="1:33" s="685" customFormat="1" ht="15">
      <c r="A36" s="684">
        <v>22</v>
      </c>
      <c r="B36" s="927"/>
      <c r="C36" s="1724"/>
      <c r="D36" s="788"/>
      <c r="E36" s="2053">
        <v>383</v>
      </c>
      <c r="F36" s="1818"/>
      <c r="G36" s="1820"/>
      <c r="H36" s="1823"/>
      <c r="I36" s="2053">
        <v>0</v>
      </c>
      <c r="J36" s="1818"/>
      <c r="K36" s="1820"/>
      <c r="L36" s="1823"/>
      <c r="M36" s="1297">
        <v>0</v>
      </c>
      <c r="N36" s="1818"/>
      <c r="O36" s="1820"/>
      <c r="P36" s="1823"/>
      <c r="Q36" s="1297">
        <v>0</v>
      </c>
      <c r="S36" s="810"/>
    </row>
    <row r="37" spans="1:33" s="685" customFormat="1" ht="15.75" thickBot="1">
      <c r="A37" s="684">
        <v>23</v>
      </c>
      <c r="B37" s="927"/>
      <c r="C37" s="1724"/>
      <c r="D37" s="1720"/>
      <c r="E37" s="2054">
        <v>342</v>
      </c>
      <c r="F37" s="1818"/>
      <c r="G37" s="1820"/>
      <c r="H37" s="1823"/>
      <c r="I37" s="2054">
        <v>0</v>
      </c>
      <c r="J37" s="1818"/>
      <c r="K37" s="1820"/>
      <c r="L37" s="1823"/>
      <c r="M37" s="1297">
        <v>0</v>
      </c>
      <c r="N37" s="1818"/>
      <c r="O37" s="1820"/>
      <c r="P37" s="1823"/>
      <c r="Q37" s="1297">
        <v>0</v>
      </c>
      <c r="S37" s="810"/>
    </row>
    <row r="38" spans="1:33" s="685" customFormat="1" ht="15">
      <c r="A38" s="684" t="s">
        <v>19</v>
      </c>
      <c r="B38" s="788"/>
      <c r="C38" s="1706"/>
      <c r="D38" s="1706"/>
      <c r="E38" s="1819">
        <f>SUM(E14:E37)</f>
        <v>9791</v>
      </c>
      <c r="F38" s="1820"/>
      <c r="G38" s="1820"/>
      <c r="H38" s="1820"/>
      <c r="I38" s="1819">
        <f>SUM(I14:I37)</f>
        <v>0</v>
      </c>
      <c r="J38" s="1820"/>
      <c r="K38" s="1820"/>
      <c r="L38" s="1820"/>
      <c r="M38" s="1819">
        <f>SUM(M14:M37)</f>
        <v>0</v>
      </c>
      <c r="N38" s="1820"/>
      <c r="O38" s="1820"/>
      <c r="P38" s="1820"/>
      <c r="Q38" s="1819">
        <f>SUM(Q14:Q37)</f>
        <v>0</v>
      </c>
    </row>
    <row r="39" spans="1:33" s="674" customFormat="1" ht="12.75" customHeight="1">
      <c r="A39" s="674" t="s">
        <v>20</v>
      </c>
      <c r="R39" s="930"/>
      <c r="S39" s="930"/>
      <c r="T39" s="930"/>
      <c r="U39" s="930"/>
      <c r="V39" s="930"/>
      <c r="W39" s="930"/>
      <c r="X39" s="930"/>
      <c r="Y39" s="930"/>
      <c r="Z39" s="930"/>
      <c r="AA39" s="930"/>
      <c r="AB39" s="930"/>
      <c r="AC39" s="930"/>
      <c r="AD39" s="930"/>
      <c r="AE39" s="930"/>
      <c r="AF39" s="930"/>
      <c r="AG39" s="930"/>
    </row>
    <row r="40" spans="1:33" s="674" customFormat="1" ht="12.75" customHeight="1">
      <c r="A40" s="674" t="s">
        <v>21</v>
      </c>
      <c r="R40" s="930"/>
      <c r="S40" s="930"/>
      <c r="T40" s="930"/>
      <c r="U40" s="930"/>
      <c r="V40" s="930"/>
      <c r="W40" s="930"/>
      <c r="X40" s="930"/>
      <c r="Y40" s="930"/>
      <c r="Z40" s="930"/>
      <c r="AA40" s="930"/>
      <c r="AB40" s="930"/>
      <c r="AC40" s="930"/>
      <c r="AD40" s="930"/>
      <c r="AE40" s="930"/>
      <c r="AF40" s="930"/>
      <c r="AG40" s="930"/>
    </row>
    <row r="41" spans="1:33">
      <c r="A41" s="674" t="s">
        <v>565</v>
      </c>
      <c r="K41" s="674"/>
      <c r="L41" s="674"/>
      <c r="M41" s="674"/>
      <c r="N41" s="674"/>
      <c r="O41" s="674"/>
      <c r="P41" s="674"/>
      <c r="Q41" s="674"/>
      <c r="R41" s="931"/>
      <c r="S41" s="931"/>
      <c r="T41" s="931"/>
      <c r="U41" s="931"/>
      <c r="V41" s="931"/>
      <c r="W41" s="931"/>
      <c r="X41" s="931"/>
      <c r="Y41" s="931"/>
      <c r="Z41" s="931"/>
      <c r="AA41" s="931"/>
      <c r="AB41" s="931"/>
      <c r="AC41" s="931"/>
      <c r="AD41" s="931"/>
      <c r="AE41" s="931"/>
      <c r="AF41" s="931"/>
      <c r="AG41" s="931"/>
    </row>
    <row r="42" spans="1:33">
      <c r="A42" s="674" t="s">
        <v>23</v>
      </c>
      <c r="R42" s="931"/>
      <c r="S42" s="931"/>
      <c r="T42" s="931"/>
      <c r="U42" s="931"/>
      <c r="V42" s="931"/>
      <c r="W42" s="931"/>
      <c r="X42" s="931"/>
      <c r="Y42" s="931"/>
      <c r="Z42" s="931"/>
      <c r="AA42" s="931"/>
      <c r="AB42" s="931"/>
      <c r="AC42" s="931"/>
      <c r="AD42" s="931"/>
      <c r="AE42" s="931"/>
      <c r="AF42" s="931"/>
      <c r="AG42" s="931"/>
    </row>
    <row r="43" spans="1:33">
      <c r="R43" s="931"/>
      <c r="S43" s="931"/>
      <c r="T43" s="931"/>
      <c r="U43" s="931"/>
      <c r="V43" s="931"/>
      <c r="W43" s="931"/>
      <c r="X43" s="931"/>
      <c r="Y43" s="931"/>
      <c r="Z43" s="931"/>
      <c r="AA43" s="931"/>
      <c r="AB43" s="931"/>
      <c r="AC43" s="931"/>
      <c r="AD43" s="931"/>
      <c r="AE43" s="931"/>
      <c r="AF43" s="931"/>
      <c r="AG43" s="931"/>
    </row>
    <row r="44" spans="1:33">
      <c r="E44" s="1503"/>
    </row>
    <row r="46" spans="1:33">
      <c r="I46" s="825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theme="9" tint="-0.249977111117893"/>
  </sheetPr>
  <dimension ref="A1:V42"/>
  <sheetViews>
    <sheetView zoomScale="70" zoomScaleNormal="70" zoomScaleSheetLayoutView="100" workbookViewId="0">
      <selection activeCell="N27" sqref="N27"/>
    </sheetView>
  </sheetViews>
  <sheetFormatPr defaultColWidth="9.140625" defaultRowHeight="12.75"/>
  <cols>
    <col min="1" max="2" width="11.28515625" style="1061" customWidth="1"/>
    <col min="3" max="3" width="10.28515625" style="1061" customWidth="1"/>
    <col min="4" max="4" width="11.28515625" style="1061" hidden="1" customWidth="1"/>
    <col min="5" max="5" width="15" style="1061" customWidth="1"/>
    <col min="6" max="7" width="11.28515625" style="1061" customWidth="1"/>
    <col min="8" max="8" width="11.28515625" style="1061" hidden="1" customWidth="1"/>
    <col min="9" max="9" width="13.7109375" style="1061" customWidth="1"/>
    <col min="10" max="11" width="11.28515625" style="1061" customWidth="1"/>
    <col min="12" max="12" width="11.28515625" style="1061" hidden="1" customWidth="1"/>
    <col min="13" max="13" width="14.7109375" style="1061" customWidth="1"/>
    <col min="14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 t="s">
        <v>423</v>
      </c>
      <c r="C1" s="1050"/>
      <c r="D1" s="1050"/>
      <c r="E1" s="1050"/>
      <c r="J1" s="800"/>
      <c r="K1" s="3054" t="s">
        <v>424</v>
      </c>
      <c r="L1" s="3054"/>
      <c r="M1" s="3054"/>
      <c r="N1" s="3054"/>
      <c r="O1" s="3054"/>
      <c r="P1" s="3054"/>
      <c r="Q1" s="3054"/>
    </row>
    <row r="2" spans="1:22" s="1049" customFormat="1" ht="10.5" customHeight="1">
      <c r="A2" s="1474"/>
      <c r="B2" s="3055" t="s">
        <v>1</v>
      </c>
      <c r="C2" s="3055"/>
      <c r="D2" s="3055"/>
      <c r="E2" s="3055"/>
      <c r="N2" s="3056" t="s">
        <v>2</v>
      </c>
      <c r="O2" s="3057"/>
      <c r="P2" s="3057"/>
      <c r="Q2" s="3057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 t="s">
        <v>425</v>
      </c>
      <c r="C4" s="1475"/>
      <c r="D4" s="1475"/>
      <c r="E4" s="1475"/>
      <c r="I4" s="3058" t="s">
        <v>5</v>
      </c>
      <c r="J4" s="3059"/>
      <c r="K4" s="3059"/>
      <c r="L4" s="1471"/>
      <c r="O4" s="1051"/>
    </row>
    <row r="5" spans="1:22" s="1049" customFormat="1" ht="9.75" customHeight="1">
      <c r="A5" s="1474"/>
      <c r="B5" s="3060" t="s">
        <v>7</v>
      </c>
      <c r="C5" s="3060"/>
      <c r="D5" s="3060"/>
      <c r="E5" s="3060"/>
    </row>
    <row r="6" spans="1:22" s="1049" customFormat="1" ht="12" customHeight="1">
      <c r="E6" s="3053" t="s">
        <v>8</v>
      </c>
      <c r="F6" s="3053"/>
      <c r="G6" s="3053"/>
      <c r="H6" s="3053"/>
      <c r="I6" s="3053"/>
      <c r="J6" s="3053"/>
      <c r="K6" s="3053"/>
      <c r="L6" s="3053"/>
      <c r="M6" s="3053"/>
      <c r="N6" s="3053"/>
    </row>
    <row r="7" spans="1:22" s="1049" customFormat="1" ht="15.75">
      <c r="A7" s="1049" t="s">
        <v>870</v>
      </c>
      <c r="E7" s="2746" t="s">
        <v>870</v>
      </c>
      <c r="F7" s="2746"/>
      <c r="G7" s="2746"/>
      <c r="H7" s="2746"/>
      <c r="I7" s="2746"/>
      <c r="J7" s="2746"/>
      <c r="K7" s="2746"/>
      <c r="L7" s="2746"/>
      <c r="M7" s="2746"/>
      <c r="N7" s="2746"/>
    </row>
    <row r="8" spans="1:22" s="1049" customFormat="1" ht="9" customHeight="1"/>
    <row r="9" spans="1:22" s="1049" customFormat="1">
      <c r="A9" s="3046" t="s">
        <v>9</v>
      </c>
      <c r="B9" s="3044" t="s">
        <v>10</v>
      </c>
      <c r="C9" s="3045"/>
      <c r="D9" s="3045"/>
      <c r="E9" s="3045"/>
      <c r="F9" s="3045"/>
      <c r="G9" s="3045"/>
      <c r="H9" s="3045"/>
      <c r="I9" s="3049"/>
      <c r="J9" s="3044" t="s">
        <v>11</v>
      </c>
      <c r="K9" s="3045"/>
      <c r="L9" s="3045"/>
      <c r="M9" s="3045"/>
      <c r="N9" s="3045"/>
      <c r="O9" s="3045"/>
      <c r="P9" s="3045"/>
      <c r="Q9" s="3049"/>
    </row>
    <row r="10" spans="1:22" s="1049" customFormat="1">
      <c r="A10" s="3047"/>
      <c r="B10" s="3050" t="s">
        <v>426</v>
      </c>
      <c r="C10" s="3051"/>
      <c r="D10" s="3051"/>
      <c r="E10" s="3052"/>
      <c r="F10" s="3050" t="s">
        <v>427</v>
      </c>
      <c r="G10" s="3051"/>
      <c r="H10" s="3051"/>
      <c r="I10" s="3052"/>
      <c r="J10" s="3050" t="s">
        <v>426</v>
      </c>
      <c r="K10" s="3051"/>
      <c r="L10" s="3051"/>
      <c r="M10" s="3052"/>
      <c r="N10" s="3050" t="s">
        <v>427</v>
      </c>
      <c r="O10" s="3051"/>
      <c r="P10" s="3051"/>
      <c r="Q10" s="3052"/>
    </row>
    <row r="11" spans="1:22" s="1049" customFormat="1">
      <c r="A11" s="3047"/>
      <c r="B11" s="3044" t="s">
        <v>14</v>
      </c>
      <c r="C11" s="3045"/>
      <c r="E11" s="1470">
        <v>8000</v>
      </c>
      <c r="F11" s="3044" t="s">
        <v>15</v>
      </c>
      <c r="G11" s="3045"/>
      <c r="H11" s="1469"/>
      <c r="I11" s="1470">
        <v>2000</v>
      </c>
      <c r="J11" s="3044" t="s">
        <v>15</v>
      </c>
      <c r="K11" s="3045"/>
      <c r="L11" s="1469"/>
      <c r="M11" s="1470">
        <v>8000</v>
      </c>
      <c r="N11" s="3044" t="s">
        <v>15</v>
      </c>
      <c r="O11" s="3045"/>
      <c r="P11" s="1469"/>
      <c r="Q11" s="1470">
        <f>I11</f>
        <v>2000</v>
      </c>
    </row>
    <row r="12" spans="1:22" s="1053" customFormat="1" ht="35.25" customHeight="1">
      <c r="A12" s="3048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2" thickBot="1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5.75">
      <c r="A14" s="1056">
        <v>0</v>
      </c>
      <c r="B14" s="1476"/>
      <c r="C14" s="1477"/>
      <c r="D14" s="1477"/>
      <c r="E14" s="2052">
        <v>1232.8</v>
      </c>
      <c r="F14" s="1478"/>
      <c r="G14" s="1477"/>
      <c r="H14" s="1477"/>
      <c r="I14" s="2052">
        <v>75</v>
      </c>
      <c r="J14" s="1478"/>
      <c r="K14" s="1480"/>
      <c r="L14" s="1477"/>
      <c r="M14" s="1479">
        <v>418.4</v>
      </c>
      <c r="N14" s="1476"/>
      <c r="O14" s="1480"/>
      <c r="P14" s="1477"/>
      <c r="Q14" s="1479">
        <v>61.2</v>
      </c>
      <c r="S14" s="1481"/>
      <c r="T14" s="1057"/>
      <c r="U14" s="1057"/>
      <c r="V14" s="1057"/>
    </row>
    <row r="15" spans="1:22" s="1053" customFormat="1" ht="15.75">
      <c r="A15" s="1056">
        <v>1</v>
      </c>
      <c r="B15" s="1476"/>
      <c r="C15" s="1477"/>
      <c r="D15" s="1477"/>
      <c r="E15" s="2053">
        <v>1190.4000000000001</v>
      </c>
      <c r="F15" s="1729"/>
      <c r="G15" s="1477"/>
      <c r="H15" s="1730"/>
      <c r="I15" s="2053">
        <v>77.2</v>
      </c>
      <c r="J15" s="1729"/>
      <c r="K15" s="1730"/>
      <c r="L15" s="1730"/>
      <c r="M15" s="1913">
        <v>420.8</v>
      </c>
      <c r="N15" s="1731"/>
      <c r="O15" s="1730"/>
      <c r="P15" s="1730"/>
      <c r="Q15" s="1913">
        <v>64</v>
      </c>
      <c r="S15" s="1058"/>
      <c r="T15" s="1057"/>
      <c r="U15" s="1057"/>
      <c r="V15" s="1057"/>
    </row>
    <row r="16" spans="1:22" s="1053" customFormat="1" ht="15.75">
      <c r="A16" s="1056">
        <v>2</v>
      </c>
      <c r="B16" s="1476"/>
      <c r="C16" s="1477"/>
      <c r="D16" s="1477"/>
      <c r="E16" s="2053">
        <v>1155.2</v>
      </c>
      <c r="F16" s="1729"/>
      <c r="G16" s="1477"/>
      <c r="H16" s="1730"/>
      <c r="I16" s="2053">
        <v>75.599999999999994</v>
      </c>
      <c r="J16" s="1729"/>
      <c r="K16" s="1730"/>
      <c r="L16" s="1730"/>
      <c r="M16" s="1913">
        <v>392</v>
      </c>
      <c r="N16" s="1731"/>
      <c r="O16" s="1730"/>
      <c r="P16" s="1730"/>
      <c r="Q16" s="1913">
        <v>62.2</v>
      </c>
      <c r="S16" s="1058"/>
      <c r="T16" s="1057"/>
      <c r="U16" s="1057"/>
      <c r="V16" s="1057"/>
    </row>
    <row r="17" spans="1:22" s="1053" customFormat="1" ht="15.75">
      <c r="A17" s="1056">
        <v>3</v>
      </c>
      <c r="B17" s="1476"/>
      <c r="C17" s="1477"/>
      <c r="D17" s="1477"/>
      <c r="E17" s="2053">
        <v>1113.5999999999999</v>
      </c>
      <c r="F17" s="1729"/>
      <c r="G17" s="1477"/>
      <c r="H17" s="1730"/>
      <c r="I17" s="2053">
        <v>75.2</v>
      </c>
      <c r="J17" s="1729"/>
      <c r="K17" s="1730"/>
      <c r="L17" s="1730"/>
      <c r="M17" s="1913">
        <v>367.2</v>
      </c>
      <c r="N17" s="1731"/>
      <c r="O17" s="1730"/>
      <c r="P17" s="1730"/>
      <c r="Q17" s="1913">
        <v>61.4</v>
      </c>
      <c r="S17" s="1058"/>
      <c r="T17" s="1057"/>
      <c r="U17" s="1057"/>
      <c r="V17" s="1057"/>
    </row>
    <row r="18" spans="1:22" s="1053" customFormat="1" ht="15.75">
      <c r="A18" s="1056">
        <v>4</v>
      </c>
      <c r="B18" s="1476"/>
      <c r="C18" s="1477"/>
      <c r="D18" s="1477"/>
      <c r="E18" s="2053">
        <v>1176.8</v>
      </c>
      <c r="F18" s="1729"/>
      <c r="G18" s="1477"/>
      <c r="H18" s="1730"/>
      <c r="I18" s="2053">
        <v>76.400000000000006</v>
      </c>
      <c r="J18" s="1729"/>
      <c r="K18" s="1730"/>
      <c r="L18" s="1730"/>
      <c r="M18" s="1913">
        <v>401.6</v>
      </c>
      <c r="N18" s="1731"/>
      <c r="O18" s="1730"/>
      <c r="P18" s="1730"/>
      <c r="Q18" s="1913">
        <v>62</v>
      </c>
      <c r="S18" s="1058"/>
      <c r="T18" s="1057"/>
      <c r="U18" s="1057"/>
      <c r="V18" s="1057"/>
    </row>
    <row r="19" spans="1:22" s="1053" customFormat="1" ht="15.75">
      <c r="A19" s="1056">
        <v>5</v>
      </c>
      <c r="B19" s="1476"/>
      <c r="C19" s="1477"/>
      <c r="D19" s="1477"/>
      <c r="E19" s="2053">
        <v>1303.2</v>
      </c>
      <c r="F19" s="1729"/>
      <c r="G19" s="1477"/>
      <c r="H19" s="1730"/>
      <c r="I19" s="2053">
        <v>79</v>
      </c>
      <c r="J19" s="1729"/>
      <c r="K19" s="1730"/>
      <c r="L19" s="1730"/>
      <c r="M19" s="1913">
        <v>399.2</v>
      </c>
      <c r="N19" s="1731"/>
      <c r="O19" s="1730"/>
      <c r="P19" s="1730"/>
      <c r="Q19" s="1913">
        <v>60.4</v>
      </c>
      <c r="S19" s="1058"/>
      <c r="T19" s="1057"/>
      <c r="U19" s="1057"/>
      <c r="V19" s="1057"/>
    </row>
    <row r="20" spans="1:22" s="1053" customFormat="1" ht="15.75">
      <c r="A20" s="1056">
        <v>6</v>
      </c>
      <c r="B20" s="1476"/>
      <c r="C20" s="1477"/>
      <c r="D20" s="1477"/>
      <c r="E20" s="2053">
        <v>1484.8</v>
      </c>
      <c r="F20" s="1729"/>
      <c r="G20" s="1477"/>
      <c r="H20" s="1730"/>
      <c r="I20" s="2053">
        <v>89.6</v>
      </c>
      <c r="J20" s="1729"/>
      <c r="K20" s="1730"/>
      <c r="L20" s="1730"/>
      <c r="M20" s="1913">
        <v>408</v>
      </c>
      <c r="N20" s="1731"/>
      <c r="O20" s="1730"/>
      <c r="P20" s="1730"/>
      <c r="Q20" s="1913">
        <v>57.8</v>
      </c>
      <c r="S20" s="1058"/>
      <c r="T20" s="1057"/>
      <c r="U20" s="1057"/>
      <c r="V20" s="1057"/>
    </row>
    <row r="21" spans="1:22" s="1053" customFormat="1" ht="15.75">
      <c r="A21" s="1056">
        <v>7</v>
      </c>
      <c r="B21" s="1476"/>
      <c r="C21" s="1477"/>
      <c r="D21" s="1477"/>
      <c r="E21" s="2053">
        <v>1700</v>
      </c>
      <c r="F21" s="1729"/>
      <c r="G21" s="1477"/>
      <c r="H21" s="1730"/>
      <c r="I21" s="2053">
        <v>106</v>
      </c>
      <c r="J21" s="1729"/>
      <c r="K21" s="1730"/>
      <c r="L21" s="1730"/>
      <c r="M21" s="1913">
        <v>394.4</v>
      </c>
      <c r="N21" s="1731"/>
      <c r="O21" s="1730"/>
      <c r="P21" s="1730"/>
      <c r="Q21" s="1913">
        <v>57.8</v>
      </c>
      <c r="S21" s="1058"/>
      <c r="T21" s="1057"/>
      <c r="U21" s="1057"/>
      <c r="V21" s="1057"/>
    </row>
    <row r="22" spans="1:22" s="1053" customFormat="1" ht="15.75">
      <c r="A22" s="1056">
        <v>8</v>
      </c>
      <c r="B22" s="1476"/>
      <c r="C22" s="1477"/>
      <c r="D22" s="1477"/>
      <c r="E22" s="2053">
        <v>1923.2</v>
      </c>
      <c r="F22" s="1729"/>
      <c r="G22" s="1477"/>
      <c r="H22" s="1730"/>
      <c r="I22" s="2053">
        <v>162.6</v>
      </c>
      <c r="J22" s="1729"/>
      <c r="K22" s="1730"/>
      <c r="L22" s="1730"/>
      <c r="M22" s="1913">
        <v>444</v>
      </c>
      <c r="N22" s="1731"/>
      <c r="O22" s="1730"/>
      <c r="P22" s="1730"/>
      <c r="Q22" s="1913">
        <v>140.80000000000001</v>
      </c>
      <c r="S22" s="1058"/>
      <c r="T22" s="1057"/>
      <c r="U22" s="1057"/>
      <c r="V22" s="1057"/>
    </row>
    <row r="23" spans="1:22" s="1053" customFormat="1" ht="15.75">
      <c r="A23" s="1056">
        <v>9</v>
      </c>
      <c r="B23" s="1476"/>
      <c r="C23" s="1477"/>
      <c r="D23" s="1477"/>
      <c r="E23" s="2053">
        <v>1998.4</v>
      </c>
      <c r="F23" s="1729"/>
      <c r="G23" s="1477"/>
      <c r="H23" s="1730"/>
      <c r="I23" s="2053">
        <v>146.6</v>
      </c>
      <c r="J23" s="1729"/>
      <c r="K23" s="1730"/>
      <c r="L23" s="1730"/>
      <c r="M23" s="1913">
        <v>504</v>
      </c>
      <c r="N23" s="1731"/>
      <c r="O23" s="1730"/>
      <c r="P23" s="1730"/>
      <c r="Q23" s="1913">
        <v>124.4</v>
      </c>
      <c r="S23" s="1058"/>
      <c r="T23" s="1057"/>
      <c r="U23" s="1057"/>
      <c r="V23" s="1057"/>
    </row>
    <row r="24" spans="1:22" s="1053" customFormat="1" ht="15.75">
      <c r="A24" s="1056">
        <v>10</v>
      </c>
      <c r="B24" s="1476"/>
      <c r="C24" s="1477"/>
      <c r="D24" s="1477"/>
      <c r="E24" s="2053">
        <v>2058.4</v>
      </c>
      <c r="F24" s="1729"/>
      <c r="G24" s="1477"/>
      <c r="H24" s="1730"/>
      <c r="I24" s="2053">
        <v>126.4</v>
      </c>
      <c r="J24" s="1729"/>
      <c r="K24" s="1730"/>
      <c r="L24" s="1730"/>
      <c r="M24" s="1913">
        <v>510.4</v>
      </c>
      <c r="N24" s="1731"/>
      <c r="O24" s="1730"/>
      <c r="P24" s="1730"/>
      <c r="Q24" s="1913">
        <v>103.4</v>
      </c>
      <c r="S24" s="1058"/>
      <c r="T24" s="1057"/>
      <c r="U24" s="1057"/>
      <c r="V24" s="1057"/>
    </row>
    <row r="25" spans="1:22" s="1053" customFormat="1" ht="15.75">
      <c r="A25" s="1056">
        <v>11</v>
      </c>
      <c r="B25" s="1476"/>
      <c r="C25" s="1477"/>
      <c r="D25" s="1477"/>
      <c r="E25" s="2053">
        <v>2023.2</v>
      </c>
      <c r="F25" s="1729"/>
      <c r="G25" s="1477"/>
      <c r="H25" s="1730"/>
      <c r="I25" s="2053">
        <v>122</v>
      </c>
      <c r="J25" s="1729"/>
      <c r="K25" s="1730"/>
      <c r="L25" s="1730"/>
      <c r="M25" s="1913">
        <v>508</v>
      </c>
      <c r="N25" s="1731"/>
      <c r="O25" s="1730"/>
      <c r="P25" s="1730"/>
      <c r="Q25" s="1913">
        <v>109</v>
      </c>
      <c r="S25" s="1058"/>
      <c r="T25" s="1057"/>
      <c r="U25" s="1057"/>
      <c r="V25" s="1057"/>
    </row>
    <row r="26" spans="1:22" s="1053" customFormat="1" ht="15.75">
      <c r="A26" s="1056">
        <v>12</v>
      </c>
      <c r="B26" s="1476"/>
      <c r="C26" s="1477"/>
      <c r="D26" s="1477"/>
      <c r="E26" s="2053">
        <v>2006.4</v>
      </c>
      <c r="F26" s="1729"/>
      <c r="G26" s="1477"/>
      <c r="H26" s="1730"/>
      <c r="I26" s="2053">
        <v>109</v>
      </c>
      <c r="J26" s="1729"/>
      <c r="K26" s="1730"/>
      <c r="L26" s="1730"/>
      <c r="M26" s="1913">
        <v>527.20000000000005</v>
      </c>
      <c r="N26" s="1731"/>
      <c r="O26" s="1730"/>
      <c r="P26" s="1730"/>
      <c r="Q26" s="1913">
        <v>76.599999999999994</v>
      </c>
      <c r="S26" s="1058"/>
      <c r="T26" s="1057"/>
      <c r="U26" s="1057"/>
      <c r="V26" s="1057"/>
    </row>
    <row r="27" spans="1:22" s="1053" customFormat="1" ht="15.75">
      <c r="A27" s="1056">
        <v>13</v>
      </c>
      <c r="B27" s="1476"/>
      <c r="C27" s="1477"/>
      <c r="D27" s="1477"/>
      <c r="E27" s="2053">
        <v>1943.2</v>
      </c>
      <c r="F27" s="1729"/>
      <c r="G27" s="1477"/>
      <c r="H27" s="1730"/>
      <c r="I27" s="2053">
        <v>130.4</v>
      </c>
      <c r="J27" s="1729"/>
      <c r="K27" s="1730"/>
      <c r="L27" s="1730"/>
      <c r="M27" s="1913">
        <v>471.2</v>
      </c>
      <c r="N27" s="1731"/>
      <c r="O27" s="1730"/>
      <c r="P27" s="1730"/>
      <c r="Q27" s="1913">
        <v>113.2</v>
      </c>
      <c r="S27" s="1058"/>
      <c r="T27" s="1057"/>
      <c r="U27" s="1057"/>
      <c r="V27" s="1057"/>
    </row>
    <row r="28" spans="1:22" s="1053" customFormat="1" ht="15.75">
      <c r="A28" s="1056">
        <v>14</v>
      </c>
      <c r="B28" s="1476"/>
      <c r="C28" s="1477"/>
      <c r="D28" s="1477"/>
      <c r="E28" s="2053">
        <v>1896</v>
      </c>
      <c r="F28" s="1729"/>
      <c r="G28" s="1477"/>
      <c r="H28" s="1730"/>
      <c r="I28" s="2053">
        <v>129.80000000000001</v>
      </c>
      <c r="J28" s="1729"/>
      <c r="K28" s="1730"/>
      <c r="L28" s="1730"/>
      <c r="M28" s="1913">
        <v>460</v>
      </c>
      <c r="N28" s="1731"/>
      <c r="O28" s="1730"/>
      <c r="P28" s="1730"/>
      <c r="Q28" s="1913">
        <v>122</v>
      </c>
      <c r="S28" s="1058"/>
      <c r="T28" s="1057"/>
      <c r="U28" s="1057"/>
      <c r="V28" s="1057"/>
    </row>
    <row r="29" spans="1:22" s="1053" customFormat="1" ht="15.75">
      <c r="A29" s="1056">
        <v>15</v>
      </c>
      <c r="B29" s="1476"/>
      <c r="C29" s="1477"/>
      <c r="D29" s="1477"/>
      <c r="E29" s="2053">
        <v>1964</v>
      </c>
      <c r="F29" s="1729"/>
      <c r="G29" s="1477"/>
      <c r="H29" s="1730"/>
      <c r="I29" s="2053">
        <v>135.6</v>
      </c>
      <c r="J29" s="1729"/>
      <c r="K29" s="1730"/>
      <c r="L29" s="1730"/>
      <c r="M29" s="1913">
        <v>455.2</v>
      </c>
      <c r="N29" s="1731"/>
      <c r="O29" s="1730"/>
      <c r="P29" s="1730"/>
      <c r="Q29" s="1913">
        <v>120.6</v>
      </c>
      <c r="S29" s="1058"/>
      <c r="T29" s="1057"/>
      <c r="U29" s="1057"/>
      <c r="V29" s="1057"/>
    </row>
    <row r="30" spans="1:22" s="1053" customFormat="1" ht="15.75">
      <c r="A30" s="1056">
        <v>16</v>
      </c>
      <c r="B30" s="1476"/>
      <c r="C30" s="1477"/>
      <c r="D30" s="1477"/>
      <c r="E30" s="2053">
        <v>2037.6</v>
      </c>
      <c r="F30" s="1729"/>
      <c r="G30" s="1477"/>
      <c r="H30" s="1730"/>
      <c r="I30" s="2053">
        <v>140.19999999999999</v>
      </c>
      <c r="J30" s="1729"/>
      <c r="K30" s="1730"/>
      <c r="L30" s="1730"/>
      <c r="M30" s="1913">
        <v>462.4</v>
      </c>
      <c r="N30" s="1731"/>
      <c r="O30" s="1730"/>
      <c r="P30" s="1730"/>
      <c r="Q30" s="1913">
        <v>118.8</v>
      </c>
      <c r="S30" s="1058"/>
      <c r="T30" s="1057"/>
      <c r="U30" s="1057"/>
      <c r="V30" s="1057"/>
    </row>
    <row r="31" spans="1:22" s="1059" customFormat="1" ht="15.75">
      <c r="A31" s="1056">
        <v>17</v>
      </c>
      <c r="B31" s="1476"/>
      <c r="C31" s="1477"/>
      <c r="D31" s="1477"/>
      <c r="E31" s="2053">
        <v>2016.8</v>
      </c>
      <c r="F31" s="1729"/>
      <c r="G31" s="1477"/>
      <c r="H31" s="1730"/>
      <c r="I31" s="2053">
        <v>113</v>
      </c>
      <c r="J31" s="1729"/>
      <c r="K31" s="1730"/>
      <c r="L31" s="1730"/>
      <c r="M31" s="1913">
        <v>466.4</v>
      </c>
      <c r="N31" s="1731"/>
      <c r="O31" s="1730"/>
      <c r="P31" s="1730"/>
      <c r="Q31" s="1913">
        <v>77.2</v>
      </c>
      <c r="S31" s="1058"/>
      <c r="T31" s="1057"/>
      <c r="U31" s="1057"/>
      <c r="V31" s="1057"/>
    </row>
    <row r="32" spans="1:22" s="1059" customFormat="1" ht="15.75">
      <c r="A32" s="1056">
        <v>18</v>
      </c>
      <c r="B32" s="1476"/>
      <c r="C32" s="1477"/>
      <c r="D32" s="1477"/>
      <c r="E32" s="2053">
        <v>2001.6</v>
      </c>
      <c r="F32" s="1729"/>
      <c r="G32" s="1477"/>
      <c r="H32" s="1730"/>
      <c r="I32" s="2053">
        <v>111.4</v>
      </c>
      <c r="J32" s="1729"/>
      <c r="K32" s="1730"/>
      <c r="L32" s="1730"/>
      <c r="M32" s="1913">
        <v>488</v>
      </c>
      <c r="N32" s="1731"/>
      <c r="O32" s="1730"/>
      <c r="P32" s="1730"/>
      <c r="Q32" s="1913">
        <v>77</v>
      </c>
      <c r="S32" s="1058"/>
      <c r="T32" s="1057"/>
      <c r="U32" s="1057"/>
      <c r="V32" s="1057"/>
    </row>
    <row r="33" spans="1:22" s="1059" customFormat="1" ht="15.75">
      <c r="A33" s="1056">
        <v>19</v>
      </c>
      <c r="B33" s="1476"/>
      <c r="C33" s="1477"/>
      <c r="D33" s="1477"/>
      <c r="E33" s="2053">
        <v>1934.4</v>
      </c>
      <c r="F33" s="1729"/>
      <c r="G33" s="1477"/>
      <c r="H33" s="1730"/>
      <c r="I33" s="2053">
        <v>104.2</v>
      </c>
      <c r="J33" s="1729"/>
      <c r="K33" s="1730"/>
      <c r="L33" s="1730"/>
      <c r="M33" s="1913">
        <v>505.6</v>
      </c>
      <c r="N33" s="1731"/>
      <c r="O33" s="1730"/>
      <c r="P33" s="1730"/>
      <c r="Q33" s="1913">
        <v>68.8</v>
      </c>
      <c r="S33" s="1058"/>
      <c r="T33" s="1057"/>
      <c r="U33" s="1057"/>
      <c r="V33" s="1057"/>
    </row>
    <row r="34" spans="1:22" s="1059" customFormat="1" ht="15.75">
      <c r="A34" s="1056">
        <v>20</v>
      </c>
      <c r="B34" s="1476"/>
      <c r="C34" s="1477"/>
      <c r="D34" s="1477"/>
      <c r="E34" s="2053">
        <v>1866.4</v>
      </c>
      <c r="F34" s="1729"/>
      <c r="G34" s="1477"/>
      <c r="H34" s="1730"/>
      <c r="I34" s="2053">
        <v>101.8</v>
      </c>
      <c r="J34" s="1729"/>
      <c r="K34" s="1730"/>
      <c r="L34" s="1730"/>
      <c r="M34" s="1913">
        <v>492.8</v>
      </c>
      <c r="N34" s="1731"/>
      <c r="O34" s="1730"/>
      <c r="P34" s="1730"/>
      <c r="Q34" s="1913">
        <v>68.2</v>
      </c>
      <c r="S34" s="1058"/>
      <c r="T34" s="1057"/>
      <c r="U34" s="1057"/>
      <c r="V34" s="1057"/>
    </row>
    <row r="35" spans="1:22" s="1059" customFormat="1" ht="15.75">
      <c r="A35" s="1056">
        <v>21</v>
      </c>
      <c r="B35" s="1476"/>
      <c r="C35" s="1477"/>
      <c r="D35" s="1477"/>
      <c r="E35" s="2053">
        <v>1748</v>
      </c>
      <c r="F35" s="1729"/>
      <c r="G35" s="1477"/>
      <c r="H35" s="1730"/>
      <c r="I35" s="2053">
        <v>93.4</v>
      </c>
      <c r="J35" s="1729"/>
      <c r="K35" s="1730"/>
      <c r="L35" s="1730"/>
      <c r="M35" s="1913">
        <v>434.4</v>
      </c>
      <c r="N35" s="1731"/>
      <c r="O35" s="1730"/>
      <c r="P35" s="1730"/>
      <c r="Q35" s="1913">
        <v>65.400000000000006</v>
      </c>
      <c r="S35" s="1058"/>
      <c r="T35" s="1057"/>
      <c r="U35" s="1057"/>
      <c r="V35" s="1057"/>
    </row>
    <row r="36" spans="1:22" s="1059" customFormat="1" ht="15.75">
      <c r="A36" s="1056">
        <v>22</v>
      </c>
      <c r="B36" s="1476"/>
      <c r="C36" s="1477"/>
      <c r="D36" s="1477"/>
      <c r="E36" s="2053">
        <v>1532</v>
      </c>
      <c r="F36" s="1729"/>
      <c r="G36" s="1477"/>
      <c r="H36" s="1730"/>
      <c r="I36" s="2053">
        <v>94.8</v>
      </c>
      <c r="J36" s="1729"/>
      <c r="K36" s="1730"/>
      <c r="L36" s="1730"/>
      <c r="M36" s="1913">
        <v>416</v>
      </c>
      <c r="N36" s="1731"/>
      <c r="O36" s="1730"/>
      <c r="P36" s="1730"/>
      <c r="Q36" s="1913">
        <v>67.599999999999994</v>
      </c>
      <c r="S36" s="1058"/>
      <c r="T36" s="1057"/>
      <c r="U36" s="1057"/>
      <c r="V36" s="1057"/>
    </row>
    <row r="37" spans="1:22" s="1059" customFormat="1" ht="16.5" thickBot="1">
      <c r="A37" s="1056">
        <v>23</v>
      </c>
      <c r="B37" s="1476"/>
      <c r="C37" s="1477"/>
      <c r="D37" s="1477"/>
      <c r="E37" s="2054">
        <v>1370.4</v>
      </c>
      <c r="F37" s="1729"/>
      <c r="G37" s="1730"/>
      <c r="H37" s="1730"/>
      <c r="I37" s="2054">
        <v>83.8</v>
      </c>
      <c r="J37" s="1729"/>
      <c r="K37" s="1730"/>
      <c r="L37" s="1730"/>
      <c r="M37" s="1913">
        <v>416.8</v>
      </c>
      <c r="N37" s="1731"/>
      <c r="O37" s="1730"/>
      <c r="P37" s="1730"/>
      <c r="Q37" s="1913">
        <v>67</v>
      </c>
      <c r="S37" s="1058"/>
      <c r="T37" s="1057"/>
      <c r="U37" s="1057"/>
      <c r="V37" s="1057"/>
    </row>
    <row r="38" spans="1:22" s="1059" customFormat="1" ht="14.25">
      <c r="A38" s="1056" t="s">
        <v>19</v>
      </c>
      <c r="B38" s="1482"/>
      <c r="C38" s="1483"/>
      <c r="D38" s="1482"/>
      <c r="E38" s="1732">
        <f>SUM(E14:E37)</f>
        <v>40676.800000000003</v>
      </c>
      <c r="F38" s="1733"/>
      <c r="G38" s="1733"/>
      <c r="H38" s="1733"/>
      <c r="I38" s="1732">
        <f>SUM(I14:I37)</f>
        <v>2559.0000000000005</v>
      </c>
      <c r="J38" s="1733"/>
      <c r="K38" s="1733"/>
      <c r="L38" s="1733"/>
      <c r="M38" s="1734">
        <f>SUM(M14:M37)</f>
        <v>10763.999999999996</v>
      </c>
      <c r="N38" s="1735"/>
      <c r="O38" s="1736"/>
      <c r="P38" s="1735"/>
      <c r="Q38" s="1734">
        <f>SUM(Q14:Q37)</f>
        <v>2006.8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3">
    <tabColor theme="9" tint="-0.249977111117893"/>
  </sheetPr>
  <dimension ref="A1:V42"/>
  <sheetViews>
    <sheetView zoomScale="85" zoomScaleNormal="85" zoomScaleSheetLayoutView="100" workbookViewId="0">
      <selection activeCell="M14" sqref="M14:M37"/>
    </sheetView>
  </sheetViews>
  <sheetFormatPr defaultColWidth="9.140625"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 t="s">
        <v>423</v>
      </c>
      <c r="C1" s="1050"/>
      <c r="D1" s="1050"/>
      <c r="E1" s="1050"/>
      <c r="J1" s="800"/>
      <c r="K1" s="3054" t="s">
        <v>429</v>
      </c>
      <c r="L1" s="3054"/>
      <c r="M1" s="3054"/>
      <c r="N1" s="3054"/>
      <c r="O1" s="3054"/>
      <c r="P1" s="3054"/>
      <c r="Q1" s="3054"/>
    </row>
    <row r="2" spans="1:22" s="1049" customFormat="1" ht="10.5" customHeight="1">
      <c r="A2" s="1474"/>
      <c r="B2" s="3055" t="s">
        <v>1</v>
      </c>
      <c r="C2" s="3055"/>
      <c r="D2" s="3055"/>
      <c r="E2" s="3055"/>
      <c r="N2" s="3056" t="s">
        <v>2</v>
      </c>
      <c r="O2" s="3057"/>
      <c r="P2" s="3057"/>
      <c r="Q2" s="3057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 t="s">
        <v>425</v>
      </c>
      <c r="C4" s="1475"/>
      <c r="D4" s="1475"/>
      <c r="E4" s="1475"/>
      <c r="I4" s="3058" t="s">
        <v>5</v>
      </c>
      <c r="J4" s="3059"/>
      <c r="K4" s="3059"/>
      <c r="L4" s="1471"/>
      <c r="O4" s="1051"/>
    </row>
    <row r="5" spans="1:22" s="1049" customFormat="1" ht="9.75" customHeight="1">
      <c r="A5" s="1474"/>
      <c r="B5" s="3060" t="s">
        <v>7</v>
      </c>
      <c r="C5" s="3060"/>
      <c r="D5" s="3060"/>
      <c r="E5" s="3060"/>
    </row>
    <row r="6" spans="1:22" s="1049" customFormat="1" ht="12" customHeight="1">
      <c r="E6" s="3053" t="s">
        <v>8</v>
      </c>
      <c r="F6" s="3053"/>
      <c r="G6" s="3053"/>
      <c r="H6" s="3053"/>
      <c r="I6" s="3053"/>
      <c r="J6" s="3053"/>
      <c r="K6" s="3053"/>
      <c r="L6" s="3053"/>
      <c r="M6" s="3053"/>
      <c r="N6" s="3053"/>
    </row>
    <row r="7" spans="1:22" s="1049" customFormat="1" ht="15.75">
      <c r="A7" s="1049" t="s">
        <v>870</v>
      </c>
      <c r="E7" s="2746" t="s">
        <v>870</v>
      </c>
      <c r="F7" s="2746"/>
      <c r="G7" s="2746"/>
      <c r="H7" s="2746"/>
      <c r="I7" s="2746"/>
      <c r="J7" s="2746"/>
      <c r="K7" s="2746"/>
      <c r="L7" s="2746"/>
      <c r="M7" s="2746"/>
      <c r="N7" s="2746"/>
    </row>
    <row r="8" spans="1:22" s="1049" customFormat="1" ht="9" customHeight="1"/>
    <row r="9" spans="1:22" s="1049" customFormat="1">
      <c r="A9" s="3046" t="s">
        <v>9</v>
      </c>
      <c r="B9" s="3044" t="s">
        <v>10</v>
      </c>
      <c r="C9" s="3045"/>
      <c r="D9" s="3045"/>
      <c r="E9" s="3045"/>
      <c r="F9" s="3045"/>
      <c r="G9" s="3045"/>
      <c r="H9" s="3045"/>
      <c r="I9" s="3049"/>
      <c r="J9" s="3044" t="s">
        <v>11</v>
      </c>
      <c r="K9" s="3045"/>
      <c r="L9" s="3045"/>
      <c r="M9" s="3045"/>
      <c r="N9" s="3045"/>
      <c r="O9" s="3045"/>
      <c r="P9" s="3045"/>
      <c r="Q9" s="3049"/>
    </row>
    <row r="10" spans="1:22" s="1049" customFormat="1">
      <c r="A10" s="3047"/>
      <c r="B10" s="3050" t="s">
        <v>430</v>
      </c>
      <c r="C10" s="3051"/>
      <c r="D10" s="3051"/>
      <c r="E10" s="3052"/>
      <c r="F10" s="3050" t="s">
        <v>431</v>
      </c>
      <c r="G10" s="3051"/>
      <c r="H10" s="3051"/>
      <c r="I10" s="3052"/>
      <c r="J10" s="3050" t="s">
        <v>430</v>
      </c>
      <c r="K10" s="3051"/>
      <c r="L10" s="3051"/>
      <c r="M10" s="3052"/>
      <c r="N10" s="3050" t="s">
        <v>431</v>
      </c>
      <c r="O10" s="3051"/>
      <c r="P10" s="3051"/>
      <c r="Q10" s="3052"/>
    </row>
    <row r="11" spans="1:22" s="1049" customFormat="1">
      <c r="A11" s="3047"/>
      <c r="B11" s="3044" t="s">
        <v>14</v>
      </c>
      <c r="C11" s="3045"/>
      <c r="E11" s="1470">
        <v>8000</v>
      </c>
      <c r="F11" s="3044" t="s">
        <v>15</v>
      </c>
      <c r="G11" s="3045"/>
      <c r="H11" s="1469"/>
      <c r="I11" s="1470">
        <v>4000</v>
      </c>
      <c r="J11" s="3044" t="s">
        <v>15</v>
      </c>
      <c r="K11" s="3045"/>
      <c r="L11" s="1469"/>
      <c r="M11" s="1470">
        <v>8000</v>
      </c>
      <c r="N11" s="3044" t="s">
        <v>15</v>
      </c>
      <c r="O11" s="3045"/>
      <c r="P11" s="1469"/>
      <c r="Q11" s="1470">
        <v>4000</v>
      </c>
    </row>
    <row r="12" spans="1:22" s="1053" customFormat="1" ht="35.25" customHeight="1">
      <c r="A12" s="3048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2" thickBot="1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>
      <c r="A14" s="1056">
        <v>0</v>
      </c>
      <c r="B14" s="1512"/>
      <c r="C14" s="1129"/>
      <c r="D14" s="1129"/>
      <c r="E14" s="2052">
        <v>696</v>
      </c>
      <c r="F14" s="1512"/>
      <c r="G14" s="1129"/>
      <c r="H14" s="1129"/>
      <c r="I14" s="2052">
        <v>164.8</v>
      </c>
      <c r="J14" s="1514"/>
      <c r="K14" s="1512"/>
      <c r="L14" s="1129"/>
      <c r="M14" s="1129">
        <v>270.39999999999998</v>
      </c>
      <c r="N14" s="1512"/>
      <c r="O14" s="1511"/>
      <c r="P14" s="1129"/>
      <c r="Q14" s="1129">
        <v>75.2</v>
      </c>
      <c r="S14" s="1481"/>
      <c r="T14" s="1057"/>
      <c r="U14" s="1057"/>
      <c r="V14" s="1057"/>
    </row>
    <row r="15" spans="1:22" s="1053" customFormat="1" ht="15.75">
      <c r="A15" s="1056">
        <v>1</v>
      </c>
      <c r="B15" s="1512"/>
      <c r="C15" s="1129"/>
      <c r="D15" s="1129"/>
      <c r="E15" s="2053">
        <v>670.4</v>
      </c>
      <c r="F15" s="1798"/>
      <c r="G15" s="1129"/>
      <c r="H15" s="1797"/>
      <c r="I15" s="2053">
        <v>141.6</v>
      </c>
      <c r="J15" s="1798"/>
      <c r="K15" s="1800"/>
      <c r="L15" s="1797"/>
      <c r="M15" s="1913">
        <v>270.39999999999998</v>
      </c>
      <c r="N15" s="1798"/>
      <c r="O15" s="1801"/>
      <c r="P15" s="1797"/>
      <c r="Q15" s="1913">
        <v>70.400000000000006</v>
      </c>
      <c r="S15" s="1058"/>
      <c r="T15" s="1057"/>
      <c r="U15" s="1057"/>
      <c r="V15" s="1057"/>
    </row>
    <row r="16" spans="1:22" s="1053" customFormat="1" ht="15.75">
      <c r="A16" s="1056">
        <v>2</v>
      </c>
      <c r="B16" s="1512"/>
      <c r="C16" s="1129"/>
      <c r="D16" s="1129"/>
      <c r="E16" s="2053">
        <v>672</v>
      </c>
      <c r="F16" s="1798"/>
      <c r="G16" s="1129"/>
      <c r="H16" s="1797"/>
      <c r="I16" s="2053">
        <v>135.19999999999999</v>
      </c>
      <c r="J16" s="1798"/>
      <c r="K16" s="1800"/>
      <c r="L16" s="1797"/>
      <c r="M16" s="1913">
        <v>265.60000000000002</v>
      </c>
      <c r="N16" s="1798"/>
      <c r="O16" s="1801"/>
      <c r="P16" s="1797"/>
      <c r="Q16" s="1913">
        <v>64.8</v>
      </c>
      <c r="S16" s="1058"/>
      <c r="T16" s="1057"/>
      <c r="U16" s="1057"/>
      <c r="V16" s="1057"/>
    </row>
    <row r="17" spans="1:22" s="1053" customFormat="1" ht="15.75">
      <c r="A17" s="1056">
        <v>3</v>
      </c>
      <c r="B17" s="1512"/>
      <c r="C17" s="1129"/>
      <c r="D17" s="1129"/>
      <c r="E17" s="2053">
        <v>688</v>
      </c>
      <c r="F17" s="1798"/>
      <c r="G17" s="1129"/>
      <c r="H17" s="1797"/>
      <c r="I17" s="2053">
        <v>165.6</v>
      </c>
      <c r="J17" s="1798"/>
      <c r="K17" s="1800"/>
      <c r="L17" s="1797"/>
      <c r="M17" s="1913">
        <v>268.8</v>
      </c>
      <c r="N17" s="1798"/>
      <c r="O17" s="1801"/>
      <c r="P17" s="1797"/>
      <c r="Q17" s="1913">
        <v>68</v>
      </c>
      <c r="S17" s="1058"/>
      <c r="T17" s="1057"/>
      <c r="U17" s="1057"/>
      <c r="V17" s="1057"/>
    </row>
    <row r="18" spans="1:22" s="1053" customFormat="1" ht="15.75">
      <c r="A18" s="1056">
        <v>4</v>
      </c>
      <c r="B18" s="1512"/>
      <c r="C18" s="1129"/>
      <c r="D18" s="1129"/>
      <c r="E18" s="2053">
        <v>696</v>
      </c>
      <c r="F18" s="1798"/>
      <c r="G18" s="1129"/>
      <c r="H18" s="1797"/>
      <c r="I18" s="2053">
        <v>159.19999999999999</v>
      </c>
      <c r="J18" s="1798"/>
      <c r="K18" s="1800"/>
      <c r="L18" s="1797"/>
      <c r="M18" s="1913">
        <v>264</v>
      </c>
      <c r="N18" s="1798"/>
      <c r="O18" s="1801"/>
      <c r="P18" s="1797"/>
      <c r="Q18" s="1913">
        <v>67.2</v>
      </c>
      <c r="S18" s="1058"/>
      <c r="T18" s="1057"/>
      <c r="U18" s="1057"/>
      <c r="V18" s="1057"/>
    </row>
    <row r="19" spans="1:22" s="1053" customFormat="1" ht="15.75">
      <c r="A19" s="1056">
        <v>5</v>
      </c>
      <c r="B19" s="1512"/>
      <c r="C19" s="1129"/>
      <c r="D19" s="1129"/>
      <c r="E19" s="2053">
        <v>731.2</v>
      </c>
      <c r="F19" s="1798"/>
      <c r="G19" s="1129"/>
      <c r="H19" s="1797"/>
      <c r="I19" s="2053">
        <v>172</v>
      </c>
      <c r="J19" s="1798"/>
      <c r="K19" s="1800"/>
      <c r="L19" s="1797"/>
      <c r="M19" s="1913">
        <v>260.8</v>
      </c>
      <c r="N19" s="1798"/>
      <c r="O19" s="1801"/>
      <c r="P19" s="1797"/>
      <c r="Q19" s="1913">
        <v>65.599999999999994</v>
      </c>
      <c r="S19" s="1058"/>
      <c r="T19" s="1057"/>
      <c r="U19" s="1057"/>
      <c r="V19" s="1057"/>
    </row>
    <row r="20" spans="1:22" s="1053" customFormat="1" ht="15.75">
      <c r="A20" s="1056">
        <v>6</v>
      </c>
      <c r="B20" s="1512"/>
      <c r="C20" s="1129"/>
      <c r="D20" s="1129"/>
      <c r="E20" s="2053">
        <v>832</v>
      </c>
      <c r="F20" s="1798"/>
      <c r="G20" s="1129"/>
      <c r="H20" s="1797"/>
      <c r="I20" s="2053">
        <v>217.6</v>
      </c>
      <c r="J20" s="1798"/>
      <c r="K20" s="1800"/>
      <c r="L20" s="1797"/>
      <c r="M20" s="1913">
        <v>256</v>
      </c>
      <c r="N20" s="1798"/>
      <c r="O20" s="1801"/>
      <c r="P20" s="1797"/>
      <c r="Q20" s="1913">
        <v>71.2</v>
      </c>
      <c r="S20" s="1058"/>
      <c r="T20" s="1057"/>
      <c r="U20" s="1057"/>
      <c r="V20" s="1057"/>
    </row>
    <row r="21" spans="1:22" s="1053" customFormat="1" ht="15.75">
      <c r="A21" s="1056">
        <v>7</v>
      </c>
      <c r="B21" s="1512"/>
      <c r="C21" s="1129"/>
      <c r="D21" s="1129"/>
      <c r="E21" s="2053">
        <v>950.4</v>
      </c>
      <c r="F21" s="1798"/>
      <c r="G21" s="1129"/>
      <c r="H21" s="1797"/>
      <c r="I21" s="2053">
        <v>232</v>
      </c>
      <c r="J21" s="1798"/>
      <c r="K21" s="1800"/>
      <c r="L21" s="1797"/>
      <c r="M21" s="1913">
        <v>251.2</v>
      </c>
      <c r="N21" s="1798"/>
      <c r="O21" s="1801"/>
      <c r="P21" s="1797"/>
      <c r="Q21" s="1913">
        <v>67.2</v>
      </c>
      <c r="S21" s="1058"/>
      <c r="T21" s="1057"/>
      <c r="U21" s="1057"/>
      <c r="V21" s="1057"/>
    </row>
    <row r="22" spans="1:22" s="1053" customFormat="1" ht="15.75">
      <c r="A22" s="1056">
        <v>8</v>
      </c>
      <c r="B22" s="1512"/>
      <c r="C22" s="1129"/>
      <c r="D22" s="1129"/>
      <c r="E22" s="2053">
        <v>1051.2</v>
      </c>
      <c r="F22" s="1798"/>
      <c r="G22" s="1129"/>
      <c r="H22" s="1797"/>
      <c r="I22" s="2053">
        <v>234.4</v>
      </c>
      <c r="J22" s="1798"/>
      <c r="K22" s="1800"/>
      <c r="L22" s="1797"/>
      <c r="M22" s="1913">
        <v>281.60000000000002</v>
      </c>
      <c r="N22" s="1798"/>
      <c r="O22" s="1801"/>
      <c r="P22" s="1797"/>
      <c r="Q22" s="1913">
        <v>69.599999999999994</v>
      </c>
      <c r="S22" s="1058"/>
      <c r="T22" s="1057"/>
      <c r="U22" s="1057"/>
      <c r="V22" s="1057"/>
    </row>
    <row r="23" spans="1:22" s="1053" customFormat="1" ht="15.75">
      <c r="A23" s="1056">
        <v>9</v>
      </c>
      <c r="B23" s="1512"/>
      <c r="C23" s="1129"/>
      <c r="D23" s="1129"/>
      <c r="E23" s="2053">
        <v>1083.2</v>
      </c>
      <c r="F23" s="1798"/>
      <c r="G23" s="1129"/>
      <c r="H23" s="1797"/>
      <c r="I23" s="2053">
        <v>231.2</v>
      </c>
      <c r="J23" s="1798"/>
      <c r="K23" s="1800"/>
      <c r="L23" s="1797"/>
      <c r="M23" s="1913">
        <v>332.8</v>
      </c>
      <c r="N23" s="1798"/>
      <c r="O23" s="1801"/>
      <c r="P23" s="1797"/>
      <c r="Q23" s="1913">
        <v>72.8</v>
      </c>
      <c r="S23" s="1058"/>
      <c r="T23" s="1057"/>
      <c r="U23" s="1057"/>
      <c r="V23" s="1057"/>
    </row>
    <row r="24" spans="1:22" s="1053" customFormat="1" ht="15.75">
      <c r="A24" s="1056">
        <v>10</v>
      </c>
      <c r="B24" s="1512"/>
      <c r="C24" s="1129"/>
      <c r="D24" s="1129"/>
      <c r="E24" s="2053">
        <v>1107.2</v>
      </c>
      <c r="F24" s="1798"/>
      <c r="G24" s="1129"/>
      <c r="H24" s="1797"/>
      <c r="I24" s="2053">
        <v>237.6</v>
      </c>
      <c r="J24" s="1798"/>
      <c r="K24" s="1800"/>
      <c r="L24" s="1797"/>
      <c r="M24" s="1913">
        <v>356.8</v>
      </c>
      <c r="N24" s="1798"/>
      <c r="O24" s="1801"/>
      <c r="P24" s="1797"/>
      <c r="Q24" s="1913">
        <v>76.8</v>
      </c>
      <c r="S24" s="1058"/>
      <c r="T24" s="1057"/>
      <c r="U24" s="1057"/>
      <c r="V24" s="1057"/>
    </row>
    <row r="25" spans="1:22" s="1053" customFormat="1" ht="15.75">
      <c r="A25" s="1056">
        <v>11</v>
      </c>
      <c r="B25" s="1512"/>
      <c r="C25" s="1129"/>
      <c r="D25" s="1129"/>
      <c r="E25" s="2053">
        <v>1115.2</v>
      </c>
      <c r="F25" s="1798"/>
      <c r="G25" s="1129"/>
      <c r="H25" s="1797"/>
      <c r="I25" s="2053">
        <v>240</v>
      </c>
      <c r="J25" s="1798"/>
      <c r="K25" s="1800"/>
      <c r="L25" s="1797"/>
      <c r="M25" s="1913">
        <v>366.4</v>
      </c>
      <c r="N25" s="1798"/>
      <c r="O25" s="1801"/>
      <c r="P25" s="1797"/>
      <c r="Q25" s="1913">
        <v>75.2</v>
      </c>
      <c r="S25" s="1058"/>
      <c r="T25" s="1057"/>
      <c r="U25" s="1057"/>
      <c r="V25" s="1057"/>
    </row>
    <row r="26" spans="1:22" s="1053" customFormat="1" ht="15.75">
      <c r="A26" s="1056">
        <v>12</v>
      </c>
      <c r="B26" s="1512"/>
      <c r="C26" s="1129"/>
      <c r="D26" s="1129"/>
      <c r="E26" s="2053">
        <v>1160</v>
      </c>
      <c r="F26" s="1798"/>
      <c r="G26" s="1129"/>
      <c r="H26" s="1797"/>
      <c r="I26" s="2053">
        <v>224</v>
      </c>
      <c r="J26" s="1798"/>
      <c r="K26" s="1800"/>
      <c r="L26" s="1797"/>
      <c r="M26" s="1913">
        <v>403.2</v>
      </c>
      <c r="N26" s="1798"/>
      <c r="O26" s="1801"/>
      <c r="P26" s="1797"/>
      <c r="Q26" s="1913">
        <v>82.4</v>
      </c>
      <c r="S26" s="1058"/>
      <c r="T26" s="1057"/>
      <c r="U26" s="1057"/>
      <c r="V26" s="1057"/>
    </row>
    <row r="27" spans="1:22" s="1053" customFormat="1" ht="15.75">
      <c r="A27" s="1056">
        <v>13</v>
      </c>
      <c r="B27" s="1512"/>
      <c r="C27" s="1129"/>
      <c r="D27" s="1129"/>
      <c r="E27" s="2053">
        <v>1113.5999999999999</v>
      </c>
      <c r="F27" s="1798"/>
      <c r="G27" s="1129"/>
      <c r="H27" s="1797"/>
      <c r="I27" s="2053">
        <v>220</v>
      </c>
      <c r="J27" s="1798"/>
      <c r="K27" s="1800"/>
      <c r="L27" s="1797"/>
      <c r="M27" s="1913">
        <v>364.8</v>
      </c>
      <c r="N27" s="1798"/>
      <c r="O27" s="1801"/>
      <c r="P27" s="1797"/>
      <c r="Q27" s="1913">
        <v>74.400000000000006</v>
      </c>
      <c r="S27" s="1058"/>
      <c r="T27" s="1057"/>
      <c r="U27" s="1057"/>
      <c r="V27" s="1057"/>
    </row>
    <row r="28" spans="1:22" s="1053" customFormat="1" ht="15.75">
      <c r="A28" s="1056">
        <v>14</v>
      </c>
      <c r="B28" s="1512"/>
      <c r="C28" s="1129"/>
      <c r="D28" s="1129"/>
      <c r="E28" s="2053">
        <v>1152</v>
      </c>
      <c r="F28" s="1798"/>
      <c r="G28" s="1129"/>
      <c r="H28" s="1797"/>
      <c r="I28" s="2053">
        <v>219.2</v>
      </c>
      <c r="J28" s="1798"/>
      <c r="K28" s="1800"/>
      <c r="L28" s="1797"/>
      <c r="M28" s="1913">
        <v>380.8</v>
      </c>
      <c r="N28" s="1798"/>
      <c r="O28" s="1801"/>
      <c r="P28" s="1797"/>
      <c r="Q28" s="1913">
        <v>74.400000000000006</v>
      </c>
      <c r="S28" s="1058"/>
      <c r="T28" s="1057"/>
      <c r="U28" s="1057"/>
      <c r="V28" s="1057"/>
    </row>
    <row r="29" spans="1:22" s="1053" customFormat="1" ht="15.75">
      <c r="A29" s="1056">
        <v>15</v>
      </c>
      <c r="B29" s="1512"/>
      <c r="C29" s="1129"/>
      <c r="D29" s="1129"/>
      <c r="E29" s="2053">
        <v>1208</v>
      </c>
      <c r="F29" s="1798"/>
      <c r="G29" s="1129"/>
      <c r="H29" s="1797"/>
      <c r="I29" s="2053">
        <v>237.6</v>
      </c>
      <c r="J29" s="1798"/>
      <c r="K29" s="1800"/>
      <c r="L29" s="1797"/>
      <c r="M29" s="1913">
        <v>372.8</v>
      </c>
      <c r="N29" s="1798"/>
      <c r="O29" s="1801"/>
      <c r="P29" s="1797"/>
      <c r="Q29" s="1913">
        <v>73.599999999999994</v>
      </c>
      <c r="S29" s="1058"/>
      <c r="T29" s="1057"/>
      <c r="U29" s="1057"/>
      <c r="V29" s="1057"/>
    </row>
    <row r="30" spans="1:22" s="1053" customFormat="1" ht="15.75">
      <c r="A30" s="1056">
        <v>16</v>
      </c>
      <c r="B30" s="1512"/>
      <c r="C30" s="1129"/>
      <c r="D30" s="1129"/>
      <c r="E30" s="2053">
        <v>1249.5999999999999</v>
      </c>
      <c r="F30" s="1798"/>
      <c r="G30" s="1129"/>
      <c r="H30" s="1797"/>
      <c r="I30" s="2053">
        <v>238.4</v>
      </c>
      <c r="J30" s="1798"/>
      <c r="K30" s="1800"/>
      <c r="L30" s="1797"/>
      <c r="M30" s="1913">
        <v>371.2</v>
      </c>
      <c r="N30" s="1798"/>
      <c r="O30" s="1801"/>
      <c r="P30" s="1797"/>
      <c r="Q30" s="1913">
        <v>76.8</v>
      </c>
      <c r="S30" s="1058"/>
      <c r="T30" s="1057"/>
      <c r="U30" s="1057"/>
      <c r="V30" s="1057"/>
    </row>
    <row r="31" spans="1:22" s="1059" customFormat="1" ht="15.75">
      <c r="A31" s="1056">
        <v>17</v>
      </c>
      <c r="B31" s="1512"/>
      <c r="C31" s="1129"/>
      <c r="D31" s="1129"/>
      <c r="E31" s="2053">
        <v>1201.5999999999999</v>
      </c>
      <c r="F31" s="1798"/>
      <c r="G31" s="1129"/>
      <c r="H31" s="1797"/>
      <c r="I31" s="2053">
        <v>249.6</v>
      </c>
      <c r="J31" s="1798"/>
      <c r="K31" s="1800"/>
      <c r="L31" s="1797"/>
      <c r="M31" s="1913">
        <v>358.4</v>
      </c>
      <c r="N31" s="1798"/>
      <c r="O31" s="1801"/>
      <c r="P31" s="1797"/>
      <c r="Q31" s="1913">
        <v>81.599999999999994</v>
      </c>
      <c r="S31" s="1058"/>
      <c r="T31" s="1057"/>
      <c r="U31" s="1057"/>
      <c r="V31" s="1057"/>
    </row>
    <row r="32" spans="1:22" s="1059" customFormat="1" ht="15.75">
      <c r="A32" s="1056">
        <v>18</v>
      </c>
      <c r="B32" s="1512"/>
      <c r="C32" s="1129"/>
      <c r="D32" s="1129"/>
      <c r="E32" s="2053">
        <v>1195.2</v>
      </c>
      <c r="F32" s="1798"/>
      <c r="G32" s="1129"/>
      <c r="H32" s="1797"/>
      <c r="I32" s="2053">
        <v>249.6</v>
      </c>
      <c r="J32" s="1798"/>
      <c r="K32" s="1800"/>
      <c r="L32" s="1797"/>
      <c r="M32" s="1913">
        <v>353.6</v>
      </c>
      <c r="N32" s="1798"/>
      <c r="O32" s="1801"/>
      <c r="P32" s="1797"/>
      <c r="Q32" s="1913">
        <v>79.2</v>
      </c>
      <c r="S32" s="1058"/>
      <c r="T32" s="1057"/>
      <c r="U32" s="1057"/>
      <c r="V32" s="1057"/>
    </row>
    <row r="33" spans="1:22" s="1059" customFormat="1" ht="15.75">
      <c r="A33" s="1056">
        <v>19</v>
      </c>
      <c r="B33" s="1512"/>
      <c r="C33" s="1129"/>
      <c r="D33" s="1129"/>
      <c r="E33" s="2053">
        <v>1075.2</v>
      </c>
      <c r="F33" s="1798"/>
      <c r="G33" s="1129"/>
      <c r="H33" s="1797"/>
      <c r="I33" s="2053">
        <v>252</v>
      </c>
      <c r="J33" s="1798"/>
      <c r="K33" s="1800"/>
      <c r="L33" s="1797"/>
      <c r="M33" s="1913">
        <v>307.2</v>
      </c>
      <c r="N33" s="1798"/>
      <c r="O33" s="1801"/>
      <c r="P33" s="1797"/>
      <c r="Q33" s="1913">
        <v>81.599999999999994</v>
      </c>
      <c r="S33" s="1058"/>
      <c r="T33" s="1057"/>
      <c r="U33" s="1057"/>
      <c r="V33" s="1057"/>
    </row>
    <row r="34" spans="1:22" s="1059" customFormat="1" ht="15.75">
      <c r="A34" s="1056">
        <v>20</v>
      </c>
      <c r="B34" s="1512"/>
      <c r="C34" s="1129"/>
      <c r="D34" s="1129"/>
      <c r="E34" s="2053">
        <v>1020.8</v>
      </c>
      <c r="F34" s="1798"/>
      <c r="G34" s="1129"/>
      <c r="H34" s="1797"/>
      <c r="I34" s="2053">
        <v>249.6</v>
      </c>
      <c r="J34" s="1798"/>
      <c r="K34" s="1800"/>
      <c r="L34" s="1797"/>
      <c r="M34" s="1913">
        <v>288</v>
      </c>
      <c r="N34" s="1798"/>
      <c r="O34" s="1801"/>
      <c r="P34" s="1797"/>
      <c r="Q34" s="1913">
        <v>81.599999999999994</v>
      </c>
      <c r="S34" s="1058"/>
      <c r="T34" s="1057"/>
      <c r="U34" s="1057"/>
      <c r="V34" s="1057"/>
    </row>
    <row r="35" spans="1:22" s="1059" customFormat="1" ht="15.75">
      <c r="A35" s="1056">
        <v>21</v>
      </c>
      <c r="B35" s="1512"/>
      <c r="C35" s="1129"/>
      <c r="D35" s="1129"/>
      <c r="E35" s="2053">
        <v>966.4</v>
      </c>
      <c r="F35" s="1798"/>
      <c r="G35" s="1129"/>
      <c r="H35" s="1797"/>
      <c r="I35" s="2053">
        <v>232.8</v>
      </c>
      <c r="J35" s="1798"/>
      <c r="K35" s="1800"/>
      <c r="L35" s="1797"/>
      <c r="M35" s="1913">
        <v>294.39999999999998</v>
      </c>
      <c r="N35" s="1798"/>
      <c r="O35" s="1801"/>
      <c r="P35" s="1797"/>
      <c r="Q35" s="1913">
        <v>83.2</v>
      </c>
      <c r="S35" s="1058"/>
      <c r="T35" s="1057"/>
      <c r="U35" s="1057"/>
      <c r="V35" s="1057"/>
    </row>
    <row r="36" spans="1:22" s="1059" customFormat="1" ht="15.75">
      <c r="A36" s="1056">
        <v>22</v>
      </c>
      <c r="B36" s="1512"/>
      <c r="C36" s="1129"/>
      <c r="D36" s="1129"/>
      <c r="E36" s="2053">
        <v>852.8</v>
      </c>
      <c r="F36" s="1798"/>
      <c r="G36" s="1129"/>
      <c r="H36" s="1797"/>
      <c r="I36" s="2053">
        <v>207.2</v>
      </c>
      <c r="J36" s="1798"/>
      <c r="K36" s="1800"/>
      <c r="L36" s="1797"/>
      <c r="M36" s="1913">
        <v>304</v>
      </c>
      <c r="N36" s="1798"/>
      <c r="O36" s="1801"/>
      <c r="P36" s="1797"/>
      <c r="Q36" s="1913">
        <v>85.6</v>
      </c>
      <c r="S36" s="1058"/>
      <c r="T36" s="1057"/>
      <c r="U36" s="1057"/>
      <c r="V36" s="1057"/>
    </row>
    <row r="37" spans="1:22" s="1059" customFormat="1" ht="16.5" thickBot="1">
      <c r="A37" s="1056">
        <v>23</v>
      </c>
      <c r="B37" s="1512"/>
      <c r="C37" s="1129"/>
      <c r="D37" s="1129"/>
      <c r="E37" s="2054">
        <v>790.4</v>
      </c>
      <c r="F37" s="1798"/>
      <c r="G37" s="1799"/>
      <c r="H37" s="1797"/>
      <c r="I37" s="2054">
        <v>193.6</v>
      </c>
      <c r="J37" s="1798"/>
      <c r="K37" s="1800"/>
      <c r="L37" s="1797"/>
      <c r="M37" s="1913">
        <v>297.60000000000002</v>
      </c>
      <c r="N37" s="1798"/>
      <c r="O37" s="1801"/>
      <c r="P37" s="1797"/>
      <c r="Q37" s="1913">
        <v>83.2</v>
      </c>
      <c r="S37" s="1058"/>
      <c r="T37" s="1057"/>
      <c r="U37" s="1057"/>
      <c r="V37" s="1057"/>
    </row>
    <row r="38" spans="1:22" s="1059" customFormat="1" ht="15">
      <c r="A38" s="1056" t="s">
        <v>19</v>
      </c>
      <c r="B38" s="1482"/>
      <c r="C38" s="1483"/>
      <c r="D38" s="1482"/>
      <c r="E38" s="1740">
        <f>SUM(E14:E37)</f>
        <v>23278.400000000005</v>
      </c>
      <c r="F38" s="1741"/>
      <c r="G38" s="1741"/>
      <c r="H38" s="1741"/>
      <c r="I38" s="1740">
        <f>SUM(I14:I37)</f>
        <v>5104.8</v>
      </c>
      <c r="J38" s="1741"/>
      <c r="K38" s="1741"/>
      <c r="L38" s="1741"/>
      <c r="M38" s="1742">
        <f>SUM(M14:M37)</f>
        <v>7540.8</v>
      </c>
      <c r="N38" s="1743"/>
      <c r="O38" s="1744"/>
      <c r="P38" s="1743"/>
      <c r="Q38" s="1742">
        <f>SUM(Q14:Q37)</f>
        <v>1801.5999999999997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4">
    <tabColor theme="6" tint="0.39997558519241921"/>
  </sheetPr>
  <dimension ref="A1:V43"/>
  <sheetViews>
    <sheetView zoomScaleNormal="100" zoomScaleSheetLayoutView="100" workbookViewId="0">
      <selection activeCell="B10" sqref="B10:E10"/>
    </sheetView>
  </sheetViews>
  <sheetFormatPr defaultColWidth="9.140625"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 t="s">
        <v>423</v>
      </c>
      <c r="C1" s="1050"/>
      <c r="D1" s="1050"/>
      <c r="E1" s="1050"/>
      <c r="J1" s="800"/>
      <c r="K1" s="3054" t="s">
        <v>449</v>
      </c>
      <c r="L1" s="3054"/>
      <c r="M1" s="3054"/>
      <c r="N1" s="3054"/>
      <c r="O1" s="3054"/>
      <c r="P1" s="3054"/>
      <c r="Q1" s="3054"/>
    </row>
    <row r="2" spans="1:22" s="1049" customFormat="1" ht="10.5" customHeight="1">
      <c r="A2" s="1474"/>
      <c r="B2" s="3055" t="s">
        <v>1</v>
      </c>
      <c r="C2" s="3055"/>
      <c r="D2" s="3055"/>
      <c r="E2" s="3055"/>
      <c r="N2" s="3056" t="s">
        <v>2</v>
      </c>
      <c r="O2" s="3057"/>
      <c r="P2" s="3057"/>
      <c r="Q2" s="3057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 t="s">
        <v>425</v>
      </c>
      <c r="C4" s="1475"/>
      <c r="D4" s="1475"/>
      <c r="E4" s="1475"/>
      <c r="I4" s="3058" t="s">
        <v>5</v>
      </c>
      <c r="J4" s="3059"/>
      <c r="K4" s="3059"/>
      <c r="L4" s="1471"/>
      <c r="O4" s="1051"/>
    </row>
    <row r="5" spans="1:22" s="1049" customFormat="1" ht="9.75" customHeight="1">
      <c r="A5" s="1474"/>
      <c r="B5" s="3060" t="s">
        <v>7</v>
      </c>
      <c r="C5" s="3060"/>
      <c r="D5" s="3060"/>
      <c r="E5" s="3060"/>
    </row>
    <row r="6" spans="1:22" s="1049" customFormat="1" ht="12" customHeight="1">
      <c r="E6" s="3053" t="s">
        <v>8</v>
      </c>
      <c r="F6" s="3053"/>
      <c r="G6" s="3053"/>
      <c r="H6" s="3053"/>
      <c r="I6" s="3053"/>
      <c r="J6" s="3053"/>
      <c r="K6" s="3053"/>
      <c r="L6" s="3053"/>
      <c r="M6" s="3053"/>
      <c r="N6" s="3053"/>
    </row>
    <row r="7" spans="1:22" s="1049" customFormat="1" ht="15.75">
      <c r="E7" s="2746" t="s">
        <v>526</v>
      </c>
      <c r="F7" s="2746"/>
      <c r="G7" s="2746"/>
      <c r="H7" s="2746"/>
      <c r="I7" s="2746"/>
      <c r="J7" s="2746"/>
      <c r="K7" s="2746"/>
      <c r="L7" s="2746"/>
      <c r="M7" s="2746"/>
      <c r="N7" s="2746"/>
    </row>
    <row r="8" spans="1:22" s="1049" customFormat="1" ht="9" customHeight="1"/>
    <row r="9" spans="1:22" s="1049" customFormat="1">
      <c r="A9" s="3046" t="s">
        <v>9</v>
      </c>
      <c r="B9" s="3044" t="s">
        <v>10</v>
      </c>
      <c r="C9" s="3045"/>
      <c r="D9" s="3045"/>
      <c r="E9" s="3045"/>
      <c r="F9" s="3045"/>
      <c r="G9" s="3045"/>
      <c r="H9" s="3045"/>
      <c r="I9" s="3049"/>
      <c r="J9" s="3044" t="s">
        <v>11</v>
      </c>
      <c r="K9" s="3045"/>
      <c r="L9" s="3045"/>
      <c r="M9" s="3045"/>
      <c r="N9" s="3045"/>
      <c r="O9" s="3045"/>
      <c r="P9" s="3045"/>
      <c r="Q9" s="3049"/>
    </row>
    <row r="10" spans="1:22" s="1049" customFormat="1">
      <c r="A10" s="3047"/>
      <c r="B10" s="3050" t="s">
        <v>432</v>
      </c>
      <c r="C10" s="3051"/>
      <c r="D10" s="3051"/>
      <c r="E10" s="3052"/>
      <c r="F10" s="3050" t="s">
        <v>433</v>
      </c>
      <c r="G10" s="3051"/>
      <c r="H10" s="3051"/>
      <c r="I10" s="3052"/>
      <c r="J10" s="3050" t="s">
        <v>432</v>
      </c>
      <c r="K10" s="3051"/>
      <c r="L10" s="3051"/>
      <c r="M10" s="3052"/>
      <c r="N10" s="3050" t="s">
        <v>433</v>
      </c>
      <c r="O10" s="3051"/>
      <c r="P10" s="3051"/>
      <c r="Q10" s="3052"/>
    </row>
    <row r="11" spans="1:22" s="1049" customFormat="1">
      <c r="A11" s="3047"/>
      <c r="B11" s="3044" t="s">
        <v>14</v>
      </c>
      <c r="C11" s="3045"/>
      <c r="E11" s="1470">
        <v>80</v>
      </c>
      <c r="F11" s="3044" t="s">
        <v>15</v>
      </c>
      <c r="G11" s="3045"/>
      <c r="H11" s="1469"/>
      <c r="I11" s="1470">
        <v>40</v>
      </c>
      <c r="J11" s="3044" t="s">
        <v>15</v>
      </c>
      <c r="K11" s="3045"/>
      <c r="L11" s="1469"/>
      <c r="M11" s="1470">
        <v>80</v>
      </c>
      <c r="N11" s="3044" t="s">
        <v>15</v>
      </c>
      <c r="O11" s="3045"/>
      <c r="P11" s="1469"/>
      <c r="Q11" s="1470">
        <v>40</v>
      </c>
    </row>
    <row r="12" spans="1:22" s="1053" customFormat="1" ht="35.25" customHeight="1">
      <c r="A12" s="3048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>
      <c r="A14" s="1056">
        <v>0</v>
      </c>
      <c r="B14" s="1510"/>
      <c r="C14" s="1129"/>
      <c r="D14" s="1129"/>
      <c r="E14" s="1510"/>
      <c r="F14" s="1510"/>
      <c r="G14" s="1129"/>
      <c r="H14" s="1129"/>
      <c r="I14" s="1129"/>
      <c r="J14" s="1510"/>
      <c r="K14" s="1129"/>
      <c r="L14" s="1129"/>
      <c r="M14" s="1129"/>
      <c r="N14" s="1510"/>
      <c r="O14" s="1129"/>
      <c r="P14" s="1129"/>
      <c r="Q14" s="1129"/>
      <c r="S14" s="1481"/>
      <c r="T14" s="1057"/>
      <c r="U14" s="1057"/>
      <c r="V14" s="1057"/>
    </row>
    <row r="15" spans="1:22" s="1053" customFormat="1">
      <c r="A15" s="1056">
        <v>1</v>
      </c>
      <c r="B15" s="1510"/>
      <c r="C15" s="1129"/>
      <c r="D15" s="1129"/>
      <c r="E15" s="1510"/>
      <c r="F15" s="1510"/>
      <c r="G15" s="1129"/>
      <c r="H15" s="1129"/>
      <c r="I15" s="1513"/>
      <c r="J15" s="1510"/>
      <c r="K15" s="1129"/>
      <c r="L15" s="1129"/>
      <c r="M15" s="1510"/>
      <c r="N15" s="1510"/>
      <c r="O15" s="1129"/>
      <c r="P15" s="1129"/>
      <c r="Q15" s="1510"/>
      <c r="S15" s="1058"/>
      <c r="T15" s="1057"/>
      <c r="U15" s="1057"/>
      <c r="V15" s="1057"/>
    </row>
    <row r="16" spans="1:22" s="1053" customFormat="1">
      <c r="A16" s="1056">
        <v>2</v>
      </c>
      <c r="B16" s="1510"/>
      <c r="C16" s="1129"/>
      <c r="D16" s="1129"/>
      <c r="E16" s="1510"/>
      <c r="F16" s="1510"/>
      <c r="G16" s="1129"/>
      <c r="H16" s="1129"/>
      <c r="I16" s="1513"/>
      <c r="J16" s="1510"/>
      <c r="K16" s="1129"/>
      <c r="L16" s="1129"/>
      <c r="M16" s="1510"/>
      <c r="N16" s="1510"/>
      <c r="O16" s="1129"/>
      <c r="P16" s="1129"/>
      <c r="Q16" s="1510"/>
      <c r="S16" s="1058"/>
      <c r="T16" s="1057"/>
      <c r="U16" s="1057"/>
      <c r="V16" s="1057"/>
    </row>
    <row r="17" spans="1:22" s="1053" customFormat="1">
      <c r="A17" s="1056">
        <v>3</v>
      </c>
      <c r="B17" s="1510"/>
      <c r="C17" s="1129"/>
      <c r="D17" s="1129"/>
      <c r="E17" s="1510"/>
      <c r="F17" s="1510"/>
      <c r="G17" s="1129"/>
      <c r="H17" s="1129"/>
      <c r="I17" s="1513"/>
      <c r="J17" s="1510"/>
      <c r="K17" s="1129"/>
      <c r="L17" s="1129"/>
      <c r="M17" s="1510"/>
      <c r="N17" s="1510"/>
      <c r="O17" s="1129"/>
      <c r="P17" s="1129"/>
      <c r="Q17" s="1510"/>
      <c r="S17" s="1058"/>
      <c r="T17" s="1057"/>
      <c r="U17" s="1057"/>
      <c r="V17" s="1057"/>
    </row>
    <row r="18" spans="1:22" s="1053" customFormat="1">
      <c r="A18" s="1056">
        <v>4</v>
      </c>
      <c r="B18" s="1510"/>
      <c r="C18" s="1129"/>
      <c r="D18" s="1129"/>
      <c r="E18" s="1510"/>
      <c r="F18" s="1510"/>
      <c r="G18" s="1129"/>
      <c r="H18" s="1129"/>
      <c r="I18" s="1513"/>
      <c r="J18" s="1510"/>
      <c r="K18" s="1129"/>
      <c r="L18" s="1129"/>
      <c r="M18" s="1510"/>
      <c r="N18" s="1510"/>
      <c r="O18" s="1129"/>
      <c r="P18" s="1129"/>
      <c r="Q18" s="1510"/>
      <c r="S18" s="1058"/>
      <c r="T18" s="1057"/>
      <c r="U18" s="1057"/>
      <c r="V18" s="1057"/>
    </row>
    <row r="19" spans="1:22" s="1053" customFormat="1">
      <c r="A19" s="1056">
        <v>5</v>
      </c>
      <c r="B19" s="1510"/>
      <c r="C19" s="1129"/>
      <c r="D19" s="1129"/>
      <c r="E19" s="1510"/>
      <c r="F19" s="1510"/>
      <c r="G19" s="1129"/>
      <c r="H19" s="1129"/>
      <c r="I19" s="1513"/>
      <c r="J19" s="1510"/>
      <c r="K19" s="1129"/>
      <c r="L19" s="1129"/>
      <c r="M19" s="1510"/>
      <c r="N19" s="1510"/>
      <c r="O19" s="1129"/>
      <c r="P19" s="1129"/>
      <c r="Q19" s="1510"/>
      <c r="S19" s="1058"/>
      <c r="T19" s="1057"/>
      <c r="U19" s="1057"/>
      <c r="V19" s="1057"/>
    </row>
    <row r="20" spans="1:22" s="1053" customFormat="1">
      <c r="A20" s="1056">
        <v>6</v>
      </c>
      <c r="B20" s="1510"/>
      <c r="C20" s="1129"/>
      <c r="D20" s="1129"/>
      <c r="E20" s="1510"/>
      <c r="F20" s="1510"/>
      <c r="G20" s="1129"/>
      <c r="H20" s="1129"/>
      <c r="I20" s="1513"/>
      <c r="J20" s="1510"/>
      <c r="K20" s="1129"/>
      <c r="L20" s="1129"/>
      <c r="M20" s="1510"/>
      <c r="N20" s="1510"/>
      <c r="O20" s="1129"/>
      <c r="P20" s="1129"/>
      <c r="Q20" s="1510"/>
      <c r="S20" s="1058"/>
      <c r="T20" s="1057"/>
      <c r="U20" s="1057"/>
      <c r="V20" s="1057"/>
    </row>
    <row r="21" spans="1:22" s="1053" customFormat="1">
      <c r="A21" s="1056">
        <v>7</v>
      </c>
      <c r="B21" s="1510"/>
      <c r="C21" s="1129"/>
      <c r="D21" s="1129"/>
      <c r="E21" s="1510"/>
      <c r="F21" s="1510"/>
      <c r="G21" s="1129"/>
      <c r="H21" s="1129"/>
      <c r="I21" s="1513"/>
      <c r="J21" s="1510"/>
      <c r="K21" s="1129"/>
      <c r="L21" s="1129"/>
      <c r="M21" s="1510"/>
      <c r="N21" s="1510"/>
      <c r="O21" s="1129"/>
      <c r="P21" s="1129"/>
      <c r="Q21" s="1510"/>
      <c r="S21" s="1058"/>
      <c r="T21" s="1057"/>
      <c r="U21" s="1057"/>
      <c r="V21" s="1057"/>
    </row>
    <row r="22" spans="1:22" s="1053" customFormat="1">
      <c r="A22" s="1056">
        <v>8</v>
      </c>
      <c r="B22" s="1510"/>
      <c r="C22" s="1129"/>
      <c r="D22" s="1129"/>
      <c r="E22" s="1510"/>
      <c r="F22" s="1510"/>
      <c r="G22" s="1129"/>
      <c r="H22" s="1129"/>
      <c r="I22" s="1513"/>
      <c r="J22" s="1510"/>
      <c r="K22" s="1129"/>
      <c r="L22" s="1129"/>
      <c r="M22" s="1510"/>
      <c r="N22" s="1510"/>
      <c r="O22" s="1129"/>
      <c r="P22" s="1129"/>
      <c r="Q22" s="1510"/>
      <c r="S22" s="1058"/>
      <c r="T22" s="1057"/>
      <c r="U22" s="1057"/>
      <c r="V22" s="1057"/>
    </row>
    <row r="23" spans="1:22" s="1053" customFormat="1">
      <c r="A23" s="1056">
        <v>9</v>
      </c>
      <c r="B23" s="1510"/>
      <c r="C23" s="1129"/>
      <c r="D23" s="1129"/>
      <c r="E23" s="1510"/>
      <c r="F23" s="1510"/>
      <c r="G23" s="1129"/>
      <c r="H23" s="1129"/>
      <c r="I23" s="1513"/>
      <c r="J23" s="1510"/>
      <c r="K23" s="1129"/>
      <c r="L23" s="1129"/>
      <c r="M23" s="1510"/>
      <c r="N23" s="1510"/>
      <c r="O23" s="1129"/>
      <c r="P23" s="1129"/>
      <c r="Q23" s="1510"/>
      <c r="S23" s="1058"/>
      <c r="T23" s="1057"/>
      <c r="U23" s="1057"/>
      <c r="V23" s="1057"/>
    </row>
    <row r="24" spans="1:22" s="1053" customFormat="1">
      <c r="A24" s="1056">
        <v>10</v>
      </c>
      <c r="B24" s="1510"/>
      <c r="C24" s="1129"/>
      <c r="D24" s="1129"/>
      <c r="E24" s="1510"/>
      <c r="F24" s="1510"/>
      <c r="G24" s="1129"/>
      <c r="H24" s="1129"/>
      <c r="I24" s="1513"/>
      <c r="J24" s="1510"/>
      <c r="K24" s="1129"/>
      <c r="L24" s="1129"/>
      <c r="M24" s="1510"/>
      <c r="N24" s="1510"/>
      <c r="O24" s="1129"/>
      <c r="P24" s="1129"/>
      <c r="Q24" s="1510"/>
      <c r="S24" s="1058"/>
      <c r="T24" s="1057"/>
      <c r="U24" s="1057"/>
      <c r="V24" s="1057"/>
    </row>
    <row r="25" spans="1:22" s="1053" customFormat="1">
      <c r="A25" s="1056">
        <v>11</v>
      </c>
      <c r="B25" s="1510"/>
      <c r="C25" s="1129"/>
      <c r="D25" s="1129"/>
      <c r="E25" s="1510"/>
      <c r="F25" s="1510"/>
      <c r="G25" s="1129"/>
      <c r="H25" s="1129"/>
      <c r="I25" s="1513"/>
      <c r="J25" s="1510"/>
      <c r="K25" s="1129"/>
      <c r="L25" s="1129"/>
      <c r="M25" s="1510"/>
      <c r="N25" s="1510"/>
      <c r="O25" s="1129"/>
      <c r="P25" s="1129"/>
      <c r="Q25" s="1510"/>
      <c r="S25" s="1058"/>
      <c r="T25" s="1057"/>
      <c r="U25" s="1057"/>
      <c r="V25" s="1057"/>
    </row>
    <row r="26" spans="1:22" s="1053" customFormat="1">
      <c r="A26" s="1056">
        <v>12</v>
      </c>
      <c r="B26" s="1510"/>
      <c r="C26" s="1129"/>
      <c r="D26" s="1129"/>
      <c r="E26" s="1510"/>
      <c r="F26" s="1510"/>
      <c r="G26" s="1129"/>
      <c r="H26" s="1129"/>
      <c r="I26" s="1513"/>
      <c r="J26" s="1510"/>
      <c r="K26" s="1129"/>
      <c r="L26" s="1129"/>
      <c r="M26" s="1510"/>
      <c r="N26" s="1510"/>
      <c r="O26" s="1129"/>
      <c r="P26" s="1129"/>
      <c r="Q26" s="1510"/>
      <c r="S26" s="1058"/>
      <c r="T26" s="1057"/>
      <c r="U26" s="1057"/>
      <c r="V26" s="1057"/>
    </row>
    <row r="27" spans="1:22" s="1053" customFormat="1">
      <c r="A27" s="1056">
        <v>13</v>
      </c>
      <c r="B27" s="1510"/>
      <c r="C27" s="1129"/>
      <c r="D27" s="1129"/>
      <c r="E27" s="1510"/>
      <c r="F27" s="1510"/>
      <c r="G27" s="1129"/>
      <c r="H27" s="1129"/>
      <c r="I27" s="1513"/>
      <c r="J27" s="1510"/>
      <c r="K27" s="1129"/>
      <c r="L27" s="1129"/>
      <c r="M27" s="1510"/>
      <c r="N27" s="1510"/>
      <c r="O27" s="1129"/>
      <c r="P27" s="1129"/>
      <c r="Q27" s="1510"/>
      <c r="S27" s="1058"/>
      <c r="T27" s="1057"/>
      <c r="U27" s="1057"/>
      <c r="V27" s="1057"/>
    </row>
    <row r="28" spans="1:22" s="1053" customFormat="1">
      <c r="A28" s="1056">
        <v>14</v>
      </c>
      <c r="B28" s="1510"/>
      <c r="C28" s="1129"/>
      <c r="D28" s="1129"/>
      <c r="E28" s="1510"/>
      <c r="F28" s="1510"/>
      <c r="G28" s="1129"/>
      <c r="H28" s="1129"/>
      <c r="I28" s="1513"/>
      <c r="J28" s="1510"/>
      <c r="K28" s="1129"/>
      <c r="L28" s="1129"/>
      <c r="M28" s="1510"/>
      <c r="N28" s="1510"/>
      <c r="O28" s="1129"/>
      <c r="P28" s="1129"/>
      <c r="Q28" s="1510"/>
      <c r="S28" s="1058"/>
      <c r="T28" s="1057"/>
      <c r="U28" s="1057"/>
      <c r="V28" s="1057"/>
    </row>
    <row r="29" spans="1:22" s="1053" customFormat="1">
      <c r="A29" s="1056">
        <v>15</v>
      </c>
      <c r="B29" s="1510"/>
      <c r="C29" s="1129"/>
      <c r="D29" s="1129"/>
      <c r="E29" s="1510"/>
      <c r="F29" s="1510"/>
      <c r="G29" s="1129"/>
      <c r="H29" s="1129"/>
      <c r="I29" s="1513"/>
      <c r="J29" s="1510"/>
      <c r="K29" s="1129"/>
      <c r="L29" s="1129"/>
      <c r="M29" s="1510"/>
      <c r="N29" s="1510"/>
      <c r="O29" s="1129"/>
      <c r="P29" s="1129"/>
      <c r="Q29" s="1510"/>
      <c r="S29" s="1058"/>
      <c r="T29" s="1057"/>
      <c r="U29" s="1057"/>
      <c r="V29" s="1057"/>
    </row>
    <row r="30" spans="1:22" s="1053" customFormat="1">
      <c r="A30" s="1056">
        <v>16</v>
      </c>
      <c r="B30" s="1510"/>
      <c r="C30" s="1129"/>
      <c r="D30" s="1129"/>
      <c r="E30" s="1510"/>
      <c r="F30" s="1510"/>
      <c r="G30" s="1129"/>
      <c r="H30" s="1129"/>
      <c r="I30" s="1513"/>
      <c r="J30" s="1510"/>
      <c r="K30" s="1129"/>
      <c r="L30" s="1129"/>
      <c r="M30" s="1510"/>
      <c r="N30" s="1510"/>
      <c r="O30" s="1129"/>
      <c r="P30" s="1129"/>
      <c r="Q30" s="1510"/>
      <c r="S30" s="1058"/>
      <c r="T30" s="1057"/>
      <c r="U30" s="1057"/>
      <c r="V30" s="1057"/>
    </row>
    <row r="31" spans="1:22" s="1059" customFormat="1">
      <c r="A31" s="1056">
        <v>17</v>
      </c>
      <c r="B31" s="1510"/>
      <c r="C31" s="1129"/>
      <c r="D31" s="1129"/>
      <c r="E31" s="1510"/>
      <c r="F31" s="1510"/>
      <c r="G31" s="1129"/>
      <c r="H31" s="1129"/>
      <c r="I31" s="1513"/>
      <c r="J31" s="1510"/>
      <c r="K31" s="1129"/>
      <c r="L31" s="1129"/>
      <c r="M31" s="1510"/>
      <c r="N31" s="1510"/>
      <c r="O31" s="1129"/>
      <c r="P31" s="1129"/>
      <c r="Q31" s="1510"/>
      <c r="S31" s="1058"/>
      <c r="T31" s="1057"/>
      <c r="U31" s="1057"/>
      <c r="V31" s="1057"/>
    </row>
    <row r="32" spans="1:22" s="1059" customFormat="1">
      <c r="A32" s="1056">
        <v>18</v>
      </c>
      <c r="B32" s="1510"/>
      <c r="C32" s="1129"/>
      <c r="D32" s="1129"/>
      <c r="E32" s="1510"/>
      <c r="F32" s="1510"/>
      <c r="G32" s="1129"/>
      <c r="H32" s="1129"/>
      <c r="I32" s="1513"/>
      <c r="J32" s="1510"/>
      <c r="K32" s="1129"/>
      <c r="L32" s="1129"/>
      <c r="M32" s="1510"/>
      <c r="N32" s="1510"/>
      <c r="O32" s="1129"/>
      <c r="P32" s="1129"/>
      <c r="Q32" s="1510"/>
      <c r="S32" s="1058"/>
      <c r="T32" s="1057"/>
      <c r="U32" s="1057"/>
      <c r="V32" s="1057"/>
    </row>
    <row r="33" spans="1:22" s="1059" customFormat="1">
      <c r="A33" s="1056">
        <v>19</v>
      </c>
      <c r="B33" s="1510"/>
      <c r="C33" s="1129"/>
      <c r="D33" s="1129"/>
      <c r="E33" s="1510"/>
      <c r="F33" s="1510"/>
      <c r="G33" s="1129"/>
      <c r="H33" s="1129"/>
      <c r="I33" s="1513"/>
      <c r="J33" s="1510"/>
      <c r="K33" s="1129"/>
      <c r="L33" s="1129"/>
      <c r="M33" s="1510"/>
      <c r="N33" s="1510"/>
      <c r="O33" s="1129"/>
      <c r="P33" s="1129"/>
      <c r="Q33" s="1510"/>
      <c r="S33" s="1058"/>
      <c r="T33" s="1057"/>
      <c r="U33" s="1057"/>
      <c r="V33" s="1057"/>
    </row>
    <row r="34" spans="1:22" s="1059" customFormat="1">
      <c r="A34" s="1056">
        <v>20</v>
      </c>
      <c r="B34" s="1510"/>
      <c r="C34" s="1129"/>
      <c r="D34" s="1129"/>
      <c r="E34" s="1510"/>
      <c r="F34" s="1510"/>
      <c r="G34" s="1129"/>
      <c r="H34" s="1129"/>
      <c r="I34" s="1513"/>
      <c r="J34" s="1510"/>
      <c r="K34" s="1129"/>
      <c r="L34" s="1129"/>
      <c r="M34" s="1510"/>
      <c r="N34" s="1510"/>
      <c r="O34" s="1129"/>
      <c r="P34" s="1129"/>
      <c r="Q34" s="1510"/>
      <c r="S34" s="1058"/>
      <c r="T34" s="1057"/>
      <c r="U34" s="1057"/>
      <c r="V34" s="1057"/>
    </row>
    <row r="35" spans="1:22" s="1059" customFormat="1">
      <c r="A35" s="1056">
        <v>21</v>
      </c>
      <c r="B35" s="1510"/>
      <c r="C35" s="1129"/>
      <c r="D35" s="1129"/>
      <c r="E35" s="1510"/>
      <c r="F35" s="1510"/>
      <c r="G35" s="1129"/>
      <c r="H35" s="1129"/>
      <c r="I35" s="1513"/>
      <c r="J35" s="1510"/>
      <c r="K35" s="1129"/>
      <c r="L35" s="1129"/>
      <c r="M35" s="1510"/>
      <c r="N35" s="1510"/>
      <c r="O35" s="1129"/>
      <c r="P35" s="1129"/>
      <c r="Q35" s="1510"/>
      <c r="S35" s="1058"/>
      <c r="T35" s="1057"/>
      <c r="U35" s="1057"/>
      <c r="V35" s="1057"/>
    </row>
    <row r="36" spans="1:22" s="1059" customFormat="1">
      <c r="A36" s="1056">
        <v>22</v>
      </c>
      <c r="B36" s="1510"/>
      <c r="C36" s="1129"/>
      <c r="D36" s="1129"/>
      <c r="E36" s="1510"/>
      <c r="F36" s="1510"/>
      <c r="G36" s="1129"/>
      <c r="H36" s="1129"/>
      <c r="I36" s="1513"/>
      <c r="J36" s="1510"/>
      <c r="K36" s="1129"/>
      <c r="L36" s="1129"/>
      <c r="M36" s="1510"/>
      <c r="N36" s="1510"/>
      <c r="O36" s="1129"/>
      <c r="P36" s="1129"/>
      <c r="Q36" s="1510"/>
      <c r="S36" s="1058"/>
      <c r="T36" s="1057"/>
      <c r="U36" s="1057"/>
      <c r="V36" s="1057"/>
    </row>
    <row r="37" spans="1:22" s="1059" customFormat="1">
      <c r="A37" s="1056">
        <v>23</v>
      </c>
      <c r="B37" s="1510"/>
      <c r="C37" s="1129"/>
      <c r="D37" s="1129"/>
      <c r="E37" s="1510"/>
      <c r="F37" s="1510"/>
      <c r="G37" s="1129"/>
      <c r="H37" s="1129"/>
      <c r="I37" s="1513"/>
      <c r="J37" s="1510"/>
      <c r="K37" s="1129"/>
      <c r="L37" s="1129"/>
      <c r="M37" s="1510"/>
      <c r="N37" s="1510"/>
      <c r="O37" s="1129"/>
      <c r="P37" s="1129"/>
      <c r="Q37" s="1510"/>
      <c r="S37" s="1058"/>
      <c r="T37" s="1057"/>
      <c r="U37" s="1057"/>
      <c r="V37" s="1057"/>
    </row>
    <row r="38" spans="1:22" s="1059" customFormat="1">
      <c r="A38" s="1056">
        <v>24</v>
      </c>
      <c r="B38" s="1510"/>
      <c r="C38" s="1129"/>
      <c r="D38" s="1129"/>
      <c r="E38" s="1510"/>
      <c r="F38" s="1510"/>
      <c r="G38" s="1129"/>
      <c r="H38" s="1129"/>
      <c r="I38" s="1513"/>
      <c r="J38" s="1510"/>
      <c r="K38" s="1129"/>
      <c r="L38" s="1129"/>
      <c r="M38" s="1510"/>
      <c r="N38" s="1510"/>
      <c r="O38" s="1129"/>
      <c r="P38" s="1129"/>
      <c r="Q38" s="1510"/>
      <c r="S38" s="1058"/>
      <c r="T38" s="1057"/>
      <c r="U38" s="1057"/>
      <c r="V38" s="1057"/>
    </row>
    <row r="39" spans="1:22" s="1059" customFormat="1">
      <c r="A39" s="1056" t="s">
        <v>19</v>
      </c>
      <c r="B39" s="1482"/>
      <c r="C39" s="1483"/>
      <c r="D39" s="1482"/>
      <c r="E39" s="1487">
        <f>SUM(E15:E38)</f>
        <v>0</v>
      </c>
      <c r="F39" s="1484"/>
      <c r="G39" s="1484"/>
      <c r="H39" s="1484"/>
      <c r="I39" s="1487">
        <f>SUM(I15:I38)</f>
        <v>0</v>
      </c>
      <c r="J39" s="1484"/>
      <c r="K39" s="1484"/>
      <c r="L39" s="1484"/>
      <c r="M39" s="1488">
        <f>SUM(M15:M38)</f>
        <v>0</v>
      </c>
      <c r="N39" s="1482"/>
      <c r="O39" s="1483"/>
      <c r="P39" s="1482"/>
      <c r="Q39" s="1488">
        <f>SUM(Q15:Q38)</f>
        <v>0</v>
      </c>
      <c r="S39" s="1486"/>
      <c r="T39" s="1060"/>
      <c r="U39" s="1060"/>
    </row>
    <row r="40" spans="1:22" s="1049" customFormat="1" ht="12.75" customHeight="1">
      <c r="A40" s="1049" t="s">
        <v>20</v>
      </c>
    </row>
    <row r="41" spans="1:22" s="1049" customFormat="1" ht="12.75" customHeight="1">
      <c r="A41" s="1049" t="s">
        <v>21</v>
      </c>
    </row>
    <row r="42" spans="1:22">
      <c r="A42" s="1049" t="s">
        <v>22</v>
      </c>
    </row>
    <row r="43" spans="1:22">
      <c r="A43" s="1049" t="s">
        <v>23</v>
      </c>
      <c r="K43" s="1049" t="s">
        <v>428</v>
      </c>
      <c r="L43" s="1049"/>
      <c r="M43" s="1049"/>
      <c r="N43" s="1049"/>
      <c r="O43" s="1049"/>
      <c r="P43" s="1049"/>
      <c r="Q43" s="1049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5">
    <tabColor theme="9" tint="-0.249977111117893"/>
  </sheetPr>
  <dimension ref="A1:V68"/>
  <sheetViews>
    <sheetView zoomScale="85" zoomScaleNormal="85" zoomScaleSheetLayoutView="100" workbookViewId="0">
      <selection activeCell="T23" sqref="T23"/>
    </sheetView>
  </sheetViews>
  <sheetFormatPr defaultColWidth="9.140625"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 t="s">
        <v>423</v>
      </c>
      <c r="C1" s="1050"/>
      <c r="D1" s="1050"/>
      <c r="E1" s="1050"/>
      <c r="J1" s="800"/>
      <c r="K1" s="3054" t="s">
        <v>449</v>
      </c>
      <c r="L1" s="3054"/>
      <c r="M1" s="3054"/>
      <c r="N1" s="3054"/>
      <c r="O1" s="3054"/>
      <c r="P1" s="3054"/>
      <c r="Q1" s="3054"/>
    </row>
    <row r="2" spans="1:22" s="1049" customFormat="1" ht="10.5" customHeight="1">
      <c r="A2" s="1474"/>
      <c r="B2" s="3055" t="s">
        <v>1</v>
      </c>
      <c r="C2" s="3055"/>
      <c r="D2" s="3055"/>
      <c r="E2" s="3055"/>
      <c r="N2" s="3056" t="s">
        <v>2</v>
      </c>
      <c r="O2" s="3057"/>
      <c r="P2" s="3057"/>
      <c r="Q2" s="3057"/>
    </row>
    <row r="3" spans="1:22" s="1049" customFormat="1" ht="13.5" customHeight="1">
      <c r="N3" s="3061" t="s">
        <v>545</v>
      </c>
      <c r="O3" s="3061"/>
      <c r="P3" s="3061"/>
      <c r="Q3" s="3061"/>
    </row>
    <row r="4" spans="1:22" s="1049" customFormat="1" ht="15" customHeight="1">
      <c r="B4" s="1475" t="s">
        <v>425</v>
      </c>
      <c r="C4" s="1475"/>
      <c r="D4" s="1475"/>
      <c r="E4" s="1475"/>
      <c r="I4" s="3058" t="s">
        <v>5</v>
      </c>
      <c r="J4" s="3059"/>
      <c r="K4" s="3059"/>
      <c r="L4" s="1471"/>
      <c r="O4" s="1051"/>
    </row>
    <row r="5" spans="1:22" s="1049" customFormat="1" ht="9.75" customHeight="1">
      <c r="A5" s="1474"/>
      <c r="B5" s="3060" t="s">
        <v>7</v>
      </c>
      <c r="C5" s="3060"/>
      <c r="D5" s="3060"/>
      <c r="E5" s="3060"/>
    </row>
    <row r="6" spans="1:22" s="1049" customFormat="1" ht="12" customHeight="1">
      <c r="E6" s="3053" t="s">
        <v>8</v>
      </c>
      <c r="F6" s="3053"/>
      <c r="G6" s="3053"/>
      <c r="H6" s="3053"/>
      <c r="I6" s="3053"/>
      <c r="J6" s="3053"/>
      <c r="K6" s="3053"/>
      <c r="L6" s="3053"/>
      <c r="M6" s="3053"/>
      <c r="N6" s="3053"/>
    </row>
    <row r="7" spans="1:22" s="1049" customFormat="1" ht="15.75">
      <c r="A7" s="1049" t="s">
        <v>870</v>
      </c>
      <c r="E7" s="2746" t="s">
        <v>870</v>
      </c>
      <c r="F7" s="2746"/>
      <c r="G7" s="2746"/>
      <c r="H7" s="2746"/>
      <c r="I7" s="2746"/>
      <c r="J7" s="2746"/>
      <c r="K7" s="2746"/>
      <c r="L7" s="2746"/>
      <c r="M7" s="2746"/>
      <c r="N7" s="2746"/>
    </row>
    <row r="8" spans="1:22" s="1049" customFormat="1" ht="9" customHeight="1"/>
    <row r="9" spans="1:22" s="1049" customFormat="1">
      <c r="A9" s="3046" t="s">
        <v>9</v>
      </c>
      <c r="B9" s="3044" t="s">
        <v>10</v>
      </c>
      <c r="C9" s="3045"/>
      <c r="D9" s="3045"/>
      <c r="E9" s="3045"/>
      <c r="F9" s="3045"/>
      <c r="G9" s="3045"/>
      <c r="H9" s="3045"/>
      <c r="I9" s="3049"/>
      <c r="J9" s="3044" t="s">
        <v>11</v>
      </c>
      <c r="K9" s="3045"/>
      <c r="L9" s="3045"/>
      <c r="M9" s="3045"/>
      <c r="N9" s="3045"/>
      <c r="O9" s="3045"/>
      <c r="P9" s="3045"/>
      <c r="Q9" s="3049"/>
    </row>
    <row r="10" spans="1:22" s="1049" customFormat="1">
      <c r="A10" s="3047"/>
      <c r="B10" s="3050" t="s">
        <v>432</v>
      </c>
      <c r="C10" s="3051"/>
      <c r="D10" s="3051"/>
      <c r="E10" s="3052"/>
      <c r="F10" s="3050" t="s">
        <v>546</v>
      </c>
      <c r="G10" s="3051"/>
      <c r="H10" s="3051"/>
      <c r="I10" s="3052"/>
      <c r="J10" s="3050" t="s">
        <v>432</v>
      </c>
      <c r="K10" s="3051"/>
      <c r="L10" s="3051"/>
      <c r="M10" s="3052"/>
      <c r="N10" s="3050" t="s">
        <v>546</v>
      </c>
      <c r="O10" s="3051"/>
      <c r="P10" s="3051"/>
      <c r="Q10" s="3052"/>
    </row>
    <row r="11" spans="1:22" s="1049" customFormat="1">
      <c r="A11" s="3047"/>
      <c r="B11" s="3044" t="s">
        <v>14</v>
      </c>
      <c r="C11" s="3045"/>
      <c r="E11" s="1470">
        <v>30</v>
      </c>
      <c r="F11" s="3044" t="s">
        <v>15</v>
      </c>
      <c r="G11" s="3045"/>
      <c r="H11" s="1469"/>
      <c r="I11" s="1470"/>
      <c r="J11" s="3044" t="s">
        <v>15</v>
      </c>
      <c r="K11" s="3045"/>
      <c r="L11" s="1469"/>
      <c r="M11" s="1470">
        <v>30</v>
      </c>
      <c r="N11" s="3044" t="s">
        <v>15</v>
      </c>
      <c r="O11" s="3045"/>
      <c r="P11" s="1469"/>
      <c r="Q11" s="1470"/>
    </row>
    <row r="12" spans="1:22" s="1053" customFormat="1" ht="35.25" customHeight="1">
      <c r="A12" s="3048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2066">
        <v>3</v>
      </c>
      <c r="D13" s="2066"/>
      <c r="E13" s="2066">
        <v>4</v>
      </c>
      <c r="F13" s="2066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>
      <c r="A14" s="1056">
        <v>0</v>
      </c>
      <c r="B14" s="1510"/>
      <c r="C14" s="2067"/>
      <c r="D14" s="2067"/>
      <c r="E14" s="2053">
        <v>253.4</v>
      </c>
      <c r="F14" s="2068"/>
      <c r="G14" s="1129"/>
      <c r="H14" s="1129"/>
      <c r="I14" s="1129" t="s">
        <v>872</v>
      </c>
      <c r="J14" s="1510"/>
      <c r="K14" s="1129"/>
      <c r="L14" s="1129"/>
      <c r="M14" s="1129">
        <v>65.2</v>
      </c>
      <c r="N14" s="1510"/>
      <c r="O14" s="1129"/>
      <c r="P14" s="1129"/>
      <c r="Q14" s="1129" t="s">
        <v>896</v>
      </c>
      <c r="S14" s="1481"/>
      <c r="T14" s="1057"/>
      <c r="U14" s="1057"/>
      <c r="V14" s="1057"/>
    </row>
    <row r="15" spans="1:22" s="1053" customFormat="1" ht="15.75">
      <c r="A15" s="1056">
        <v>1</v>
      </c>
      <c r="B15" s="1510"/>
      <c r="C15" s="2067"/>
      <c r="D15" s="2067"/>
      <c r="E15" s="2053">
        <v>251</v>
      </c>
      <c r="F15" s="2069"/>
      <c r="G15" s="1129"/>
      <c r="H15" s="1802"/>
      <c r="I15" s="1914" t="s">
        <v>873</v>
      </c>
      <c r="J15" s="1803"/>
      <c r="K15" s="1803"/>
      <c r="L15" s="1803"/>
      <c r="M15" s="1915">
        <v>66</v>
      </c>
      <c r="N15" s="1803"/>
      <c r="O15" s="1803"/>
      <c r="P15" s="1802"/>
      <c r="Q15" s="1804" t="s">
        <v>896</v>
      </c>
      <c r="S15" s="1058"/>
      <c r="T15" s="1057"/>
      <c r="U15" s="1057"/>
      <c r="V15" s="1057"/>
    </row>
    <row r="16" spans="1:22" s="1053" customFormat="1" ht="15.75">
      <c r="A16" s="1056">
        <v>2</v>
      </c>
      <c r="B16" s="1510"/>
      <c r="C16" s="2067"/>
      <c r="D16" s="2067"/>
      <c r="E16" s="2053">
        <v>249.2</v>
      </c>
      <c r="F16" s="2069"/>
      <c r="G16" s="1129"/>
      <c r="H16" s="1802"/>
      <c r="I16" s="1914" t="s">
        <v>874</v>
      </c>
      <c r="J16" s="1803"/>
      <c r="K16" s="1803"/>
      <c r="L16" s="1802"/>
      <c r="M16" s="1915">
        <v>65.599999999999994</v>
      </c>
      <c r="N16" s="1803"/>
      <c r="O16" s="1803"/>
      <c r="P16" s="1802"/>
      <c r="Q16" s="1804" t="s">
        <v>896</v>
      </c>
      <c r="S16" s="1058"/>
      <c r="T16" s="1057"/>
      <c r="U16" s="1057"/>
      <c r="V16" s="1057"/>
    </row>
    <row r="17" spans="1:22" s="1053" customFormat="1" ht="15.75">
      <c r="A17" s="1056">
        <v>3</v>
      </c>
      <c r="B17" s="1510"/>
      <c r="C17" s="2067"/>
      <c r="D17" s="2067"/>
      <c r="E17" s="2053">
        <v>249.2</v>
      </c>
      <c r="F17" s="2069"/>
      <c r="G17" s="1129"/>
      <c r="H17" s="1802"/>
      <c r="I17" s="1914" t="s">
        <v>875</v>
      </c>
      <c r="J17" s="1803"/>
      <c r="K17" s="1803"/>
      <c r="L17" s="1802"/>
      <c r="M17" s="1915">
        <v>65.8</v>
      </c>
      <c r="N17" s="1803"/>
      <c r="O17" s="1803"/>
      <c r="P17" s="1802"/>
      <c r="Q17" s="1804" t="s">
        <v>896</v>
      </c>
      <c r="S17" s="1058"/>
      <c r="T17" s="1057"/>
      <c r="U17" s="1057"/>
      <c r="V17" s="1057"/>
    </row>
    <row r="18" spans="1:22" s="1053" customFormat="1" ht="15.75">
      <c r="A18" s="1056">
        <v>4</v>
      </c>
      <c r="B18" s="1510"/>
      <c r="C18" s="2067"/>
      <c r="D18" s="2067"/>
      <c r="E18" s="2053">
        <v>253.6</v>
      </c>
      <c r="F18" s="2069"/>
      <c r="G18" s="1129"/>
      <c r="H18" s="1802"/>
      <c r="I18" s="1914" t="s">
        <v>876</v>
      </c>
      <c r="J18" s="1803"/>
      <c r="K18" s="1803"/>
      <c r="L18" s="1802"/>
      <c r="M18" s="1915">
        <v>63</v>
      </c>
      <c r="N18" s="1803"/>
      <c r="O18" s="1803"/>
      <c r="P18" s="1802"/>
      <c r="Q18" s="1804" t="s">
        <v>896</v>
      </c>
      <c r="S18" s="1058"/>
      <c r="T18" s="1057"/>
      <c r="U18" s="1057"/>
      <c r="V18" s="1057"/>
    </row>
    <row r="19" spans="1:22" s="1053" customFormat="1" ht="15.75">
      <c r="A19" s="1056">
        <v>5</v>
      </c>
      <c r="B19" s="1510"/>
      <c r="C19" s="2067"/>
      <c r="D19" s="2067"/>
      <c r="E19" s="2053">
        <v>272.60000000000002</v>
      </c>
      <c r="F19" s="2069"/>
      <c r="G19" s="1129"/>
      <c r="H19" s="1802"/>
      <c r="I19" s="1914" t="s">
        <v>877</v>
      </c>
      <c r="J19" s="1803"/>
      <c r="K19" s="1803"/>
      <c r="L19" s="1802"/>
      <c r="M19" s="1915">
        <v>64</v>
      </c>
      <c r="N19" s="1803"/>
      <c r="O19" s="1803"/>
      <c r="P19" s="1802"/>
      <c r="Q19" s="1804" t="s">
        <v>896</v>
      </c>
      <c r="S19" s="1058"/>
      <c r="T19" s="1057"/>
      <c r="U19" s="1057"/>
      <c r="V19" s="1057"/>
    </row>
    <row r="20" spans="1:22" s="1053" customFormat="1" ht="15.75">
      <c r="A20" s="1056">
        <v>6</v>
      </c>
      <c r="B20" s="1510"/>
      <c r="C20" s="2067"/>
      <c r="D20" s="2067"/>
      <c r="E20" s="2053">
        <v>301.2</v>
      </c>
      <c r="F20" s="2069"/>
      <c r="G20" s="1129"/>
      <c r="H20" s="1802"/>
      <c r="I20" s="1914" t="s">
        <v>878</v>
      </c>
      <c r="J20" s="1803"/>
      <c r="K20" s="1803"/>
      <c r="L20" s="1802"/>
      <c r="M20" s="1915">
        <v>61.8</v>
      </c>
      <c r="N20" s="1803"/>
      <c r="O20" s="1803"/>
      <c r="P20" s="1802"/>
      <c r="Q20" s="1804" t="s">
        <v>896</v>
      </c>
      <c r="S20" s="1058"/>
      <c r="T20" s="1057"/>
      <c r="U20" s="1057"/>
      <c r="V20" s="1057"/>
    </row>
    <row r="21" spans="1:22" s="1053" customFormat="1" ht="15.75">
      <c r="A21" s="1056">
        <v>7</v>
      </c>
      <c r="B21" s="1510"/>
      <c r="C21" s="2067"/>
      <c r="D21" s="2067"/>
      <c r="E21" s="2053">
        <v>312.60000000000002</v>
      </c>
      <c r="F21" s="2069"/>
      <c r="G21" s="1129"/>
      <c r="H21" s="1802"/>
      <c r="I21" s="1914" t="s">
        <v>879</v>
      </c>
      <c r="J21" s="1803"/>
      <c r="K21" s="1803"/>
      <c r="L21" s="1802"/>
      <c r="M21" s="1915">
        <v>59.2</v>
      </c>
      <c r="N21" s="1803"/>
      <c r="O21" s="1803"/>
      <c r="P21" s="1802"/>
      <c r="Q21" s="1804" t="s">
        <v>896</v>
      </c>
      <c r="S21" s="1058"/>
      <c r="T21" s="1057"/>
      <c r="U21" s="1057"/>
      <c r="V21" s="1057"/>
    </row>
    <row r="22" spans="1:22" s="1053" customFormat="1" ht="15.75">
      <c r="A22" s="1056">
        <v>8</v>
      </c>
      <c r="B22" s="1510"/>
      <c r="C22" s="2067"/>
      <c r="D22" s="2067"/>
      <c r="E22" s="2053">
        <v>315</v>
      </c>
      <c r="F22" s="2069"/>
      <c r="G22" s="1129"/>
      <c r="H22" s="1802"/>
      <c r="I22" s="1914" t="s">
        <v>880</v>
      </c>
      <c r="J22" s="1803"/>
      <c r="K22" s="1803"/>
      <c r="L22" s="1802"/>
      <c r="M22" s="1915">
        <v>80.2</v>
      </c>
      <c r="N22" s="1803"/>
      <c r="O22" s="1803"/>
      <c r="P22" s="1802"/>
      <c r="Q22" s="1804" t="s">
        <v>896</v>
      </c>
      <c r="S22" s="1058"/>
      <c r="T22" s="1057"/>
      <c r="U22" s="1057"/>
      <c r="V22" s="1057"/>
    </row>
    <row r="23" spans="1:22" s="1053" customFormat="1" ht="15.75">
      <c r="A23" s="1056">
        <v>9</v>
      </c>
      <c r="B23" s="1510"/>
      <c r="C23" s="2067"/>
      <c r="D23" s="2067"/>
      <c r="E23" s="2053">
        <v>305.2</v>
      </c>
      <c r="F23" s="2069"/>
      <c r="G23" s="1129"/>
      <c r="H23" s="1802"/>
      <c r="I23" s="1914" t="s">
        <v>881</v>
      </c>
      <c r="J23" s="1803"/>
      <c r="K23" s="1803"/>
      <c r="L23" s="1802"/>
      <c r="M23" s="1915">
        <v>104.2</v>
      </c>
      <c r="N23" s="1803"/>
      <c r="O23" s="1803"/>
      <c r="P23" s="1802"/>
      <c r="Q23" s="1804" t="s">
        <v>896</v>
      </c>
      <c r="S23" s="1058"/>
      <c r="T23" s="1057"/>
      <c r="U23" s="1057"/>
      <c r="V23" s="1057"/>
    </row>
    <row r="24" spans="1:22" s="1053" customFormat="1" ht="15.75">
      <c r="A24" s="1056">
        <v>10</v>
      </c>
      <c r="B24" s="1510"/>
      <c r="C24" s="2067"/>
      <c r="D24" s="2067"/>
      <c r="E24" s="2053">
        <v>292.2</v>
      </c>
      <c r="F24" s="2069"/>
      <c r="G24" s="1129"/>
      <c r="H24" s="1802"/>
      <c r="I24" s="1914" t="s">
        <v>882</v>
      </c>
      <c r="J24" s="1803"/>
      <c r="K24" s="1803"/>
      <c r="L24" s="1802"/>
      <c r="M24" s="1915">
        <v>86.8</v>
      </c>
      <c r="N24" s="1803"/>
      <c r="O24" s="1803"/>
      <c r="P24" s="1802"/>
      <c r="Q24" s="1804" t="s">
        <v>896</v>
      </c>
      <c r="S24" s="1058"/>
      <c r="T24" s="1057"/>
      <c r="U24" s="1057"/>
      <c r="V24" s="1057"/>
    </row>
    <row r="25" spans="1:22" s="1053" customFormat="1" ht="15.75">
      <c r="A25" s="1056">
        <v>11</v>
      </c>
      <c r="B25" s="1510"/>
      <c r="C25" s="2067"/>
      <c r="D25" s="2067"/>
      <c r="E25" s="2053">
        <v>299.2</v>
      </c>
      <c r="F25" s="2069"/>
      <c r="G25" s="1129"/>
      <c r="H25" s="1802"/>
      <c r="I25" s="1914" t="s">
        <v>883</v>
      </c>
      <c r="J25" s="1803"/>
      <c r="K25" s="1803"/>
      <c r="L25" s="1802"/>
      <c r="M25" s="1915">
        <v>95.8</v>
      </c>
      <c r="N25" s="1803"/>
      <c r="O25" s="1803"/>
      <c r="P25" s="1802"/>
      <c r="Q25" s="1804" t="s">
        <v>896</v>
      </c>
      <c r="S25" s="1058"/>
      <c r="T25" s="1057"/>
      <c r="U25" s="1057"/>
      <c r="V25" s="1057"/>
    </row>
    <row r="26" spans="1:22" s="1053" customFormat="1" ht="15.75">
      <c r="A26" s="1056">
        <v>12</v>
      </c>
      <c r="B26" s="1510"/>
      <c r="C26" s="2067"/>
      <c r="D26" s="2067"/>
      <c r="E26" s="2053">
        <v>308.2</v>
      </c>
      <c r="F26" s="2069"/>
      <c r="G26" s="1129"/>
      <c r="H26" s="1802"/>
      <c r="I26" s="1914" t="s">
        <v>884</v>
      </c>
      <c r="J26" s="1803"/>
      <c r="K26" s="1803"/>
      <c r="L26" s="1802"/>
      <c r="M26" s="1915">
        <v>105.4</v>
      </c>
      <c r="N26" s="1803"/>
      <c r="O26" s="1803"/>
      <c r="P26" s="1802"/>
      <c r="Q26" s="1804" t="s">
        <v>896</v>
      </c>
      <c r="S26" s="1058"/>
      <c r="T26" s="1057"/>
      <c r="U26" s="1057"/>
      <c r="V26" s="1057"/>
    </row>
    <row r="27" spans="1:22" s="1053" customFormat="1" ht="15.75">
      <c r="A27" s="1056">
        <v>13</v>
      </c>
      <c r="B27" s="1510"/>
      <c r="C27" s="2067"/>
      <c r="D27" s="2067"/>
      <c r="E27" s="2053">
        <v>277.2</v>
      </c>
      <c r="F27" s="2069"/>
      <c r="G27" s="1129"/>
      <c r="H27" s="1802"/>
      <c r="I27" s="1914" t="s">
        <v>885</v>
      </c>
      <c r="J27" s="1803"/>
      <c r="K27" s="1803"/>
      <c r="L27" s="1802"/>
      <c r="M27" s="1915">
        <v>66.2</v>
      </c>
      <c r="N27" s="1803"/>
      <c r="O27" s="1803"/>
      <c r="P27" s="1802"/>
      <c r="Q27" s="1804" t="s">
        <v>896</v>
      </c>
      <c r="S27" s="1058"/>
      <c r="T27" s="1057"/>
      <c r="U27" s="1057"/>
      <c r="V27" s="1057"/>
    </row>
    <row r="28" spans="1:22" s="1053" customFormat="1" ht="15.75">
      <c r="A28" s="1056">
        <v>14</v>
      </c>
      <c r="B28" s="1510"/>
      <c r="C28" s="2067"/>
      <c r="D28" s="2067"/>
      <c r="E28" s="2053">
        <v>293.39999999999998</v>
      </c>
      <c r="F28" s="2069"/>
      <c r="G28" s="1129"/>
      <c r="H28" s="1802"/>
      <c r="I28" s="1914" t="s">
        <v>886</v>
      </c>
      <c r="J28" s="1803"/>
      <c r="K28" s="1803"/>
      <c r="L28" s="1802"/>
      <c r="M28" s="1915">
        <v>90.6</v>
      </c>
      <c r="N28" s="1803"/>
      <c r="O28" s="1803"/>
      <c r="P28" s="1802"/>
      <c r="Q28" s="1804" t="s">
        <v>896</v>
      </c>
      <c r="S28" s="1058"/>
      <c r="T28" s="1057"/>
      <c r="U28" s="1057"/>
      <c r="V28" s="1057"/>
    </row>
    <row r="29" spans="1:22" s="1053" customFormat="1" ht="15.75">
      <c r="A29" s="1056">
        <v>15</v>
      </c>
      <c r="B29" s="1510"/>
      <c r="C29" s="2067"/>
      <c r="D29" s="2067"/>
      <c r="E29" s="2053">
        <v>319.60000000000002</v>
      </c>
      <c r="F29" s="2069"/>
      <c r="G29" s="1129"/>
      <c r="H29" s="1802"/>
      <c r="I29" s="1914" t="s">
        <v>887</v>
      </c>
      <c r="J29" s="1803"/>
      <c r="K29" s="1803"/>
      <c r="L29" s="1802"/>
      <c r="M29" s="1915">
        <v>91.8</v>
      </c>
      <c r="N29" s="1803"/>
      <c r="O29" s="1803"/>
      <c r="P29" s="1802"/>
      <c r="Q29" s="1804" t="s">
        <v>896</v>
      </c>
      <c r="S29" s="1058"/>
      <c r="T29" s="1057"/>
      <c r="U29" s="1057"/>
      <c r="V29" s="1057"/>
    </row>
    <row r="30" spans="1:22" s="1053" customFormat="1" ht="15.75">
      <c r="A30" s="1056">
        <v>16</v>
      </c>
      <c r="B30" s="1510"/>
      <c r="C30" s="2067"/>
      <c r="D30" s="2067"/>
      <c r="E30" s="2053">
        <v>339.8</v>
      </c>
      <c r="F30" s="2069"/>
      <c r="G30" s="1129"/>
      <c r="H30" s="1802"/>
      <c r="I30" s="1914" t="s">
        <v>888</v>
      </c>
      <c r="J30" s="1803"/>
      <c r="K30" s="1803"/>
      <c r="L30" s="1802"/>
      <c r="M30" s="1915">
        <v>103</v>
      </c>
      <c r="N30" s="1803"/>
      <c r="O30" s="1803"/>
      <c r="P30" s="1802"/>
      <c r="Q30" s="1804" t="s">
        <v>896</v>
      </c>
      <c r="S30" s="1058"/>
      <c r="T30" s="1057"/>
      <c r="U30" s="1057"/>
      <c r="V30" s="1057"/>
    </row>
    <row r="31" spans="1:22" s="1059" customFormat="1" ht="15.75">
      <c r="A31" s="1056">
        <v>17</v>
      </c>
      <c r="B31" s="1510"/>
      <c r="C31" s="2067"/>
      <c r="D31" s="2067"/>
      <c r="E31" s="2053">
        <v>353</v>
      </c>
      <c r="F31" s="2069"/>
      <c r="G31" s="1129"/>
      <c r="H31" s="1802"/>
      <c r="I31" s="1914" t="s">
        <v>889</v>
      </c>
      <c r="J31" s="1803"/>
      <c r="K31" s="1803"/>
      <c r="L31" s="1802"/>
      <c r="M31" s="1915">
        <v>86.8</v>
      </c>
      <c r="N31" s="1803"/>
      <c r="O31" s="1803"/>
      <c r="P31" s="1802"/>
      <c r="Q31" s="1804" t="s">
        <v>896</v>
      </c>
      <c r="S31" s="1058"/>
      <c r="T31" s="1057"/>
      <c r="U31" s="1057"/>
      <c r="V31" s="1057"/>
    </row>
    <row r="32" spans="1:22" s="1059" customFormat="1" ht="15.75">
      <c r="A32" s="1056">
        <v>18</v>
      </c>
      <c r="B32" s="1510"/>
      <c r="C32" s="2067"/>
      <c r="D32" s="2067"/>
      <c r="E32" s="2053">
        <v>364.4</v>
      </c>
      <c r="F32" s="2069"/>
      <c r="G32" s="1129"/>
      <c r="H32" s="1802"/>
      <c r="I32" s="1914" t="s">
        <v>890</v>
      </c>
      <c r="J32" s="1803"/>
      <c r="K32" s="1803"/>
      <c r="L32" s="1802"/>
      <c r="M32" s="1915">
        <v>87.2</v>
      </c>
      <c r="N32" s="1803"/>
      <c r="O32" s="1803"/>
      <c r="P32" s="1802"/>
      <c r="Q32" s="1804" t="s">
        <v>896</v>
      </c>
      <c r="S32" s="1058"/>
      <c r="T32" s="1057"/>
      <c r="U32" s="1057"/>
      <c r="V32" s="1057"/>
    </row>
    <row r="33" spans="1:22" s="1059" customFormat="1" ht="15.75">
      <c r="A33" s="1056">
        <v>19</v>
      </c>
      <c r="B33" s="1510"/>
      <c r="C33" s="2067"/>
      <c r="D33" s="2067"/>
      <c r="E33" s="2053">
        <v>365.6</v>
      </c>
      <c r="F33" s="2069"/>
      <c r="G33" s="1129"/>
      <c r="H33" s="1802"/>
      <c r="I33" s="1914" t="s">
        <v>891</v>
      </c>
      <c r="J33" s="1803"/>
      <c r="K33" s="1803"/>
      <c r="L33" s="1802"/>
      <c r="M33" s="1915">
        <v>76.400000000000006</v>
      </c>
      <c r="N33" s="1803"/>
      <c r="O33" s="1803"/>
      <c r="P33" s="1802"/>
      <c r="Q33" s="1804" t="s">
        <v>896</v>
      </c>
      <c r="S33" s="1058"/>
      <c r="T33" s="1057"/>
      <c r="U33" s="1057"/>
      <c r="V33" s="1057"/>
    </row>
    <row r="34" spans="1:22" s="1059" customFormat="1" ht="15.75">
      <c r="A34" s="1056">
        <v>20</v>
      </c>
      <c r="B34" s="1510"/>
      <c r="C34" s="2067"/>
      <c r="D34" s="2067"/>
      <c r="E34" s="2053">
        <v>339.6</v>
      </c>
      <c r="F34" s="2069"/>
      <c r="G34" s="1129"/>
      <c r="H34" s="1802"/>
      <c r="I34" s="1914" t="s">
        <v>892</v>
      </c>
      <c r="J34" s="1803"/>
      <c r="K34" s="1803"/>
      <c r="L34" s="1802"/>
      <c r="M34" s="1915">
        <v>77.400000000000006</v>
      </c>
      <c r="N34" s="1803"/>
      <c r="O34" s="1803"/>
      <c r="P34" s="1802"/>
      <c r="Q34" s="1804" t="s">
        <v>896</v>
      </c>
      <c r="S34" s="1058"/>
      <c r="T34" s="1057"/>
      <c r="U34" s="1057"/>
      <c r="V34" s="1057"/>
    </row>
    <row r="35" spans="1:22" s="1059" customFormat="1" ht="15.75">
      <c r="A35" s="1056">
        <v>21</v>
      </c>
      <c r="B35" s="1510"/>
      <c r="C35" s="2067"/>
      <c r="D35" s="2067"/>
      <c r="E35" s="2053">
        <v>324</v>
      </c>
      <c r="F35" s="2069"/>
      <c r="G35" s="1129"/>
      <c r="H35" s="1802"/>
      <c r="I35" s="1914" t="s">
        <v>893</v>
      </c>
      <c r="J35" s="1803"/>
      <c r="K35" s="1803"/>
      <c r="L35" s="1802"/>
      <c r="M35" s="1915">
        <v>73.2</v>
      </c>
      <c r="N35" s="1803"/>
      <c r="O35" s="1803"/>
      <c r="P35" s="1802"/>
      <c r="Q35" s="1804" t="s">
        <v>896</v>
      </c>
      <c r="S35" s="1058"/>
      <c r="T35" s="1057"/>
      <c r="U35" s="1057"/>
      <c r="V35" s="1057"/>
    </row>
    <row r="36" spans="1:22" s="1059" customFormat="1" ht="15.75">
      <c r="A36" s="1056">
        <v>22</v>
      </c>
      <c r="B36" s="1510"/>
      <c r="C36" s="2067"/>
      <c r="D36" s="2067"/>
      <c r="E36" s="2053">
        <v>300</v>
      </c>
      <c r="F36" s="2069"/>
      <c r="G36" s="1129"/>
      <c r="H36" s="1802"/>
      <c r="I36" s="1914" t="s">
        <v>894</v>
      </c>
      <c r="J36" s="1803"/>
      <c r="K36" s="1803"/>
      <c r="L36" s="1802"/>
      <c r="M36" s="1915">
        <v>74.2</v>
      </c>
      <c r="N36" s="1803"/>
      <c r="O36" s="1803"/>
      <c r="P36" s="1802"/>
      <c r="Q36" s="1804" t="s">
        <v>896</v>
      </c>
      <c r="S36" s="1058"/>
      <c r="T36" s="1057"/>
      <c r="U36" s="1057"/>
      <c r="V36" s="1057"/>
    </row>
    <row r="37" spans="1:22" s="1059" customFormat="1" ht="15.75">
      <c r="A37" s="1056">
        <v>23</v>
      </c>
      <c r="B37" s="1510"/>
      <c r="C37" s="2067"/>
      <c r="D37" s="2067"/>
      <c r="E37" s="2053">
        <v>282.8</v>
      </c>
      <c r="F37" s="2069"/>
      <c r="G37" s="1803"/>
      <c r="H37" s="1802"/>
      <c r="I37" s="1914" t="s">
        <v>895</v>
      </c>
      <c r="J37" s="1803"/>
      <c r="K37" s="1803"/>
      <c r="L37" s="1802"/>
      <c r="M37" s="1915">
        <v>73.400000000000006</v>
      </c>
      <c r="N37" s="1803"/>
      <c r="O37" s="1803"/>
      <c r="P37" s="1802"/>
      <c r="Q37" s="1804" t="s">
        <v>896</v>
      </c>
      <c r="S37" s="1058"/>
      <c r="T37" s="1057"/>
      <c r="U37" s="1057"/>
      <c r="V37" s="1057"/>
    </row>
    <row r="38" spans="1:22" s="1059" customFormat="1" ht="15">
      <c r="A38" s="1056" t="s">
        <v>19</v>
      </c>
      <c r="B38" s="1482"/>
      <c r="C38" s="2070"/>
      <c r="D38" s="2071"/>
      <c r="E38" s="2072">
        <f>SUM(E14:E37)</f>
        <v>7222</v>
      </c>
      <c r="F38" s="2073"/>
      <c r="G38" s="1741"/>
      <c r="H38" s="1741"/>
      <c r="I38" s="1745">
        <f>SUM(I14:I37)</f>
        <v>0</v>
      </c>
      <c r="J38" s="1741"/>
      <c r="K38" s="1741"/>
      <c r="L38" s="1741"/>
      <c r="M38" s="1746">
        <f>SUM(M14:M37)</f>
        <v>1883.2</v>
      </c>
      <c r="N38" s="1482"/>
      <c r="O38" s="1483"/>
      <c r="P38" s="1482"/>
      <c r="Q38" s="1488">
        <f>SUM(Q14:Q37)</f>
        <v>0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  <row r="45" spans="1:22">
      <c r="C45" s="1489"/>
    </row>
    <row r="46" spans="1:22">
      <c r="C46" s="1489"/>
    </row>
    <row r="47" spans="1:22">
      <c r="C47" s="1489"/>
    </row>
    <row r="48" spans="1:22">
      <c r="C48" s="1489"/>
    </row>
    <row r="49" spans="3:3">
      <c r="C49" s="1489"/>
    </row>
    <row r="50" spans="3:3">
      <c r="C50" s="1489"/>
    </row>
    <row r="51" spans="3:3">
      <c r="C51" s="1489"/>
    </row>
    <row r="52" spans="3:3">
      <c r="C52" s="1489"/>
    </row>
    <row r="53" spans="3:3">
      <c r="C53" s="1489"/>
    </row>
    <row r="54" spans="3:3">
      <c r="C54" s="1489"/>
    </row>
    <row r="55" spans="3:3">
      <c r="C55" s="1489"/>
    </row>
    <row r="56" spans="3:3">
      <c r="C56" s="1489"/>
    </row>
    <row r="57" spans="3:3">
      <c r="C57" s="1489"/>
    </row>
    <row r="58" spans="3:3">
      <c r="C58" s="1489"/>
    </row>
    <row r="59" spans="3:3">
      <c r="C59" s="1489"/>
    </row>
    <row r="60" spans="3:3">
      <c r="C60" s="1489"/>
    </row>
    <row r="61" spans="3:3">
      <c r="C61" s="1489"/>
    </row>
    <row r="62" spans="3:3">
      <c r="C62" s="1489"/>
    </row>
    <row r="63" spans="3:3">
      <c r="C63" s="1489"/>
    </row>
    <row r="64" spans="3:3">
      <c r="C64" s="1489"/>
    </row>
    <row r="65" spans="3:3">
      <c r="C65" s="1489"/>
    </row>
    <row r="66" spans="3:3">
      <c r="C66" s="1489"/>
    </row>
    <row r="67" spans="3:3">
      <c r="C67" s="1489"/>
    </row>
    <row r="68" spans="3:3">
      <c r="C68" s="1489"/>
    </row>
  </sheetData>
  <mergeCells count="19">
    <mergeCell ref="E6:N6"/>
    <mergeCell ref="K1:Q1"/>
    <mergeCell ref="B2:E2"/>
    <mergeCell ref="N2:Q2"/>
    <mergeCell ref="I4:K4"/>
    <mergeCell ref="B5:E5"/>
    <mergeCell ref="N3:Q3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V42"/>
  <sheetViews>
    <sheetView zoomScale="70" zoomScaleNormal="70" zoomScaleSheetLayoutView="100" workbookViewId="0">
      <selection activeCell="N3" sqref="N3:Q3"/>
    </sheetView>
  </sheetViews>
  <sheetFormatPr defaultColWidth="9.140625"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 t="s">
        <v>423</v>
      </c>
      <c r="C1" s="1050"/>
      <c r="D1" s="1050"/>
      <c r="E1" s="1050"/>
      <c r="J1" s="800"/>
      <c r="K1" s="3054" t="s">
        <v>449</v>
      </c>
      <c r="L1" s="3054"/>
      <c r="M1" s="3054"/>
      <c r="N1" s="3054"/>
      <c r="O1" s="3054"/>
      <c r="P1" s="3054"/>
      <c r="Q1" s="3054"/>
    </row>
    <row r="2" spans="1:22" s="1049" customFormat="1" ht="10.5" customHeight="1">
      <c r="A2" s="1474"/>
      <c r="B2" s="3055" t="s">
        <v>1</v>
      </c>
      <c r="C2" s="3055"/>
      <c r="D2" s="3055"/>
      <c r="E2" s="3055"/>
      <c r="N2" s="3056" t="s">
        <v>2</v>
      </c>
      <c r="O2" s="3057"/>
      <c r="P2" s="3057"/>
      <c r="Q2" s="3057"/>
    </row>
    <row r="3" spans="1:22" s="1049" customFormat="1" ht="13.5" customHeight="1">
      <c r="N3" s="3062" t="s">
        <v>594</v>
      </c>
      <c r="O3" s="3062"/>
      <c r="P3" s="3062"/>
      <c r="Q3" s="3062"/>
    </row>
    <row r="4" spans="1:22" s="1049" customFormat="1" ht="15" customHeight="1">
      <c r="B4" s="1475" t="s">
        <v>425</v>
      </c>
      <c r="C4" s="1475"/>
      <c r="D4" s="1475"/>
      <c r="E4" s="1475"/>
      <c r="I4" s="3058" t="s">
        <v>5</v>
      </c>
      <c r="J4" s="3059"/>
      <c r="K4" s="3059"/>
      <c r="L4" s="1841"/>
      <c r="O4" s="1051"/>
    </row>
    <row r="5" spans="1:22" s="1049" customFormat="1" ht="9.75" customHeight="1">
      <c r="A5" s="1474"/>
      <c r="B5" s="3060" t="s">
        <v>7</v>
      </c>
      <c r="C5" s="3060"/>
      <c r="D5" s="3060"/>
      <c r="E5" s="3060"/>
    </row>
    <row r="6" spans="1:22" s="1049" customFormat="1" ht="12" customHeight="1">
      <c r="E6" s="3053" t="s">
        <v>8</v>
      </c>
      <c r="F6" s="3053"/>
      <c r="G6" s="3053"/>
      <c r="H6" s="3053"/>
      <c r="I6" s="3053"/>
      <c r="J6" s="3053"/>
      <c r="K6" s="3053"/>
      <c r="L6" s="3053"/>
      <c r="M6" s="3053"/>
      <c r="N6" s="3053"/>
    </row>
    <row r="7" spans="1:22" s="1049" customFormat="1" ht="15.75">
      <c r="A7" s="1049" t="s">
        <v>870</v>
      </c>
      <c r="E7" s="2746" t="s">
        <v>870</v>
      </c>
      <c r="F7" s="2746"/>
      <c r="G7" s="2746"/>
      <c r="H7" s="2746"/>
      <c r="I7" s="2746"/>
      <c r="J7" s="2746"/>
      <c r="K7" s="2746"/>
      <c r="L7" s="2746"/>
      <c r="M7" s="2746"/>
      <c r="N7" s="2746"/>
    </row>
    <row r="8" spans="1:22" s="1049" customFormat="1" ht="9" customHeight="1"/>
    <row r="9" spans="1:22" s="1049" customFormat="1">
      <c r="A9" s="3046" t="s">
        <v>9</v>
      </c>
      <c r="B9" s="3044" t="s">
        <v>10</v>
      </c>
      <c r="C9" s="3045"/>
      <c r="D9" s="3045"/>
      <c r="E9" s="3045"/>
      <c r="F9" s="3045"/>
      <c r="G9" s="3045"/>
      <c r="H9" s="3045"/>
      <c r="I9" s="3049"/>
      <c r="J9" s="3044" t="s">
        <v>11</v>
      </c>
      <c r="K9" s="3045"/>
      <c r="L9" s="3045"/>
      <c r="M9" s="3045"/>
      <c r="N9" s="3045"/>
      <c r="O9" s="3045"/>
      <c r="P9" s="3045"/>
      <c r="Q9" s="3049"/>
    </row>
    <row r="10" spans="1:22" s="1049" customFormat="1">
      <c r="A10" s="3047"/>
      <c r="B10" s="3063" t="s">
        <v>595</v>
      </c>
      <c r="C10" s="3064"/>
      <c r="D10" s="3064"/>
      <c r="E10" s="3065"/>
      <c r="F10" s="3050"/>
      <c r="G10" s="3051"/>
      <c r="H10" s="3051"/>
      <c r="I10" s="3052"/>
      <c r="J10" s="3063" t="s">
        <v>595</v>
      </c>
      <c r="K10" s="3064"/>
      <c r="L10" s="3064"/>
      <c r="M10" s="3065"/>
      <c r="N10" s="3050"/>
      <c r="O10" s="3051"/>
      <c r="P10" s="3051"/>
      <c r="Q10" s="3052"/>
    </row>
    <row r="11" spans="1:22" s="1049" customFormat="1">
      <c r="A11" s="3047"/>
      <c r="B11" s="3044" t="s">
        <v>14</v>
      </c>
      <c r="C11" s="3045"/>
      <c r="E11" s="1840">
        <v>2000</v>
      </c>
      <c r="F11" s="3044" t="s">
        <v>15</v>
      </c>
      <c r="G11" s="3045"/>
      <c r="H11" s="1839"/>
      <c r="I11" s="1840"/>
      <c r="J11" s="3044" t="s">
        <v>15</v>
      </c>
      <c r="K11" s="3045"/>
      <c r="L11" s="1839"/>
      <c r="M11" s="1840">
        <v>2000</v>
      </c>
      <c r="N11" s="3044" t="s">
        <v>15</v>
      </c>
      <c r="O11" s="3045"/>
      <c r="P11" s="1839"/>
      <c r="Q11" s="1840"/>
    </row>
    <row r="12" spans="1:22" s="1053" customFormat="1" ht="35.25" customHeight="1">
      <c r="A12" s="3048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>
      <c r="A14" s="1056">
        <v>0</v>
      </c>
      <c r="B14" s="1512"/>
      <c r="C14" s="1511"/>
      <c r="D14" s="1129"/>
      <c r="E14" s="1129"/>
      <c r="F14" s="1510"/>
      <c r="G14" s="1129"/>
      <c r="H14" s="1129"/>
      <c r="I14" s="1129"/>
      <c r="J14" s="1512"/>
      <c r="K14" s="1129"/>
      <c r="L14" s="1129"/>
      <c r="M14" s="1129"/>
      <c r="N14" s="1510"/>
      <c r="O14" s="1129"/>
      <c r="P14" s="1129"/>
      <c r="Q14" s="1129"/>
      <c r="S14" s="1481"/>
      <c r="T14" s="1057"/>
      <c r="U14" s="1057"/>
      <c r="V14" s="1057"/>
    </row>
    <row r="15" spans="1:22" s="1053" customFormat="1" ht="15.75">
      <c r="A15" s="1056">
        <v>1</v>
      </c>
      <c r="B15" s="1512"/>
      <c r="C15" s="1129"/>
      <c r="D15" s="1129"/>
      <c r="E15" s="1915"/>
      <c r="F15" s="1737"/>
      <c r="G15" s="1129"/>
      <c r="H15" s="1738"/>
      <c r="I15" s="1737"/>
      <c r="J15" s="1739"/>
      <c r="K15" s="1738"/>
      <c r="L15" s="1738"/>
      <c r="M15" s="1916"/>
      <c r="N15" s="1510"/>
      <c r="O15" s="1129"/>
      <c r="P15" s="1129"/>
      <c r="Q15" s="1510"/>
      <c r="S15" s="1058"/>
      <c r="T15" s="1057"/>
      <c r="U15" s="1057"/>
      <c r="V15" s="1057"/>
    </row>
    <row r="16" spans="1:22" s="1053" customFormat="1" ht="15.75">
      <c r="A16" s="1056">
        <v>2</v>
      </c>
      <c r="B16" s="1512"/>
      <c r="C16" s="1129"/>
      <c r="D16" s="1129"/>
      <c r="E16" s="1915"/>
      <c r="F16" s="1737"/>
      <c r="G16" s="1129"/>
      <c r="H16" s="1738"/>
      <c r="I16" s="1737"/>
      <c r="J16" s="1739"/>
      <c r="K16" s="1738"/>
      <c r="L16" s="1738"/>
      <c r="M16" s="1916"/>
      <c r="N16" s="1510"/>
      <c r="O16" s="1129"/>
      <c r="P16" s="1129"/>
      <c r="Q16" s="1510"/>
      <c r="S16" s="1058"/>
      <c r="T16" s="1057"/>
      <c r="U16" s="1057"/>
      <c r="V16" s="1057"/>
    </row>
    <row r="17" spans="1:22" s="1053" customFormat="1" ht="15.75">
      <c r="A17" s="1056">
        <v>3</v>
      </c>
      <c r="B17" s="1512"/>
      <c r="C17" s="1129"/>
      <c r="D17" s="1129"/>
      <c r="E17" s="1915"/>
      <c r="F17" s="1737"/>
      <c r="G17" s="1129"/>
      <c r="H17" s="1738"/>
      <c r="I17" s="1737"/>
      <c r="J17" s="1739"/>
      <c r="K17" s="1738"/>
      <c r="L17" s="1738"/>
      <c r="M17" s="1916"/>
      <c r="N17" s="1510"/>
      <c r="O17" s="1129"/>
      <c r="P17" s="1129"/>
      <c r="Q17" s="1510"/>
      <c r="S17" s="1058"/>
      <c r="T17" s="1057"/>
      <c r="U17" s="1057"/>
      <c r="V17" s="1057"/>
    </row>
    <row r="18" spans="1:22" s="1053" customFormat="1" ht="15.75">
      <c r="A18" s="1056">
        <v>4</v>
      </c>
      <c r="B18" s="1512"/>
      <c r="C18" s="1129"/>
      <c r="D18" s="1129"/>
      <c r="E18" s="1915"/>
      <c r="F18" s="1737"/>
      <c r="G18" s="1129"/>
      <c r="H18" s="1738"/>
      <c r="I18" s="1737"/>
      <c r="J18" s="1739"/>
      <c r="K18" s="1738"/>
      <c r="L18" s="1738"/>
      <c r="M18" s="1916"/>
      <c r="N18" s="1510"/>
      <c r="O18" s="1129"/>
      <c r="P18" s="1129"/>
      <c r="Q18" s="1510"/>
      <c r="S18" s="1058"/>
      <c r="T18" s="1057"/>
      <c r="U18" s="1057"/>
      <c r="V18" s="1057"/>
    </row>
    <row r="19" spans="1:22" s="1053" customFormat="1" ht="15.75">
      <c r="A19" s="1056">
        <v>5</v>
      </c>
      <c r="B19" s="1512"/>
      <c r="C19" s="1129"/>
      <c r="D19" s="1129"/>
      <c r="E19" s="1915"/>
      <c r="F19" s="1737"/>
      <c r="G19" s="1129"/>
      <c r="H19" s="1738"/>
      <c r="I19" s="1737"/>
      <c r="J19" s="1739"/>
      <c r="K19" s="1738"/>
      <c r="L19" s="1738"/>
      <c r="M19" s="1916"/>
      <c r="N19" s="1510"/>
      <c r="O19" s="1129"/>
      <c r="P19" s="1129"/>
      <c r="Q19" s="1510"/>
      <c r="S19" s="1058"/>
      <c r="T19" s="1057"/>
      <c r="U19" s="1057"/>
      <c r="V19" s="1057"/>
    </row>
    <row r="20" spans="1:22" s="1053" customFormat="1" ht="15.75">
      <c r="A20" s="1056">
        <v>6</v>
      </c>
      <c r="B20" s="1512"/>
      <c r="C20" s="1129"/>
      <c r="D20" s="1129"/>
      <c r="E20" s="1915"/>
      <c r="F20" s="1737"/>
      <c r="G20" s="1129"/>
      <c r="H20" s="1738"/>
      <c r="I20" s="1737"/>
      <c r="J20" s="1739"/>
      <c r="K20" s="1738"/>
      <c r="L20" s="1738"/>
      <c r="M20" s="1916"/>
      <c r="N20" s="1510"/>
      <c r="O20" s="1129"/>
      <c r="P20" s="1129"/>
      <c r="Q20" s="1510"/>
      <c r="S20" s="1058"/>
      <c r="T20" s="1057"/>
      <c r="U20" s="1057"/>
      <c r="V20" s="1057"/>
    </row>
    <row r="21" spans="1:22" s="1053" customFormat="1" ht="15.75">
      <c r="A21" s="1056">
        <v>7</v>
      </c>
      <c r="B21" s="1512"/>
      <c r="C21" s="1129"/>
      <c r="D21" s="1129"/>
      <c r="E21" s="1915"/>
      <c r="F21" s="1737"/>
      <c r="G21" s="1129"/>
      <c r="H21" s="1738"/>
      <c r="I21" s="1737"/>
      <c r="J21" s="1739"/>
      <c r="K21" s="1738"/>
      <c r="L21" s="1738"/>
      <c r="M21" s="1916"/>
      <c r="N21" s="1510"/>
      <c r="O21" s="1129"/>
      <c r="P21" s="1129"/>
      <c r="Q21" s="1510"/>
      <c r="S21" s="1058"/>
      <c r="T21" s="1057"/>
      <c r="U21" s="1057"/>
      <c r="V21" s="1057"/>
    </row>
    <row r="22" spans="1:22" s="1053" customFormat="1" ht="15.75">
      <c r="A22" s="1056">
        <v>8</v>
      </c>
      <c r="B22" s="1512"/>
      <c r="C22" s="1129"/>
      <c r="D22" s="1129"/>
      <c r="E22" s="1915"/>
      <c r="F22" s="1737"/>
      <c r="G22" s="1129"/>
      <c r="H22" s="1738"/>
      <c r="I22" s="1737"/>
      <c r="J22" s="1739"/>
      <c r="K22" s="1738"/>
      <c r="L22" s="1738"/>
      <c r="M22" s="1916"/>
      <c r="N22" s="1510"/>
      <c r="O22" s="1129"/>
      <c r="P22" s="1129"/>
      <c r="Q22" s="1510"/>
      <c r="S22" s="1058"/>
      <c r="T22" s="1057"/>
      <c r="U22" s="1057"/>
      <c r="V22" s="1057"/>
    </row>
    <row r="23" spans="1:22" s="1053" customFormat="1" ht="15.75">
      <c r="A23" s="1056">
        <v>9</v>
      </c>
      <c r="B23" s="1512"/>
      <c r="C23" s="1129"/>
      <c r="D23" s="1129"/>
      <c r="E23" s="1915"/>
      <c r="F23" s="1737"/>
      <c r="G23" s="1129"/>
      <c r="H23" s="1738"/>
      <c r="I23" s="1737"/>
      <c r="J23" s="1739"/>
      <c r="K23" s="1738"/>
      <c r="L23" s="1738"/>
      <c r="M23" s="1916"/>
      <c r="N23" s="1510"/>
      <c r="O23" s="1129"/>
      <c r="P23" s="1129"/>
      <c r="Q23" s="1510"/>
      <c r="S23" s="1058"/>
      <c r="T23" s="1057"/>
      <c r="U23" s="1057"/>
      <c r="V23" s="1057"/>
    </row>
    <row r="24" spans="1:22" s="1053" customFormat="1" ht="15.75">
      <c r="A24" s="1056">
        <v>10</v>
      </c>
      <c r="B24" s="1512"/>
      <c r="C24" s="1129"/>
      <c r="D24" s="1129"/>
      <c r="E24" s="1915"/>
      <c r="F24" s="1737"/>
      <c r="G24" s="1129"/>
      <c r="H24" s="1738"/>
      <c r="I24" s="1737"/>
      <c r="J24" s="1739"/>
      <c r="K24" s="1738"/>
      <c r="L24" s="1738"/>
      <c r="M24" s="1916"/>
      <c r="N24" s="1510"/>
      <c r="O24" s="1129"/>
      <c r="P24" s="1129"/>
      <c r="Q24" s="1510"/>
      <c r="S24" s="1058"/>
      <c r="T24" s="1057"/>
      <c r="U24" s="1057"/>
      <c r="V24" s="1057"/>
    </row>
    <row r="25" spans="1:22" s="1053" customFormat="1" ht="15.75">
      <c r="A25" s="1056">
        <v>11</v>
      </c>
      <c r="B25" s="1512"/>
      <c r="C25" s="1129"/>
      <c r="D25" s="1129"/>
      <c r="E25" s="1915"/>
      <c r="F25" s="1737"/>
      <c r="G25" s="1129"/>
      <c r="H25" s="1738"/>
      <c r="I25" s="1737"/>
      <c r="J25" s="1739"/>
      <c r="K25" s="1738"/>
      <c r="L25" s="1738"/>
      <c r="M25" s="1916"/>
      <c r="N25" s="1510"/>
      <c r="O25" s="1129"/>
      <c r="P25" s="1129"/>
      <c r="Q25" s="1510"/>
      <c r="S25" s="1058"/>
      <c r="T25" s="1057"/>
      <c r="U25" s="1057"/>
      <c r="V25" s="1057"/>
    </row>
    <row r="26" spans="1:22" s="1053" customFormat="1" ht="15.75">
      <c r="A26" s="1056">
        <v>12</v>
      </c>
      <c r="B26" s="1512"/>
      <c r="C26" s="1129"/>
      <c r="D26" s="1129"/>
      <c r="E26" s="1915"/>
      <c r="F26" s="1737"/>
      <c r="G26" s="1129"/>
      <c r="H26" s="1738"/>
      <c r="I26" s="1737"/>
      <c r="J26" s="1739"/>
      <c r="K26" s="1738"/>
      <c r="L26" s="1738"/>
      <c r="M26" s="1916"/>
      <c r="N26" s="1510"/>
      <c r="O26" s="1129"/>
      <c r="P26" s="1129"/>
      <c r="Q26" s="1510"/>
      <c r="S26" s="1058"/>
      <c r="T26" s="1057"/>
      <c r="U26" s="1057"/>
      <c r="V26" s="1057"/>
    </row>
    <row r="27" spans="1:22" s="1053" customFormat="1" ht="15.75">
      <c r="A27" s="1056">
        <v>13</v>
      </c>
      <c r="B27" s="1512"/>
      <c r="C27" s="1129"/>
      <c r="D27" s="1129"/>
      <c r="E27" s="1915"/>
      <c r="F27" s="1737"/>
      <c r="G27" s="1129"/>
      <c r="H27" s="1738"/>
      <c r="I27" s="1737"/>
      <c r="J27" s="1739"/>
      <c r="K27" s="1738"/>
      <c r="L27" s="1738"/>
      <c r="M27" s="1916"/>
      <c r="N27" s="1510"/>
      <c r="O27" s="1129"/>
      <c r="P27" s="1129"/>
      <c r="Q27" s="1510"/>
      <c r="S27" s="1058"/>
      <c r="T27" s="1057"/>
      <c r="U27" s="1057"/>
      <c r="V27" s="1057"/>
    </row>
    <row r="28" spans="1:22" s="1053" customFormat="1" ht="15.75">
      <c r="A28" s="1056">
        <v>14</v>
      </c>
      <c r="B28" s="1512"/>
      <c r="C28" s="1129"/>
      <c r="D28" s="1129"/>
      <c r="E28" s="1915"/>
      <c r="F28" s="1737"/>
      <c r="G28" s="1129"/>
      <c r="H28" s="1738"/>
      <c r="I28" s="1737"/>
      <c r="J28" s="1739"/>
      <c r="K28" s="1738"/>
      <c r="L28" s="1738"/>
      <c r="M28" s="1916"/>
      <c r="N28" s="1510"/>
      <c r="O28" s="1129"/>
      <c r="P28" s="1129"/>
      <c r="Q28" s="1510"/>
      <c r="S28" s="1058"/>
      <c r="T28" s="1057"/>
      <c r="U28" s="1057"/>
      <c r="V28" s="1057"/>
    </row>
    <row r="29" spans="1:22" s="1053" customFormat="1" ht="15.75">
      <c r="A29" s="1056">
        <v>15</v>
      </c>
      <c r="B29" s="1512"/>
      <c r="C29" s="1129"/>
      <c r="D29" s="1129"/>
      <c r="E29" s="1915"/>
      <c r="F29" s="1737"/>
      <c r="G29" s="1129"/>
      <c r="H29" s="1738"/>
      <c r="I29" s="1737"/>
      <c r="J29" s="1739"/>
      <c r="K29" s="1738"/>
      <c r="L29" s="1738"/>
      <c r="M29" s="1916"/>
      <c r="N29" s="1510"/>
      <c r="O29" s="1129"/>
      <c r="P29" s="1129"/>
      <c r="Q29" s="1510"/>
      <c r="S29" s="1058"/>
      <c r="T29" s="1057"/>
      <c r="U29" s="1057"/>
      <c r="V29" s="1057"/>
    </row>
    <row r="30" spans="1:22" s="1053" customFormat="1" ht="15.75">
      <c r="A30" s="1056">
        <v>16</v>
      </c>
      <c r="B30" s="1512"/>
      <c r="C30" s="1129"/>
      <c r="D30" s="1129"/>
      <c r="E30" s="1915"/>
      <c r="F30" s="1737"/>
      <c r="G30" s="1129"/>
      <c r="H30" s="1738"/>
      <c r="I30" s="1737"/>
      <c r="J30" s="1739"/>
      <c r="K30" s="1738"/>
      <c r="L30" s="1738"/>
      <c r="M30" s="1916"/>
      <c r="N30" s="1510"/>
      <c r="O30" s="1129"/>
      <c r="P30" s="1129"/>
      <c r="Q30" s="1510"/>
      <c r="S30" s="1058"/>
      <c r="T30" s="1057"/>
      <c r="U30" s="1057"/>
      <c r="V30" s="1057"/>
    </row>
    <row r="31" spans="1:22" s="1059" customFormat="1" ht="15.75">
      <c r="A31" s="1056">
        <v>17</v>
      </c>
      <c r="B31" s="1512"/>
      <c r="C31" s="1129"/>
      <c r="D31" s="1129"/>
      <c r="E31" s="1915"/>
      <c r="F31" s="1737"/>
      <c r="G31" s="1129"/>
      <c r="H31" s="1738"/>
      <c r="I31" s="1737"/>
      <c r="J31" s="1739"/>
      <c r="K31" s="1738"/>
      <c r="L31" s="1738"/>
      <c r="M31" s="1916"/>
      <c r="N31" s="1510"/>
      <c r="O31" s="1129"/>
      <c r="P31" s="1129"/>
      <c r="Q31" s="1510"/>
      <c r="S31" s="1058"/>
      <c r="T31" s="1057"/>
      <c r="U31" s="1057"/>
      <c r="V31" s="1057"/>
    </row>
    <row r="32" spans="1:22" s="1059" customFormat="1" ht="15.75">
      <c r="A32" s="1056">
        <v>18</v>
      </c>
      <c r="B32" s="1512"/>
      <c r="C32" s="1129"/>
      <c r="D32" s="1129"/>
      <c r="E32" s="1915"/>
      <c r="F32" s="1737"/>
      <c r="G32" s="1129"/>
      <c r="H32" s="1738"/>
      <c r="I32" s="1737"/>
      <c r="J32" s="1739"/>
      <c r="K32" s="1738"/>
      <c r="L32" s="1738"/>
      <c r="M32" s="1916"/>
      <c r="N32" s="1510"/>
      <c r="O32" s="1129"/>
      <c r="P32" s="1129"/>
      <c r="Q32" s="1510"/>
      <c r="S32" s="1058"/>
      <c r="T32" s="1057"/>
      <c r="U32" s="1057"/>
      <c r="V32" s="1057"/>
    </row>
    <row r="33" spans="1:22" s="1059" customFormat="1" ht="15.75">
      <c r="A33" s="1056">
        <v>19</v>
      </c>
      <c r="B33" s="1512"/>
      <c r="C33" s="1129"/>
      <c r="D33" s="1129"/>
      <c r="E33" s="1915"/>
      <c r="F33" s="1737"/>
      <c r="G33" s="1129"/>
      <c r="H33" s="1738"/>
      <c r="I33" s="1737"/>
      <c r="J33" s="1739"/>
      <c r="K33" s="1738"/>
      <c r="L33" s="1738"/>
      <c r="M33" s="1916"/>
      <c r="N33" s="1510"/>
      <c r="O33" s="1129"/>
      <c r="P33" s="1129"/>
      <c r="Q33" s="1510"/>
      <c r="S33" s="1058"/>
      <c r="T33" s="1057"/>
      <c r="U33" s="1057"/>
      <c r="V33" s="1057"/>
    </row>
    <row r="34" spans="1:22" s="1059" customFormat="1" ht="15.75">
      <c r="A34" s="1056">
        <v>20</v>
      </c>
      <c r="B34" s="1512"/>
      <c r="C34" s="1129"/>
      <c r="D34" s="1129"/>
      <c r="E34" s="1915"/>
      <c r="F34" s="1737"/>
      <c r="G34" s="1129"/>
      <c r="H34" s="1738"/>
      <c r="I34" s="1737"/>
      <c r="J34" s="1739"/>
      <c r="K34" s="1738"/>
      <c r="L34" s="1738"/>
      <c r="M34" s="1916"/>
      <c r="N34" s="1510"/>
      <c r="O34" s="1129"/>
      <c r="P34" s="1129"/>
      <c r="Q34" s="1510"/>
      <c r="S34" s="1058"/>
      <c r="T34" s="1057"/>
      <c r="U34" s="1057"/>
      <c r="V34" s="1057"/>
    </row>
    <row r="35" spans="1:22" s="1059" customFormat="1" ht="15.75">
      <c r="A35" s="1056">
        <v>21</v>
      </c>
      <c r="B35" s="1512"/>
      <c r="C35" s="1129"/>
      <c r="D35" s="1129"/>
      <c r="E35" s="1915"/>
      <c r="F35" s="1737"/>
      <c r="G35" s="1129"/>
      <c r="H35" s="1738"/>
      <c r="I35" s="1737"/>
      <c r="J35" s="1739"/>
      <c r="K35" s="1738"/>
      <c r="L35" s="1738"/>
      <c r="M35" s="1916"/>
      <c r="N35" s="1510"/>
      <c r="O35" s="1129"/>
      <c r="P35" s="1129"/>
      <c r="Q35" s="1510"/>
      <c r="S35" s="1058"/>
      <c r="T35" s="1057"/>
      <c r="U35" s="1057"/>
      <c r="V35" s="1057"/>
    </row>
    <row r="36" spans="1:22" s="1059" customFormat="1" ht="15.75">
      <c r="A36" s="1056">
        <v>22</v>
      </c>
      <c r="B36" s="1512"/>
      <c r="C36" s="1129"/>
      <c r="D36" s="1129"/>
      <c r="E36" s="1915"/>
      <c r="F36" s="1737"/>
      <c r="G36" s="1129"/>
      <c r="H36" s="1738"/>
      <c r="I36" s="1737"/>
      <c r="J36" s="1739"/>
      <c r="K36" s="1738"/>
      <c r="L36" s="1738"/>
      <c r="M36" s="1916"/>
      <c r="N36" s="1510"/>
      <c r="O36" s="1129"/>
      <c r="P36" s="1129"/>
      <c r="Q36" s="1510"/>
      <c r="S36" s="1058"/>
      <c r="T36" s="1057"/>
      <c r="U36" s="1057"/>
      <c r="V36" s="1057"/>
    </row>
    <row r="37" spans="1:22" s="1059" customFormat="1" ht="15.75">
      <c r="A37" s="1056">
        <v>23</v>
      </c>
      <c r="B37" s="1512"/>
      <c r="C37" s="1129"/>
      <c r="D37" s="1129"/>
      <c r="E37" s="1915"/>
      <c r="F37" s="1737"/>
      <c r="G37" s="1738"/>
      <c r="H37" s="1738"/>
      <c r="I37" s="1737"/>
      <c r="J37" s="1739"/>
      <c r="K37" s="1738"/>
      <c r="L37" s="1738"/>
      <c r="M37" s="1916"/>
      <c r="N37" s="1510"/>
      <c r="O37" s="1129"/>
      <c r="P37" s="1129"/>
      <c r="Q37" s="1510"/>
      <c r="S37" s="1058"/>
      <c r="T37" s="1057"/>
      <c r="U37" s="1057"/>
      <c r="V37" s="1057"/>
    </row>
    <row r="38" spans="1:22" s="1059" customFormat="1" ht="15">
      <c r="A38" s="1056" t="s">
        <v>19</v>
      </c>
      <c r="B38" s="1482"/>
      <c r="C38" s="1483"/>
      <c r="D38" s="1482"/>
      <c r="E38" s="1740">
        <f>SUM(E14:E37)</f>
        <v>0</v>
      </c>
      <c r="F38" s="1748"/>
      <c r="G38" s="1748"/>
      <c r="H38" s="1748"/>
      <c r="I38" s="1740">
        <f>SUM(I14:I37)</f>
        <v>0</v>
      </c>
      <c r="J38" s="1748"/>
      <c r="K38" s="1748"/>
      <c r="L38" s="1748"/>
      <c r="M38" s="1742">
        <f>SUM(M14:M37)</f>
        <v>0</v>
      </c>
      <c r="N38" s="1482"/>
      <c r="O38" s="1483"/>
      <c r="P38" s="1482"/>
      <c r="Q38" s="1488">
        <f>SUM(Q14:Q37)</f>
        <v>0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9">
    <mergeCell ref="E6:N6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  <mergeCell ref="B5:E5"/>
    <mergeCell ref="K1:Q1"/>
    <mergeCell ref="B2:E2"/>
    <mergeCell ref="N2:Q2"/>
    <mergeCell ref="N3:Q3"/>
    <mergeCell ref="I4:K4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6">
    <tabColor theme="9" tint="-0.249977111117893"/>
  </sheetPr>
  <dimension ref="A1:V42"/>
  <sheetViews>
    <sheetView zoomScale="70" zoomScaleNormal="70" zoomScaleSheetLayoutView="100" workbookViewId="0">
      <selection activeCell="T24" sqref="T24"/>
    </sheetView>
  </sheetViews>
  <sheetFormatPr defaultColWidth="9.140625"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 t="s">
        <v>423</v>
      </c>
      <c r="C1" s="1050"/>
      <c r="D1" s="1050"/>
      <c r="E1" s="1050"/>
      <c r="J1" s="800"/>
      <c r="K1" s="3054" t="s">
        <v>434</v>
      </c>
      <c r="L1" s="3054"/>
      <c r="M1" s="3054"/>
      <c r="N1" s="3054"/>
      <c r="O1" s="3054"/>
      <c r="P1" s="3054"/>
      <c r="Q1" s="3054"/>
    </row>
    <row r="2" spans="1:22" s="1049" customFormat="1" ht="10.5" customHeight="1">
      <c r="A2" s="1474"/>
      <c r="B2" s="3055" t="s">
        <v>1</v>
      </c>
      <c r="C2" s="3055"/>
      <c r="D2" s="3055"/>
      <c r="E2" s="3055"/>
      <c r="N2" s="3056" t="s">
        <v>2</v>
      </c>
      <c r="O2" s="3057"/>
      <c r="P2" s="3057"/>
      <c r="Q2" s="3057"/>
    </row>
    <row r="3" spans="1:22" s="1049" customFormat="1" ht="13.5" customHeight="1">
      <c r="N3" s="3062" t="s">
        <v>547</v>
      </c>
      <c r="O3" s="3062"/>
      <c r="P3" s="3062"/>
      <c r="Q3" s="3062"/>
    </row>
    <row r="4" spans="1:22" s="1049" customFormat="1" ht="15" customHeight="1">
      <c r="B4" s="1475" t="s">
        <v>425</v>
      </c>
      <c r="C4" s="1475"/>
      <c r="D4" s="1475"/>
      <c r="E4" s="1475"/>
      <c r="I4" s="3058" t="s">
        <v>5</v>
      </c>
      <c r="J4" s="3059"/>
      <c r="K4" s="3059"/>
      <c r="L4" s="1471"/>
      <c r="O4" s="1051"/>
    </row>
    <row r="5" spans="1:22" s="1049" customFormat="1" ht="9.75" customHeight="1">
      <c r="A5" s="1474"/>
      <c r="B5" s="3060" t="s">
        <v>7</v>
      </c>
      <c r="C5" s="3060"/>
      <c r="D5" s="3060"/>
      <c r="E5" s="3060"/>
    </row>
    <row r="6" spans="1:22" s="1049" customFormat="1" ht="12" customHeight="1">
      <c r="E6" s="3053" t="s">
        <v>8</v>
      </c>
      <c r="F6" s="3053"/>
      <c r="G6" s="3053"/>
      <c r="H6" s="3053"/>
      <c r="I6" s="3053"/>
      <c r="J6" s="3053"/>
      <c r="K6" s="3053"/>
      <c r="L6" s="3053"/>
      <c r="M6" s="3053"/>
      <c r="N6" s="3053"/>
    </row>
    <row r="7" spans="1:22" s="1049" customFormat="1" ht="15.75">
      <c r="A7" s="1049" t="s">
        <v>870</v>
      </c>
      <c r="E7" s="2746" t="s">
        <v>870</v>
      </c>
      <c r="F7" s="2746"/>
      <c r="G7" s="2746"/>
      <c r="H7" s="2746"/>
      <c r="I7" s="2746"/>
      <c r="J7" s="2746"/>
      <c r="K7" s="2746"/>
      <c r="L7" s="2746"/>
      <c r="M7" s="2746"/>
      <c r="N7" s="2746"/>
    </row>
    <row r="8" spans="1:22" s="1049" customFormat="1" ht="9" customHeight="1"/>
    <row r="9" spans="1:22" s="1049" customFormat="1">
      <c r="A9" s="3046" t="s">
        <v>9</v>
      </c>
      <c r="B9" s="3044" t="s">
        <v>10</v>
      </c>
      <c r="C9" s="3045"/>
      <c r="D9" s="3045"/>
      <c r="E9" s="3045"/>
      <c r="F9" s="3045"/>
      <c r="G9" s="3045"/>
      <c r="H9" s="3045"/>
      <c r="I9" s="3049"/>
      <c r="J9" s="3044" t="s">
        <v>11</v>
      </c>
      <c r="K9" s="3045"/>
      <c r="L9" s="3045"/>
      <c r="M9" s="3045"/>
      <c r="N9" s="3045"/>
      <c r="O9" s="3045"/>
      <c r="P9" s="3045"/>
      <c r="Q9" s="3049"/>
    </row>
    <row r="10" spans="1:22" s="1049" customFormat="1">
      <c r="A10" s="3047"/>
      <c r="B10" s="3050" t="s">
        <v>435</v>
      </c>
      <c r="C10" s="3051"/>
      <c r="D10" s="3051"/>
      <c r="E10" s="3052"/>
      <c r="F10" s="3050"/>
      <c r="G10" s="3051"/>
      <c r="H10" s="3051"/>
      <c r="I10" s="3052"/>
      <c r="J10" s="3050" t="s">
        <v>435</v>
      </c>
      <c r="K10" s="3051"/>
      <c r="L10" s="3051"/>
      <c r="M10" s="3052"/>
      <c r="N10" s="3050"/>
      <c r="O10" s="3051"/>
      <c r="P10" s="3051"/>
      <c r="Q10" s="3052"/>
    </row>
    <row r="11" spans="1:22" s="1049" customFormat="1">
      <c r="A11" s="3047"/>
      <c r="B11" s="3044" t="s">
        <v>14</v>
      </c>
      <c r="C11" s="3045"/>
      <c r="E11" s="1470">
        <v>2000</v>
      </c>
      <c r="F11" s="3044" t="s">
        <v>15</v>
      </c>
      <c r="G11" s="3045"/>
      <c r="H11" s="1469"/>
      <c r="I11" s="1470"/>
      <c r="J11" s="3044" t="s">
        <v>15</v>
      </c>
      <c r="K11" s="3045"/>
      <c r="L11" s="1469"/>
      <c r="M11" s="1470">
        <v>2000</v>
      </c>
      <c r="N11" s="3044" t="s">
        <v>15</v>
      </c>
      <c r="O11" s="3045"/>
      <c r="P11" s="1469"/>
      <c r="Q11" s="1470"/>
    </row>
    <row r="12" spans="1:22" s="1053" customFormat="1" ht="35.25" customHeight="1">
      <c r="A12" s="3048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2" thickBot="1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>
      <c r="A14" s="1056">
        <v>0</v>
      </c>
      <c r="B14" s="1512"/>
      <c r="C14" s="1511"/>
      <c r="D14" s="1129"/>
      <c r="E14" s="2052">
        <v>261.60000000000002</v>
      </c>
      <c r="F14" s="1510"/>
      <c r="G14" s="1129"/>
      <c r="H14" s="1129"/>
      <c r="I14" s="1129"/>
      <c r="J14" s="1512"/>
      <c r="K14" s="1129"/>
      <c r="L14" s="1129"/>
      <c r="M14" s="1129">
        <v>69.400000000000006</v>
      </c>
      <c r="N14" s="1510"/>
      <c r="O14" s="1129"/>
      <c r="P14" s="1129"/>
      <c r="Q14" s="1129"/>
      <c r="S14" s="1481"/>
      <c r="T14" s="1057"/>
      <c r="U14" s="1057"/>
      <c r="V14" s="1057"/>
    </row>
    <row r="15" spans="1:22" s="1053" customFormat="1" ht="15.75">
      <c r="A15" s="1056">
        <v>1</v>
      </c>
      <c r="B15" s="1512"/>
      <c r="C15" s="1129"/>
      <c r="D15" s="1129"/>
      <c r="E15" s="2053">
        <v>261.2</v>
      </c>
      <c r="F15" s="1737"/>
      <c r="G15" s="1129"/>
      <c r="H15" s="1738"/>
      <c r="I15" s="1737"/>
      <c r="J15" s="1739"/>
      <c r="K15" s="1738"/>
      <c r="L15" s="1738"/>
      <c r="M15" s="1913">
        <v>69.8</v>
      </c>
      <c r="N15" s="1510"/>
      <c r="O15" s="1129"/>
      <c r="P15" s="1129"/>
      <c r="Q15" s="1510"/>
      <c r="S15" s="1058"/>
      <c r="T15" s="1057"/>
      <c r="U15" s="1057"/>
      <c r="V15" s="1057"/>
    </row>
    <row r="16" spans="1:22" s="1053" customFormat="1" ht="15.75">
      <c r="A16" s="1056">
        <v>2</v>
      </c>
      <c r="B16" s="1512"/>
      <c r="C16" s="1129"/>
      <c r="D16" s="1129"/>
      <c r="E16" s="2053">
        <v>259.2</v>
      </c>
      <c r="F16" s="1737"/>
      <c r="G16" s="1129"/>
      <c r="H16" s="1738"/>
      <c r="I16" s="1737"/>
      <c r="J16" s="1739"/>
      <c r="K16" s="1738"/>
      <c r="L16" s="1738"/>
      <c r="M16" s="1913">
        <v>67.599999999999994</v>
      </c>
      <c r="N16" s="1510"/>
      <c r="O16" s="1129"/>
      <c r="P16" s="1129"/>
      <c r="Q16" s="1510"/>
      <c r="S16" s="1058"/>
      <c r="T16" s="1057"/>
      <c r="U16" s="1057"/>
      <c r="V16" s="1057"/>
    </row>
    <row r="17" spans="1:22" s="1053" customFormat="1" ht="15.75">
      <c r="A17" s="1056">
        <v>3</v>
      </c>
      <c r="B17" s="1512"/>
      <c r="C17" s="1129"/>
      <c r="D17" s="1129"/>
      <c r="E17" s="2053">
        <v>260.8</v>
      </c>
      <c r="F17" s="1737"/>
      <c r="G17" s="1129"/>
      <c r="H17" s="1738"/>
      <c r="I17" s="1737"/>
      <c r="J17" s="1739"/>
      <c r="K17" s="1738"/>
      <c r="L17" s="1738"/>
      <c r="M17" s="1913">
        <v>69</v>
      </c>
      <c r="N17" s="1510"/>
      <c r="O17" s="1129"/>
      <c r="P17" s="1129"/>
      <c r="Q17" s="1510"/>
      <c r="S17" s="1058"/>
      <c r="T17" s="1057"/>
      <c r="U17" s="1057"/>
      <c r="V17" s="1057"/>
    </row>
    <row r="18" spans="1:22" s="1053" customFormat="1" ht="15.75">
      <c r="A18" s="1056">
        <v>4</v>
      </c>
      <c r="B18" s="1512"/>
      <c r="C18" s="1129"/>
      <c r="D18" s="1129"/>
      <c r="E18" s="2053">
        <v>265.39999999999998</v>
      </c>
      <c r="F18" s="1737"/>
      <c r="G18" s="1129"/>
      <c r="H18" s="1738"/>
      <c r="I18" s="1737"/>
      <c r="J18" s="1739"/>
      <c r="K18" s="1738"/>
      <c r="L18" s="1738"/>
      <c r="M18" s="1913">
        <v>67.2</v>
      </c>
      <c r="N18" s="1510"/>
      <c r="O18" s="1129"/>
      <c r="P18" s="1129"/>
      <c r="Q18" s="1510"/>
      <c r="S18" s="1058"/>
      <c r="T18" s="1057"/>
      <c r="U18" s="1057"/>
      <c r="V18" s="1057"/>
    </row>
    <row r="19" spans="1:22" s="1053" customFormat="1" ht="15.75">
      <c r="A19" s="1056">
        <v>5</v>
      </c>
      <c r="B19" s="1512"/>
      <c r="C19" s="1129"/>
      <c r="D19" s="1129"/>
      <c r="E19" s="2053">
        <v>284.60000000000002</v>
      </c>
      <c r="F19" s="1737"/>
      <c r="G19" s="1129"/>
      <c r="H19" s="1738"/>
      <c r="I19" s="1737"/>
      <c r="J19" s="1739"/>
      <c r="K19" s="1738"/>
      <c r="L19" s="1738"/>
      <c r="M19" s="1913">
        <v>65.8</v>
      </c>
      <c r="N19" s="1510"/>
      <c r="O19" s="1129"/>
      <c r="P19" s="1129"/>
      <c r="Q19" s="1510"/>
      <c r="S19" s="1058"/>
      <c r="T19" s="1057"/>
      <c r="U19" s="1057"/>
      <c r="V19" s="1057"/>
    </row>
    <row r="20" spans="1:22" s="1053" customFormat="1" ht="15.75">
      <c r="A20" s="1056">
        <v>6</v>
      </c>
      <c r="B20" s="1512"/>
      <c r="C20" s="1129"/>
      <c r="D20" s="1129"/>
      <c r="E20" s="2053">
        <v>317.8</v>
      </c>
      <c r="F20" s="1737"/>
      <c r="G20" s="1129"/>
      <c r="H20" s="1738"/>
      <c r="I20" s="1737"/>
      <c r="J20" s="1739"/>
      <c r="K20" s="1738"/>
      <c r="L20" s="1738"/>
      <c r="M20" s="1913">
        <v>66</v>
      </c>
      <c r="N20" s="1510"/>
      <c r="O20" s="1129"/>
      <c r="P20" s="1129"/>
      <c r="Q20" s="1510"/>
      <c r="S20" s="1058"/>
      <c r="T20" s="1057"/>
      <c r="U20" s="1057"/>
      <c r="V20" s="1057"/>
    </row>
    <row r="21" spans="1:22" s="1053" customFormat="1" ht="15.75">
      <c r="A21" s="1056">
        <v>7</v>
      </c>
      <c r="B21" s="1512"/>
      <c r="C21" s="1129"/>
      <c r="D21" s="1129"/>
      <c r="E21" s="2053">
        <v>364.4</v>
      </c>
      <c r="F21" s="1737"/>
      <c r="G21" s="1129"/>
      <c r="H21" s="1738"/>
      <c r="I21" s="1737"/>
      <c r="J21" s="1739"/>
      <c r="K21" s="1738"/>
      <c r="L21" s="1738"/>
      <c r="M21" s="1913">
        <v>83</v>
      </c>
      <c r="N21" s="1510"/>
      <c r="O21" s="1129"/>
      <c r="P21" s="1129"/>
      <c r="Q21" s="1510"/>
      <c r="S21" s="1058"/>
      <c r="T21" s="1057"/>
      <c r="U21" s="1057"/>
      <c r="V21" s="1057"/>
    </row>
    <row r="22" spans="1:22" s="1053" customFormat="1" ht="15.75">
      <c r="A22" s="1056">
        <v>8</v>
      </c>
      <c r="B22" s="1512"/>
      <c r="C22" s="1129"/>
      <c r="D22" s="1129"/>
      <c r="E22" s="2053">
        <v>360</v>
      </c>
      <c r="F22" s="1737"/>
      <c r="G22" s="1129"/>
      <c r="H22" s="1738"/>
      <c r="I22" s="1737"/>
      <c r="J22" s="1739"/>
      <c r="K22" s="1738"/>
      <c r="L22" s="1738"/>
      <c r="M22" s="1913">
        <v>85.4</v>
      </c>
      <c r="N22" s="1510"/>
      <c r="O22" s="1129"/>
      <c r="P22" s="1129"/>
      <c r="Q22" s="1510"/>
      <c r="S22" s="1058"/>
      <c r="T22" s="1057"/>
      <c r="U22" s="1057"/>
      <c r="V22" s="1057"/>
    </row>
    <row r="23" spans="1:22" s="1053" customFormat="1" ht="15.75">
      <c r="A23" s="1056">
        <v>9</v>
      </c>
      <c r="B23" s="1512"/>
      <c r="C23" s="1129"/>
      <c r="D23" s="1129"/>
      <c r="E23" s="2053">
        <v>351.6</v>
      </c>
      <c r="F23" s="1737"/>
      <c r="G23" s="1129"/>
      <c r="H23" s="1738"/>
      <c r="I23" s="1737"/>
      <c r="J23" s="1739"/>
      <c r="K23" s="1738"/>
      <c r="L23" s="1738"/>
      <c r="M23" s="1913">
        <v>83</v>
      </c>
      <c r="N23" s="1510"/>
      <c r="O23" s="1129"/>
      <c r="P23" s="1129"/>
      <c r="Q23" s="1510"/>
      <c r="S23" s="1058"/>
      <c r="T23" s="1057"/>
      <c r="U23" s="1057"/>
      <c r="V23" s="1057"/>
    </row>
    <row r="24" spans="1:22" s="1053" customFormat="1" ht="15.75">
      <c r="A24" s="1056">
        <v>10</v>
      </c>
      <c r="B24" s="1512"/>
      <c r="C24" s="1129"/>
      <c r="D24" s="1129"/>
      <c r="E24" s="2053">
        <v>343.2</v>
      </c>
      <c r="F24" s="1737"/>
      <c r="G24" s="1129"/>
      <c r="H24" s="1738"/>
      <c r="I24" s="1737"/>
      <c r="J24" s="1739"/>
      <c r="K24" s="1738"/>
      <c r="L24" s="1738"/>
      <c r="M24" s="1913">
        <v>86.2</v>
      </c>
      <c r="N24" s="1510"/>
      <c r="O24" s="1129"/>
      <c r="P24" s="1129"/>
      <c r="Q24" s="1510"/>
      <c r="S24" s="1058"/>
      <c r="T24" s="1057"/>
      <c r="U24" s="1057"/>
      <c r="V24" s="1057"/>
    </row>
    <row r="25" spans="1:22" s="1053" customFormat="1" ht="15.75">
      <c r="A25" s="1056">
        <v>11</v>
      </c>
      <c r="B25" s="1512"/>
      <c r="C25" s="1129"/>
      <c r="D25" s="1129"/>
      <c r="E25" s="2053">
        <v>327.2</v>
      </c>
      <c r="F25" s="1737"/>
      <c r="G25" s="1129"/>
      <c r="H25" s="1738"/>
      <c r="I25" s="1737"/>
      <c r="J25" s="1739"/>
      <c r="K25" s="1738"/>
      <c r="L25" s="1738"/>
      <c r="M25" s="1913">
        <v>78.400000000000006</v>
      </c>
      <c r="N25" s="1510"/>
      <c r="O25" s="1129"/>
      <c r="P25" s="1129"/>
      <c r="Q25" s="1510"/>
      <c r="S25" s="1058"/>
      <c r="T25" s="1057"/>
      <c r="U25" s="1057"/>
      <c r="V25" s="1057"/>
    </row>
    <row r="26" spans="1:22" s="1053" customFormat="1" ht="15.75">
      <c r="A26" s="1056">
        <v>12</v>
      </c>
      <c r="B26" s="1512"/>
      <c r="C26" s="1129"/>
      <c r="D26" s="1129"/>
      <c r="E26" s="2053">
        <v>337.8</v>
      </c>
      <c r="F26" s="1737"/>
      <c r="G26" s="1129"/>
      <c r="H26" s="1738"/>
      <c r="I26" s="1737"/>
      <c r="J26" s="1739"/>
      <c r="K26" s="1738"/>
      <c r="L26" s="1738"/>
      <c r="M26" s="1913">
        <v>84.8</v>
      </c>
      <c r="N26" s="1510"/>
      <c r="O26" s="1129"/>
      <c r="P26" s="1129"/>
      <c r="Q26" s="1510"/>
      <c r="S26" s="1058"/>
      <c r="T26" s="1057"/>
      <c r="U26" s="1057"/>
      <c r="V26" s="1057"/>
    </row>
    <row r="27" spans="1:22" s="1053" customFormat="1" ht="15.75">
      <c r="A27" s="1056">
        <v>13</v>
      </c>
      <c r="B27" s="1512"/>
      <c r="C27" s="1129"/>
      <c r="D27" s="1129"/>
      <c r="E27" s="2053">
        <v>341.2</v>
      </c>
      <c r="F27" s="1737"/>
      <c r="G27" s="1129"/>
      <c r="H27" s="1738"/>
      <c r="I27" s="1737"/>
      <c r="J27" s="1739"/>
      <c r="K27" s="1738"/>
      <c r="L27" s="1738"/>
      <c r="M27" s="1913">
        <v>81.2</v>
      </c>
      <c r="N27" s="1510"/>
      <c r="O27" s="1129"/>
      <c r="P27" s="1129"/>
      <c r="Q27" s="1510"/>
      <c r="S27" s="1058"/>
      <c r="T27" s="1057"/>
      <c r="U27" s="1057"/>
      <c r="V27" s="1057"/>
    </row>
    <row r="28" spans="1:22" s="1053" customFormat="1" ht="15.75">
      <c r="A28" s="1056">
        <v>14</v>
      </c>
      <c r="B28" s="1512"/>
      <c r="C28" s="1129"/>
      <c r="D28" s="1129"/>
      <c r="E28" s="2053">
        <v>347</v>
      </c>
      <c r="F28" s="1737"/>
      <c r="G28" s="1129"/>
      <c r="H28" s="1738"/>
      <c r="I28" s="1737"/>
      <c r="J28" s="1739"/>
      <c r="K28" s="1738"/>
      <c r="L28" s="1738"/>
      <c r="M28" s="1913">
        <v>88</v>
      </c>
      <c r="N28" s="1510"/>
      <c r="O28" s="1129"/>
      <c r="P28" s="1129"/>
      <c r="Q28" s="1510"/>
      <c r="S28" s="1058"/>
      <c r="T28" s="1057"/>
      <c r="U28" s="1057"/>
      <c r="V28" s="1057"/>
    </row>
    <row r="29" spans="1:22" s="1053" customFormat="1" ht="15.75">
      <c r="A29" s="1056">
        <v>15</v>
      </c>
      <c r="B29" s="1512"/>
      <c r="C29" s="1129"/>
      <c r="D29" s="1129"/>
      <c r="E29" s="2053">
        <v>339.4</v>
      </c>
      <c r="F29" s="1737"/>
      <c r="G29" s="1129"/>
      <c r="H29" s="1738"/>
      <c r="I29" s="1737"/>
      <c r="J29" s="1739"/>
      <c r="K29" s="1738"/>
      <c r="L29" s="1738"/>
      <c r="M29" s="1913">
        <v>77.599999999999994</v>
      </c>
      <c r="N29" s="1510"/>
      <c r="O29" s="1129"/>
      <c r="P29" s="1129"/>
      <c r="Q29" s="1510"/>
      <c r="S29" s="1058"/>
      <c r="T29" s="1057"/>
      <c r="U29" s="1057"/>
      <c r="V29" s="1057"/>
    </row>
    <row r="30" spans="1:22" s="1053" customFormat="1" ht="15.75">
      <c r="A30" s="1056">
        <v>16</v>
      </c>
      <c r="B30" s="1512"/>
      <c r="C30" s="1129"/>
      <c r="D30" s="1129"/>
      <c r="E30" s="2053">
        <v>365.8</v>
      </c>
      <c r="F30" s="1737"/>
      <c r="G30" s="1129"/>
      <c r="H30" s="1738"/>
      <c r="I30" s="1737"/>
      <c r="J30" s="1739"/>
      <c r="K30" s="1738"/>
      <c r="L30" s="1738"/>
      <c r="M30" s="1913">
        <v>81.400000000000006</v>
      </c>
      <c r="N30" s="1510"/>
      <c r="O30" s="1129"/>
      <c r="P30" s="1129"/>
      <c r="Q30" s="1510"/>
      <c r="S30" s="1058"/>
      <c r="T30" s="1057"/>
      <c r="U30" s="1057"/>
      <c r="V30" s="1057"/>
    </row>
    <row r="31" spans="1:22" s="1059" customFormat="1" ht="15.75">
      <c r="A31" s="1056">
        <v>17</v>
      </c>
      <c r="B31" s="1512"/>
      <c r="C31" s="1129"/>
      <c r="D31" s="1129"/>
      <c r="E31" s="2053">
        <v>381.6</v>
      </c>
      <c r="F31" s="1737"/>
      <c r="G31" s="1129"/>
      <c r="H31" s="1738"/>
      <c r="I31" s="1737"/>
      <c r="J31" s="1739"/>
      <c r="K31" s="1738"/>
      <c r="L31" s="1738"/>
      <c r="M31" s="1913">
        <v>78.8</v>
      </c>
      <c r="N31" s="1510"/>
      <c r="O31" s="1129"/>
      <c r="P31" s="1129"/>
      <c r="Q31" s="1510"/>
      <c r="S31" s="1058"/>
      <c r="T31" s="1057"/>
      <c r="U31" s="1057"/>
      <c r="V31" s="1057"/>
    </row>
    <row r="32" spans="1:22" s="1059" customFormat="1" ht="15.75">
      <c r="A32" s="1056">
        <v>18</v>
      </c>
      <c r="B32" s="1512"/>
      <c r="C32" s="1129"/>
      <c r="D32" s="1129"/>
      <c r="E32" s="2053">
        <v>352.4</v>
      </c>
      <c r="F32" s="1737"/>
      <c r="G32" s="1129"/>
      <c r="H32" s="1738"/>
      <c r="I32" s="1737"/>
      <c r="J32" s="1739"/>
      <c r="K32" s="1738"/>
      <c r="L32" s="1738"/>
      <c r="M32" s="1913">
        <v>72.599999999999994</v>
      </c>
      <c r="N32" s="1510"/>
      <c r="O32" s="1129"/>
      <c r="P32" s="1129"/>
      <c r="Q32" s="1510"/>
      <c r="S32" s="1058"/>
      <c r="T32" s="1057"/>
      <c r="U32" s="1057"/>
      <c r="V32" s="1057"/>
    </row>
    <row r="33" spans="1:22" s="1059" customFormat="1" ht="15.75">
      <c r="A33" s="1056">
        <v>19</v>
      </c>
      <c r="B33" s="1512"/>
      <c r="C33" s="1129"/>
      <c r="D33" s="1129"/>
      <c r="E33" s="2053">
        <v>353.6</v>
      </c>
      <c r="F33" s="1737"/>
      <c r="G33" s="1129"/>
      <c r="H33" s="1738"/>
      <c r="I33" s="1737"/>
      <c r="J33" s="1739"/>
      <c r="K33" s="1738"/>
      <c r="L33" s="1738"/>
      <c r="M33" s="1913">
        <v>78.400000000000006</v>
      </c>
      <c r="N33" s="1510"/>
      <c r="O33" s="1129"/>
      <c r="P33" s="1129"/>
      <c r="Q33" s="1510"/>
      <c r="S33" s="1058"/>
      <c r="T33" s="1057"/>
      <c r="U33" s="1057"/>
      <c r="V33" s="1057"/>
    </row>
    <row r="34" spans="1:22" s="1059" customFormat="1" ht="15.75">
      <c r="A34" s="1056">
        <v>20</v>
      </c>
      <c r="B34" s="1512"/>
      <c r="C34" s="1129"/>
      <c r="D34" s="1129"/>
      <c r="E34" s="2053">
        <v>342.2</v>
      </c>
      <c r="F34" s="1737"/>
      <c r="G34" s="1129"/>
      <c r="H34" s="1738"/>
      <c r="I34" s="1737"/>
      <c r="J34" s="1739"/>
      <c r="K34" s="1738"/>
      <c r="L34" s="1738"/>
      <c r="M34" s="1913">
        <v>78.400000000000006</v>
      </c>
      <c r="N34" s="1510"/>
      <c r="O34" s="1129"/>
      <c r="P34" s="1129"/>
      <c r="Q34" s="1510"/>
      <c r="S34" s="1058"/>
      <c r="T34" s="1057"/>
      <c r="U34" s="1057"/>
      <c r="V34" s="1057"/>
    </row>
    <row r="35" spans="1:22" s="1059" customFormat="1" ht="15.75">
      <c r="A35" s="1056">
        <v>21</v>
      </c>
      <c r="B35" s="1512"/>
      <c r="C35" s="1129"/>
      <c r="D35" s="1129"/>
      <c r="E35" s="2053">
        <v>309.2</v>
      </c>
      <c r="F35" s="1737"/>
      <c r="G35" s="1129"/>
      <c r="H35" s="1738"/>
      <c r="I35" s="1737"/>
      <c r="J35" s="1739"/>
      <c r="K35" s="1738"/>
      <c r="L35" s="1738"/>
      <c r="M35" s="1913">
        <v>69.400000000000006</v>
      </c>
      <c r="N35" s="1510"/>
      <c r="O35" s="1129"/>
      <c r="P35" s="1129"/>
      <c r="Q35" s="1510"/>
      <c r="S35" s="1058"/>
      <c r="T35" s="1057" t="s">
        <v>436</v>
      </c>
      <c r="U35" s="1057"/>
      <c r="V35" s="1057"/>
    </row>
    <row r="36" spans="1:22" s="1059" customFormat="1" ht="15.75">
      <c r="A36" s="1056">
        <v>22</v>
      </c>
      <c r="B36" s="1512"/>
      <c r="C36" s="1129"/>
      <c r="D36" s="1129"/>
      <c r="E36" s="2053">
        <v>281</v>
      </c>
      <c r="F36" s="1737"/>
      <c r="G36" s="1129"/>
      <c r="H36" s="1738"/>
      <c r="I36" s="1737"/>
      <c r="J36" s="1739"/>
      <c r="K36" s="1738"/>
      <c r="L36" s="1738"/>
      <c r="M36" s="1913">
        <v>72.2</v>
      </c>
      <c r="N36" s="1510"/>
      <c r="O36" s="1129"/>
      <c r="P36" s="1129"/>
      <c r="Q36" s="1510"/>
      <c r="S36" s="1058"/>
      <c r="T36" s="1057"/>
      <c r="U36" s="1057"/>
      <c r="V36" s="1057"/>
    </row>
    <row r="37" spans="1:22" s="1059" customFormat="1" ht="16.5" thickBot="1">
      <c r="A37" s="1056">
        <v>23</v>
      </c>
      <c r="B37" s="1512"/>
      <c r="C37" s="1129"/>
      <c r="D37" s="1129"/>
      <c r="E37" s="2054">
        <v>273.2</v>
      </c>
      <c r="F37" s="1737"/>
      <c r="G37" s="1738"/>
      <c r="H37" s="1738"/>
      <c r="I37" s="1737"/>
      <c r="J37" s="1739"/>
      <c r="K37" s="1738"/>
      <c r="L37" s="1738"/>
      <c r="M37" s="1913">
        <v>69.8</v>
      </c>
      <c r="N37" s="1510"/>
      <c r="O37" s="1129"/>
      <c r="P37" s="1129"/>
      <c r="Q37" s="1510"/>
      <c r="S37" s="1058"/>
      <c r="T37" s="1057"/>
      <c r="U37" s="1057"/>
      <c r="V37" s="1057"/>
    </row>
    <row r="38" spans="1:22" s="1059" customFormat="1" ht="15">
      <c r="A38" s="1056" t="s">
        <v>19</v>
      </c>
      <c r="B38" s="1482"/>
      <c r="C38" s="1483"/>
      <c r="D38" s="1482"/>
      <c r="E38" s="1740">
        <f>SUM(E14:E37)</f>
        <v>7681.3999999999987</v>
      </c>
      <c r="F38" s="1748"/>
      <c r="G38" s="1748"/>
      <c r="H38" s="1748"/>
      <c r="I38" s="1740">
        <f>SUM(I14:I37)</f>
        <v>0</v>
      </c>
      <c r="J38" s="1748"/>
      <c r="K38" s="1748"/>
      <c r="L38" s="1748"/>
      <c r="M38" s="1742">
        <f>SUM(M14:M37)</f>
        <v>1823.4</v>
      </c>
      <c r="N38" s="1482"/>
      <c r="O38" s="1483"/>
      <c r="P38" s="1482"/>
      <c r="Q38" s="1488">
        <f>SUM(Q14:Q37)</f>
        <v>0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9">
    <mergeCell ref="E6:N6"/>
    <mergeCell ref="K1:Q1"/>
    <mergeCell ref="B2:E2"/>
    <mergeCell ref="N2:Q2"/>
    <mergeCell ref="I4:K4"/>
    <mergeCell ref="B5:E5"/>
    <mergeCell ref="N3:Q3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V42"/>
  <sheetViews>
    <sheetView zoomScale="85" zoomScaleNormal="85" zoomScaleSheetLayoutView="100" workbookViewId="0">
      <selection activeCell="I14" sqref="I14:I37"/>
    </sheetView>
  </sheetViews>
  <sheetFormatPr defaultColWidth="9.140625"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/>
      <c r="C1" s="1509" t="s">
        <v>505</v>
      </c>
      <c r="D1" s="1050"/>
      <c r="E1" s="1050"/>
      <c r="J1" s="800"/>
      <c r="K1" s="3054" t="s">
        <v>589</v>
      </c>
      <c r="L1" s="3054"/>
      <c r="M1" s="3054"/>
      <c r="N1" s="3054"/>
      <c r="O1" s="3054"/>
      <c r="P1" s="3054"/>
      <c r="Q1" s="3054"/>
    </row>
    <row r="2" spans="1:22" s="1049" customFormat="1" ht="10.5" customHeight="1">
      <c r="A2" s="1474"/>
      <c r="B2" s="3055" t="s">
        <v>1</v>
      </c>
      <c r="C2" s="3055"/>
      <c r="D2" s="3055"/>
      <c r="E2" s="3055"/>
      <c r="N2" s="3056" t="s">
        <v>2</v>
      </c>
      <c r="O2" s="3057"/>
      <c r="P2" s="3057"/>
      <c r="Q2" s="3057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/>
      <c r="C4" s="1509" t="s">
        <v>504</v>
      </c>
      <c r="D4" s="1475"/>
      <c r="E4" s="1475"/>
      <c r="I4" s="3058" t="s">
        <v>5</v>
      </c>
      <c r="J4" s="3059"/>
      <c r="K4" s="3059"/>
      <c r="L4" s="1504"/>
      <c r="O4" s="1051"/>
    </row>
    <row r="5" spans="1:22" s="1049" customFormat="1" ht="9.75" customHeight="1">
      <c r="A5" s="1474"/>
      <c r="B5" s="3060" t="s">
        <v>7</v>
      </c>
      <c r="C5" s="3060"/>
      <c r="D5" s="3060"/>
      <c r="E5" s="3060"/>
    </row>
    <row r="6" spans="1:22" s="1049" customFormat="1" ht="12" customHeight="1">
      <c r="E6" s="3053" t="s">
        <v>8</v>
      </c>
      <c r="F6" s="3053"/>
      <c r="G6" s="3053"/>
      <c r="H6" s="3053"/>
      <c r="I6" s="3053"/>
      <c r="J6" s="3053"/>
      <c r="K6" s="3053"/>
      <c r="L6" s="3053"/>
      <c r="M6" s="3053"/>
      <c r="N6" s="3053"/>
    </row>
    <row r="7" spans="1:22" s="1049" customFormat="1" ht="15.75">
      <c r="A7" s="1049" t="s">
        <v>870</v>
      </c>
      <c r="E7" s="2746" t="s">
        <v>870</v>
      </c>
      <c r="F7" s="2746"/>
      <c r="G7" s="2746"/>
      <c r="H7" s="2746"/>
      <c r="I7" s="2746"/>
      <c r="J7" s="2746"/>
      <c r="K7" s="2746"/>
      <c r="L7" s="2746"/>
      <c r="M7" s="2746"/>
      <c r="N7" s="2746"/>
    </row>
    <row r="8" spans="1:22" s="1049" customFormat="1" ht="9" customHeight="1"/>
    <row r="9" spans="1:22" s="1049" customFormat="1">
      <c r="A9" s="3046" t="s">
        <v>9</v>
      </c>
      <c r="B9" s="3044" t="s">
        <v>10</v>
      </c>
      <c r="C9" s="3045"/>
      <c r="D9" s="3045"/>
      <c r="E9" s="3045"/>
      <c r="F9" s="3045"/>
      <c r="G9" s="3045"/>
      <c r="H9" s="3045"/>
      <c r="I9" s="3049"/>
      <c r="J9" s="3044" t="s">
        <v>11</v>
      </c>
      <c r="K9" s="3045"/>
      <c r="L9" s="3045"/>
      <c r="M9" s="3045"/>
      <c r="N9" s="3045"/>
      <c r="O9" s="3045"/>
      <c r="P9" s="3045"/>
      <c r="Q9" s="3049"/>
    </row>
    <row r="10" spans="1:22" s="1049" customFormat="1">
      <c r="A10" s="3047"/>
      <c r="B10" s="3050" t="s">
        <v>507</v>
      </c>
      <c r="C10" s="3051"/>
      <c r="D10" s="3051"/>
      <c r="E10" s="3052"/>
      <c r="F10" s="3050" t="s">
        <v>508</v>
      </c>
      <c r="G10" s="3051"/>
      <c r="H10" s="3051"/>
      <c r="I10" s="3052"/>
      <c r="J10" s="3050" t="s">
        <v>507</v>
      </c>
      <c r="K10" s="3051"/>
      <c r="L10" s="3051"/>
      <c r="M10" s="3052"/>
      <c r="N10" s="3050" t="s">
        <v>508</v>
      </c>
      <c r="O10" s="3051"/>
      <c r="P10" s="3051"/>
      <c r="Q10" s="3052"/>
    </row>
    <row r="11" spans="1:22" s="1049" customFormat="1">
      <c r="A11" s="3047"/>
      <c r="B11" s="3044" t="s">
        <v>14</v>
      </c>
      <c r="C11" s="3045"/>
      <c r="E11" s="1506"/>
      <c r="F11" s="3044" t="s">
        <v>15</v>
      </c>
      <c r="G11" s="3045"/>
      <c r="H11" s="1505"/>
      <c r="I11" s="1506"/>
      <c r="J11" s="3044" t="s">
        <v>15</v>
      </c>
      <c r="K11" s="3045"/>
      <c r="L11" s="1505"/>
      <c r="M11" s="1506"/>
      <c r="N11" s="3044" t="s">
        <v>15</v>
      </c>
      <c r="O11" s="3045"/>
      <c r="P11" s="1505"/>
      <c r="Q11" s="1506"/>
    </row>
    <row r="12" spans="1:22" s="1053" customFormat="1" ht="35.25" customHeight="1">
      <c r="A12" s="3048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4.25">
      <c r="A14" s="1056">
        <v>0</v>
      </c>
      <c r="B14" s="1512"/>
      <c r="C14" s="1129"/>
      <c r="D14" s="1129"/>
      <c r="E14" s="1784">
        <v>812</v>
      </c>
      <c r="F14" s="1510"/>
      <c r="G14" s="1129"/>
      <c r="H14" s="1129"/>
      <c r="I14" s="1784">
        <v>1443</v>
      </c>
      <c r="J14" s="1512"/>
      <c r="K14" s="1129"/>
      <c r="L14" s="1129"/>
      <c r="M14" s="1784">
        <v>0</v>
      </c>
      <c r="N14" s="1510"/>
      <c r="O14" s="1129"/>
      <c r="P14" s="1129"/>
      <c r="Q14" s="1784">
        <v>0</v>
      </c>
      <c r="S14" s="1481"/>
      <c r="T14" s="1057"/>
      <c r="U14" s="1057"/>
      <c r="V14" s="1057"/>
    </row>
    <row r="15" spans="1:22" s="1053" customFormat="1" ht="14.25">
      <c r="A15" s="1056">
        <v>1</v>
      </c>
      <c r="B15" s="1512"/>
      <c r="C15" s="1129"/>
      <c r="D15" s="1129"/>
      <c r="E15" s="1784">
        <v>804</v>
      </c>
      <c r="F15" s="1863"/>
      <c r="G15" s="1193"/>
      <c r="H15" s="1193"/>
      <c r="I15" s="1784">
        <v>1423</v>
      </c>
      <c r="J15" s="1864"/>
      <c r="K15" s="1193"/>
      <c r="L15" s="1193"/>
      <c r="M15" s="1784">
        <v>0</v>
      </c>
      <c r="N15" s="1863"/>
      <c r="O15" s="1193"/>
      <c r="P15" s="1193"/>
      <c r="Q15" s="1784">
        <v>0</v>
      </c>
      <c r="S15" s="1058"/>
      <c r="T15" s="1057"/>
      <c r="U15" s="1057"/>
      <c r="V15" s="1057"/>
    </row>
    <row r="16" spans="1:22" s="1053" customFormat="1" ht="14.25">
      <c r="A16" s="1056">
        <v>2</v>
      </c>
      <c r="B16" s="1512"/>
      <c r="C16" s="1129"/>
      <c r="D16" s="1129"/>
      <c r="E16" s="1784">
        <v>808</v>
      </c>
      <c r="F16" s="1863"/>
      <c r="G16" s="1193"/>
      <c r="H16" s="1193"/>
      <c r="I16" s="1784">
        <v>1454</v>
      </c>
      <c r="J16" s="1864"/>
      <c r="K16" s="1193"/>
      <c r="L16" s="1193"/>
      <c r="M16" s="1784">
        <v>0</v>
      </c>
      <c r="N16" s="1863"/>
      <c r="O16" s="1193"/>
      <c r="P16" s="1193"/>
      <c r="Q16" s="1784">
        <v>0</v>
      </c>
      <c r="S16" s="1058"/>
      <c r="T16" s="1057"/>
      <c r="U16" s="1057"/>
      <c r="V16" s="1057"/>
    </row>
    <row r="17" spans="1:22" s="1053" customFormat="1" ht="14.25">
      <c r="A17" s="1056">
        <v>3</v>
      </c>
      <c r="B17" s="1512"/>
      <c r="C17" s="1129"/>
      <c r="D17" s="1129"/>
      <c r="E17" s="1784">
        <v>798</v>
      </c>
      <c r="F17" s="1863"/>
      <c r="G17" s="1193"/>
      <c r="H17" s="1193"/>
      <c r="I17" s="1784">
        <v>1447</v>
      </c>
      <c r="J17" s="1864"/>
      <c r="K17" s="1193"/>
      <c r="L17" s="1193"/>
      <c r="M17" s="1784">
        <v>0</v>
      </c>
      <c r="N17" s="1863"/>
      <c r="O17" s="1193"/>
      <c r="P17" s="1193"/>
      <c r="Q17" s="1784">
        <v>0</v>
      </c>
      <c r="S17" s="1058"/>
      <c r="T17" s="1057"/>
      <c r="U17" s="1057"/>
      <c r="V17" s="1057"/>
    </row>
    <row r="18" spans="1:22" s="1053" customFormat="1" ht="14.25">
      <c r="A18" s="1056">
        <v>4</v>
      </c>
      <c r="B18" s="1512"/>
      <c r="C18" s="1129"/>
      <c r="D18" s="1129"/>
      <c r="E18" s="1784">
        <v>819</v>
      </c>
      <c r="F18" s="1863"/>
      <c r="G18" s="1193"/>
      <c r="H18" s="1193"/>
      <c r="I18" s="1784">
        <v>1495</v>
      </c>
      <c r="J18" s="1864"/>
      <c r="K18" s="1193"/>
      <c r="L18" s="1193"/>
      <c r="M18" s="1784">
        <v>0</v>
      </c>
      <c r="N18" s="1863"/>
      <c r="O18" s="1193"/>
      <c r="P18" s="1193"/>
      <c r="Q18" s="1784">
        <v>0</v>
      </c>
      <c r="S18" s="1058"/>
      <c r="T18" s="1057"/>
      <c r="U18" s="1057"/>
      <c r="V18" s="1057"/>
    </row>
    <row r="19" spans="1:22" s="1053" customFormat="1" ht="14.25">
      <c r="A19" s="1056">
        <v>5</v>
      </c>
      <c r="B19" s="1512"/>
      <c r="C19" s="1129"/>
      <c r="D19" s="1129"/>
      <c r="E19" s="1784">
        <v>859</v>
      </c>
      <c r="F19" s="1863"/>
      <c r="G19" s="1193"/>
      <c r="H19" s="1193"/>
      <c r="I19" s="1784">
        <v>1511</v>
      </c>
      <c r="J19" s="1864"/>
      <c r="K19" s="1193"/>
      <c r="L19" s="1193"/>
      <c r="M19" s="1784">
        <v>0</v>
      </c>
      <c r="N19" s="1863"/>
      <c r="O19" s="1193"/>
      <c r="P19" s="1193"/>
      <c r="Q19" s="1784">
        <v>0</v>
      </c>
      <c r="S19" s="1058"/>
      <c r="T19" s="1057"/>
      <c r="U19" s="1057"/>
      <c r="V19" s="1057"/>
    </row>
    <row r="20" spans="1:22" s="1053" customFormat="1" ht="14.25">
      <c r="A20" s="1056">
        <v>6</v>
      </c>
      <c r="B20" s="1512"/>
      <c r="C20" s="1129"/>
      <c r="D20" s="1129"/>
      <c r="E20" s="1784">
        <v>984</v>
      </c>
      <c r="F20" s="1863"/>
      <c r="G20" s="1193"/>
      <c r="H20" s="1193"/>
      <c r="I20" s="1784">
        <v>1767</v>
      </c>
      <c r="J20" s="1864"/>
      <c r="K20" s="1193"/>
      <c r="L20" s="1193"/>
      <c r="M20" s="1784">
        <v>0</v>
      </c>
      <c r="N20" s="1863"/>
      <c r="O20" s="1193"/>
      <c r="P20" s="1193"/>
      <c r="Q20" s="1784">
        <v>0</v>
      </c>
      <c r="S20" s="1058"/>
      <c r="T20" s="1057"/>
      <c r="U20" s="1057"/>
      <c r="V20" s="1057"/>
    </row>
    <row r="21" spans="1:22" s="1053" customFormat="1" ht="14.25">
      <c r="A21" s="1056">
        <v>7</v>
      </c>
      <c r="B21" s="1512"/>
      <c r="C21" s="1129"/>
      <c r="D21" s="1129"/>
      <c r="E21" s="1784">
        <v>1044</v>
      </c>
      <c r="F21" s="1863"/>
      <c r="G21" s="1193"/>
      <c r="H21" s="1193"/>
      <c r="I21" s="1784">
        <v>1933</v>
      </c>
      <c r="J21" s="1864"/>
      <c r="K21" s="1193"/>
      <c r="L21" s="1193"/>
      <c r="M21" s="1784">
        <v>0</v>
      </c>
      <c r="N21" s="1863"/>
      <c r="O21" s="1193"/>
      <c r="P21" s="1193"/>
      <c r="Q21" s="1784">
        <v>0</v>
      </c>
      <c r="S21" s="1058"/>
      <c r="T21" s="1057"/>
      <c r="U21" s="1057"/>
      <c r="V21" s="1057"/>
    </row>
    <row r="22" spans="1:22" s="1053" customFormat="1" ht="14.25">
      <c r="A22" s="1056">
        <v>8</v>
      </c>
      <c r="B22" s="1512"/>
      <c r="C22" s="1129"/>
      <c r="D22" s="1129"/>
      <c r="E22" s="1784">
        <v>1229</v>
      </c>
      <c r="F22" s="1863"/>
      <c r="G22" s="1193"/>
      <c r="H22" s="1193"/>
      <c r="I22" s="1784">
        <v>1933</v>
      </c>
      <c r="J22" s="1864"/>
      <c r="K22" s="1193"/>
      <c r="L22" s="1193"/>
      <c r="M22" s="1784">
        <v>0</v>
      </c>
      <c r="N22" s="1863"/>
      <c r="O22" s="1193"/>
      <c r="P22" s="1193"/>
      <c r="Q22" s="1784">
        <v>0</v>
      </c>
      <c r="S22" s="1058"/>
      <c r="T22" s="1057"/>
      <c r="U22" s="1057"/>
      <c r="V22" s="1057"/>
    </row>
    <row r="23" spans="1:22" s="1053" customFormat="1" ht="14.25">
      <c r="A23" s="1056">
        <v>9</v>
      </c>
      <c r="B23" s="1512"/>
      <c r="C23" s="1129"/>
      <c r="D23" s="1129"/>
      <c r="E23" s="1784">
        <v>1231</v>
      </c>
      <c r="F23" s="1863"/>
      <c r="G23" s="1193"/>
      <c r="H23" s="1193"/>
      <c r="I23" s="1784">
        <v>1871</v>
      </c>
      <c r="J23" s="1864"/>
      <c r="K23" s="1193"/>
      <c r="L23" s="1193"/>
      <c r="M23" s="1784">
        <v>0</v>
      </c>
      <c r="N23" s="1863"/>
      <c r="O23" s="1193"/>
      <c r="P23" s="1193"/>
      <c r="Q23" s="1784">
        <v>0</v>
      </c>
      <c r="S23" s="1058"/>
      <c r="T23" s="1057"/>
      <c r="U23" s="1057"/>
      <c r="V23" s="1057"/>
    </row>
    <row r="24" spans="1:22" s="1053" customFormat="1" ht="14.25">
      <c r="A24" s="1056">
        <v>10</v>
      </c>
      <c r="B24" s="1512"/>
      <c r="C24" s="1129"/>
      <c r="D24" s="1129"/>
      <c r="E24" s="1784">
        <v>1204</v>
      </c>
      <c r="F24" s="1863"/>
      <c r="G24" s="1193"/>
      <c r="H24" s="1193"/>
      <c r="I24" s="1784">
        <v>1802</v>
      </c>
      <c r="J24" s="1864"/>
      <c r="K24" s="1193"/>
      <c r="L24" s="1193"/>
      <c r="M24" s="1784">
        <v>0</v>
      </c>
      <c r="N24" s="1863"/>
      <c r="O24" s="1193"/>
      <c r="P24" s="1193"/>
      <c r="Q24" s="1784">
        <v>0</v>
      </c>
      <c r="S24" s="1058"/>
      <c r="T24" s="1057"/>
      <c r="U24" s="1057"/>
      <c r="V24" s="1057"/>
    </row>
    <row r="25" spans="1:22" s="1053" customFormat="1" ht="14.25">
      <c r="A25" s="1056">
        <v>11</v>
      </c>
      <c r="B25" s="1512"/>
      <c r="C25" s="1129"/>
      <c r="D25" s="1129"/>
      <c r="E25" s="1784">
        <v>1303</v>
      </c>
      <c r="F25" s="1863"/>
      <c r="G25" s="1193"/>
      <c r="H25" s="1193"/>
      <c r="I25" s="1784">
        <v>1775</v>
      </c>
      <c r="J25" s="1864"/>
      <c r="K25" s="1193"/>
      <c r="L25" s="1193"/>
      <c r="M25" s="1784">
        <v>0</v>
      </c>
      <c r="N25" s="1863"/>
      <c r="O25" s="1193"/>
      <c r="P25" s="1193"/>
      <c r="Q25" s="1784">
        <v>0</v>
      </c>
      <c r="S25" s="1058"/>
      <c r="T25" s="1057"/>
      <c r="U25" s="1057"/>
      <c r="V25" s="1057"/>
    </row>
    <row r="26" spans="1:22" s="1053" customFormat="1" ht="14.25">
      <c r="A26" s="1056">
        <v>12</v>
      </c>
      <c r="B26" s="1512"/>
      <c r="C26" s="1129"/>
      <c r="D26" s="1129"/>
      <c r="E26" s="1784">
        <v>1080</v>
      </c>
      <c r="F26" s="1863"/>
      <c r="G26" s="1193"/>
      <c r="H26" s="1193"/>
      <c r="I26" s="1784">
        <v>1778</v>
      </c>
      <c r="J26" s="1864"/>
      <c r="K26" s="1193"/>
      <c r="L26" s="1193"/>
      <c r="M26" s="1784">
        <v>0</v>
      </c>
      <c r="N26" s="1863"/>
      <c r="O26" s="1193"/>
      <c r="P26" s="1193"/>
      <c r="Q26" s="1784">
        <v>0</v>
      </c>
      <c r="S26" s="1058"/>
      <c r="T26" s="1057"/>
      <c r="U26" s="1057"/>
      <c r="V26" s="1057"/>
    </row>
    <row r="27" spans="1:22" s="1053" customFormat="1" ht="14.25">
      <c r="A27" s="1056">
        <v>13</v>
      </c>
      <c r="B27" s="1512"/>
      <c r="C27" s="1129"/>
      <c r="D27" s="1129"/>
      <c r="E27" s="1784">
        <v>1288</v>
      </c>
      <c r="F27" s="1863"/>
      <c r="G27" s="1193"/>
      <c r="H27" s="1193"/>
      <c r="I27" s="1784">
        <v>1740</v>
      </c>
      <c r="J27" s="1864"/>
      <c r="K27" s="1193"/>
      <c r="L27" s="1193"/>
      <c r="M27" s="1784">
        <v>0</v>
      </c>
      <c r="N27" s="1863"/>
      <c r="O27" s="1193"/>
      <c r="P27" s="1193"/>
      <c r="Q27" s="1784">
        <v>0</v>
      </c>
      <c r="S27" s="1058"/>
      <c r="T27" s="1057"/>
      <c r="U27" s="1057"/>
      <c r="V27" s="1057"/>
    </row>
    <row r="28" spans="1:22" s="1053" customFormat="1" ht="14.25">
      <c r="A28" s="1056">
        <v>14</v>
      </c>
      <c r="B28" s="1512"/>
      <c r="C28" s="1129"/>
      <c r="D28" s="1129"/>
      <c r="E28" s="1784">
        <v>1306</v>
      </c>
      <c r="F28" s="1863"/>
      <c r="G28" s="1193"/>
      <c r="H28" s="1193"/>
      <c r="I28" s="1784">
        <v>1757</v>
      </c>
      <c r="J28" s="1864"/>
      <c r="K28" s="1193"/>
      <c r="L28" s="1193"/>
      <c r="M28" s="1784">
        <v>0</v>
      </c>
      <c r="N28" s="1863"/>
      <c r="O28" s="1193"/>
      <c r="P28" s="1193"/>
      <c r="Q28" s="1784">
        <v>0</v>
      </c>
      <c r="S28" s="1058"/>
      <c r="T28" s="1057"/>
      <c r="U28" s="1057"/>
      <c r="V28" s="1057"/>
    </row>
    <row r="29" spans="1:22" s="1053" customFormat="1" ht="14.25">
      <c r="A29" s="1056">
        <v>15</v>
      </c>
      <c r="B29" s="1512"/>
      <c r="C29" s="1129"/>
      <c r="D29" s="1129"/>
      <c r="E29" s="1784">
        <v>1288</v>
      </c>
      <c r="F29" s="1863"/>
      <c r="G29" s="1193"/>
      <c r="H29" s="1193"/>
      <c r="I29" s="1784">
        <v>1886</v>
      </c>
      <c r="J29" s="1864"/>
      <c r="K29" s="1193"/>
      <c r="L29" s="1193"/>
      <c r="M29" s="1784">
        <v>0</v>
      </c>
      <c r="N29" s="1863"/>
      <c r="O29" s="1193"/>
      <c r="P29" s="1193"/>
      <c r="Q29" s="1784">
        <v>0</v>
      </c>
      <c r="S29" s="1058"/>
      <c r="T29" s="1057"/>
      <c r="U29" s="1057"/>
      <c r="V29" s="1057"/>
    </row>
    <row r="30" spans="1:22" s="1053" customFormat="1" ht="14.25">
      <c r="A30" s="1056">
        <v>16</v>
      </c>
      <c r="B30" s="1512"/>
      <c r="C30" s="1129"/>
      <c r="D30" s="1129"/>
      <c r="E30" s="1784">
        <v>1195</v>
      </c>
      <c r="F30" s="1863"/>
      <c r="G30" s="1193"/>
      <c r="H30" s="1193"/>
      <c r="I30" s="1784">
        <v>1899</v>
      </c>
      <c r="J30" s="1864"/>
      <c r="K30" s="1193"/>
      <c r="L30" s="1193"/>
      <c r="M30" s="1784">
        <v>0</v>
      </c>
      <c r="N30" s="1863"/>
      <c r="O30" s="1193"/>
      <c r="P30" s="1193"/>
      <c r="Q30" s="1784">
        <v>0</v>
      </c>
      <c r="S30" s="1058"/>
      <c r="T30" s="1057"/>
      <c r="U30" s="1057"/>
      <c r="V30" s="1057"/>
    </row>
    <row r="31" spans="1:22" s="1059" customFormat="1" ht="14.25">
      <c r="A31" s="1056">
        <v>17</v>
      </c>
      <c r="B31" s="1512"/>
      <c r="C31" s="1129"/>
      <c r="D31" s="1129"/>
      <c r="E31" s="1784">
        <v>1172</v>
      </c>
      <c r="F31" s="1863"/>
      <c r="G31" s="1193"/>
      <c r="H31" s="1193"/>
      <c r="I31" s="1784">
        <v>1928</v>
      </c>
      <c r="J31" s="1864"/>
      <c r="K31" s="1193"/>
      <c r="L31" s="1193"/>
      <c r="M31" s="1784">
        <v>0</v>
      </c>
      <c r="N31" s="1863"/>
      <c r="O31" s="1193"/>
      <c r="P31" s="1193"/>
      <c r="Q31" s="1784">
        <v>0</v>
      </c>
      <c r="S31" s="1058"/>
      <c r="T31" s="1057"/>
      <c r="U31" s="1057"/>
      <c r="V31" s="1057"/>
    </row>
    <row r="32" spans="1:22" s="1059" customFormat="1" ht="14.25">
      <c r="A32" s="1056">
        <v>18</v>
      </c>
      <c r="B32" s="1512"/>
      <c r="C32" s="1129"/>
      <c r="D32" s="1129"/>
      <c r="E32" s="1784">
        <v>1153</v>
      </c>
      <c r="F32" s="1863"/>
      <c r="G32" s="1193"/>
      <c r="H32" s="1193"/>
      <c r="I32" s="1784">
        <v>1874</v>
      </c>
      <c r="J32" s="1864"/>
      <c r="K32" s="1193"/>
      <c r="L32" s="1193"/>
      <c r="M32" s="1784">
        <v>0</v>
      </c>
      <c r="N32" s="1863"/>
      <c r="O32" s="1193"/>
      <c r="P32" s="1193"/>
      <c r="Q32" s="1784">
        <v>0</v>
      </c>
      <c r="S32" s="1058"/>
      <c r="T32" s="1057"/>
      <c r="U32" s="1057"/>
      <c r="V32" s="1057"/>
    </row>
    <row r="33" spans="1:22" s="1059" customFormat="1" ht="14.25">
      <c r="A33" s="1056">
        <v>19</v>
      </c>
      <c r="B33" s="1512"/>
      <c r="C33" s="1129"/>
      <c r="D33" s="1129"/>
      <c r="E33" s="1784">
        <v>1119</v>
      </c>
      <c r="F33" s="1863"/>
      <c r="G33" s="1193"/>
      <c r="H33" s="1193"/>
      <c r="I33" s="1784">
        <v>1854</v>
      </c>
      <c r="J33" s="1864"/>
      <c r="K33" s="1193"/>
      <c r="L33" s="1193"/>
      <c r="M33" s="1784">
        <v>0</v>
      </c>
      <c r="N33" s="1863"/>
      <c r="O33" s="1193"/>
      <c r="P33" s="1193"/>
      <c r="Q33" s="1784">
        <v>0</v>
      </c>
      <c r="S33" s="1058"/>
      <c r="T33" s="1057"/>
      <c r="U33" s="1057"/>
      <c r="V33" s="1057"/>
    </row>
    <row r="34" spans="1:22" s="1059" customFormat="1" ht="14.25">
      <c r="A34" s="1056">
        <v>20</v>
      </c>
      <c r="B34" s="1512"/>
      <c r="C34" s="1129"/>
      <c r="D34" s="1129"/>
      <c r="E34" s="1784">
        <v>1089</v>
      </c>
      <c r="F34" s="1863"/>
      <c r="G34" s="1193"/>
      <c r="H34" s="1193"/>
      <c r="I34" s="1784">
        <v>1824</v>
      </c>
      <c r="J34" s="1864"/>
      <c r="K34" s="1193"/>
      <c r="L34" s="1193"/>
      <c r="M34" s="1784">
        <v>0</v>
      </c>
      <c r="N34" s="1863"/>
      <c r="O34" s="1193"/>
      <c r="P34" s="1193"/>
      <c r="Q34" s="1784">
        <v>0</v>
      </c>
      <c r="S34" s="1058"/>
      <c r="T34" s="1057"/>
      <c r="U34" s="1057"/>
      <c r="V34" s="1057"/>
    </row>
    <row r="35" spans="1:22" s="1059" customFormat="1" ht="14.25">
      <c r="A35" s="1056">
        <v>21</v>
      </c>
      <c r="B35" s="1512"/>
      <c r="C35" s="1129"/>
      <c r="D35" s="1129"/>
      <c r="E35" s="1784">
        <v>1041</v>
      </c>
      <c r="F35" s="1863"/>
      <c r="G35" s="1193"/>
      <c r="H35" s="1193"/>
      <c r="I35" s="1784">
        <v>1800</v>
      </c>
      <c r="J35" s="1864"/>
      <c r="K35" s="1193"/>
      <c r="L35" s="1193"/>
      <c r="M35" s="1784">
        <v>0</v>
      </c>
      <c r="N35" s="1863"/>
      <c r="O35" s="1193"/>
      <c r="P35" s="1193"/>
      <c r="Q35" s="1784">
        <v>0</v>
      </c>
      <c r="S35" s="1058"/>
      <c r="T35" s="1057"/>
      <c r="U35" s="1057"/>
      <c r="V35" s="1057"/>
    </row>
    <row r="36" spans="1:22" s="1059" customFormat="1" ht="14.25">
      <c r="A36" s="1056">
        <v>22</v>
      </c>
      <c r="B36" s="1512"/>
      <c r="C36" s="1129"/>
      <c r="D36" s="1129"/>
      <c r="E36" s="1784">
        <v>950</v>
      </c>
      <c r="F36" s="1863"/>
      <c r="G36" s="1193"/>
      <c r="H36" s="1193"/>
      <c r="I36" s="1784">
        <v>1665</v>
      </c>
      <c r="J36" s="1864"/>
      <c r="K36" s="1193"/>
      <c r="L36" s="1193"/>
      <c r="M36" s="1784">
        <v>0</v>
      </c>
      <c r="N36" s="1863"/>
      <c r="O36" s="1193"/>
      <c r="P36" s="1193"/>
      <c r="Q36" s="1784">
        <v>0</v>
      </c>
      <c r="S36" s="1058"/>
      <c r="T36" s="1057"/>
      <c r="U36" s="1057"/>
      <c r="V36" s="1057"/>
    </row>
    <row r="37" spans="1:22" s="1059" customFormat="1" ht="14.25">
      <c r="A37" s="1056">
        <v>23</v>
      </c>
      <c r="B37" s="1512"/>
      <c r="C37" s="1129"/>
      <c r="D37" s="1129"/>
      <c r="E37" s="1784">
        <v>845</v>
      </c>
      <c r="F37" s="1863"/>
      <c r="G37" s="1193"/>
      <c r="H37" s="1193"/>
      <c r="I37" s="1784">
        <v>1521</v>
      </c>
      <c r="J37" s="1864"/>
      <c r="K37" s="1193"/>
      <c r="L37" s="1193"/>
      <c r="M37" s="1784">
        <v>0</v>
      </c>
      <c r="N37" s="1863"/>
      <c r="O37" s="1193"/>
      <c r="P37" s="1193"/>
      <c r="Q37" s="1784">
        <v>0</v>
      </c>
      <c r="S37" s="1058"/>
      <c r="T37" s="1057"/>
      <c r="U37" s="1057"/>
      <c r="V37" s="1057"/>
    </row>
    <row r="38" spans="1:22" s="1059" customFormat="1" ht="15">
      <c r="A38" s="1056" t="s">
        <v>19</v>
      </c>
      <c r="B38" s="1482"/>
      <c r="C38" s="2012"/>
      <c r="D38" s="2013"/>
      <c r="E38" s="1740">
        <f>SUM(E14:E37)</f>
        <v>25421</v>
      </c>
      <c r="F38" s="1748"/>
      <c r="G38" s="1748"/>
      <c r="H38" s="1748"/>
      <c r="I38" s="1740">
        <f>SUM(I14:I37)</f>
        <v>41380</v>
      </c>
      <c r="J38" s="1748"/>
      <c r="K38" s="1748"/>
      <c r="L38" s="1748"/>
      <c r="M38" s="1742">
        <f>SUM(M14:M37)</f>
        <v>0</v>
      </c>
      <c r="N38" s="2025"/>
      <c r="O38" s="2026"/>
      <c r="P38" s="2025"/>
      <c r="Q38" s="1742">
        <f>SUM(Q14:Q37)</f>
        <v>0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V42"/>
  <sheetViews>
    <sheetView zoomScale="85" zoomScaleNormal="85" zoomScaleSheetLayoutView="100" workbookViewId="0">
      <selection activeCell="E14" sqref="E14:E37"/>
    </sheetView>
  </sheetViews>
  <sheetFormatPr defaultColWidth="9.140625"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/>
      <c r="C1" s="1509" t="s">
        <v>505</v>
      </c>
      <c r="D1" s="1050"/>
      <c r="E1" s="1050"/>
      <c r="J1" s="800"/>
      <c r="K1" s="3054" t="s">
        <v>506</v>
      </c>
      <c r="L1" s="3054"/>
      <c r="M1" s="3054"/>
      <c r="N1" s="3054"/>
      <c r="O1" s="3054"/>
      <c r="P1" s="3054"/>
      <c r="Q1" s="3054"/>
    </row>
    <row r="2" spans="1:22" s="1049" customFormat="1" ht="10.5" customHeight="1">
      <c r="A2" s="1474"/>
      <c r="B2" s="3055" t="s">
        <v>1</v>
      </c>
      <c r="C2" s="3055"/>
      <c r="D2" s="3055"/>
      <c r="E2" s="3055"/>
      <c r="N2" s="3056" t="s">
        <v>2</v>
      </c>
      <c r="O2" s="3057"/>
      <c r="P2" s="3057"/>
      <c r="Q2" s="3057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/>
      <c r="C4" s="1509" t="s">
        <v>504</v>
      </c>
      <c r="D4" s="1475"/>
      <c r="E4" s="1475"/>
      <c r="I4" s="3058" t="s">
        <v>5</v>
      </c>
      <c r="J4" s="3059"/>
      <c r="K4" s="3059"/>
      <c r="L4" s="1504"/>
      <c r="O4" s="1051"/>
    </row>
    <row r="5" spans="1:22" s="1049" customFormat="1" ht="9.75" customHeight="1">
      <c r="A5" s="1474"/>
      <c r="B5" s="3060" t="s">
        <v>7</v>
      </c>
      <c r="C5" s="3060"/>
      <c r="D5" s="3060"/>
      <c r="E5" s="3060"/>
    </row>
    <row r="6" spans="1:22" s="1049" customFormat="1" ht="12" customHeight="1">
      <c r="E6" s="3053" t="s">
        <v>8</v>
      </c>
      <c r="F6" s="3053"/>
      <c r="G6" s="3053"/>
      <c r="H6" s="3053"/>
      <c r="I6" s="3053"/>
      <c r="J6" s="3053"/>
      <c r="K6" s="3053"/>
      <c r="L6" s="3053"/>
      <c r="M6" s="3053"/>
      <c r="N6" s="3053"/>
    </row>
    <row r="7" spans="1:22" s="1049" customFormat="1" ht="15.75">
      <c r="A7" s="1049" t="s">
        <v>870</v>
      </c>
      <c r="E7" s="2746" t="s">
        <v>870</v>
      </c>
      <c r="F7" s="2746"/>
      <c r="G7" s="2746"/>
      <c r="H7" s="2746"/>
      <c r="I7" s="2746"/>
      <c r="J7" s="2746"/>
      <c r="K7" s="2746"/>
      <c r="L7" s="2746"/>
      <c r="M7" s="2746"/>
      <c r="N7" s="2746"/>
    </row>
    <row r="8" spans="1:22" s="1049" customFormat="1" ht="9" customHeight="1"/>
    <row r="9" spans="1:22" s="1049" customFormat="1">
      <c r="A9" s="3046" t="s">
        <v>9</v>
      </c>
      <c r="B9" s="3044" t="s">
        <v>10</v>
      </c>
      <c r="C9" s="3045"/>
      <c r="D9" s="3045"/>
      <c r="E9" s="3045"/>
      <c r="F9" s="3045"/>
      <c r="G9" s="3045"/>
      <c r="H9" s="3045"/>
      <c r="I9" s="3049"/>
      <c r="J9" s="3044" t="s">
        <v>11</v>
      </c>
      <c r="K9" s="3045"/>
      <c r="L9" s="3045"/>
      <c r="M9" s="3045"/>
      <c r="N9" s="3045"/>
      <c r="O9" s="3045"/>
      <c r="P9" s="3045"/>
      <c r="Q9" s="3049"/>
    </row>
    <row r="10" spans="1:22" s="1049" customFormat="1">
      <c r="A10" s="3047"/>
      <c r="B10" s="3050" t="s">
        <v>509</v>
      </c>
      <c r="C10" s="3051"/>
      <c r="D10" s="3051"/>
      <c r="E10" s="3052"/>
      <c r="F10" s="3050" t="s">
        <v>510</v>
      </c>
      <c r="G10" s="3051"/>
      <c r="H10" s="3051"/>
      <c r="I10" s="3052"/>
      <c r="J10" s="3050" t="s">
        <v>509</v>
      </c>
      <c r="K10" s="3051"/>
      <c r="L10" s="3051"/>
      <c r="M10" s="3052"/>
      <c r="N10" s="3050" t="s">
        <v>510</v>
      </c>
      <c r="O10" s="3051"/>
      <c r="P10" s="3051"/>
      <c r="Q10" s="3052"/>
    </row>
    <row r="11" spans="1:22" s="1049" customFormat="1">
      <c r="A11" s="3047"/>
      <c r="B11" s="3044" t="s">
        <v>14</v>
      </c>
      <c r="C11" s="3045"/>
      <c r="E11" s="1506"/>
      <c r="F11" s="3044" t="s">
        <v>15</v>
      </c>
      <c r="G11" s="3045"/>
      <c r="H11" s="1505"/>
      <c r="I11" s="1506"/>
      <c r="J11" s="3044" t="s">
        <v>15</v>
      </c>
      <c r="K11" s="3045"/>
      <c r="L11" s="1505"/>
      <c r="M11" s="1506"/>
      <c r="N11" s="3044" t="s">
        <v>15</v>
      </c>
      <c r="O11" s="3045"/>
      <c r="P11" s="1505"/>
      <c r="Q11" s="1506"/>
    </row>
    <row r="12" spans="1:22" s="1053" customFormat="1" ht="35.25" customHeight="1">
      <c r="A12" s="3048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5">
      <c r="A14" s="1056">
        <v>0</v>
      </c>
      <c r="B14" s="1512"/>
      <c r="C14" s="1754"/>
      <c r="D14" s="1754"/>
      <c r="E14" s="1784">
        <v>196</v>
      </c>
      <c r="F14" s="1755"/>
      <c r="G14" s="1754"/>
      <c r="H14" s="1754"/>
      <c r="I14" s="1784">
        <v>180</v>
      </c>
      <c r="J14" s="1512"/>
      <c r="K14" s="1129"/>
      <c r="L14" s="1129"/>
      <c r="M14" s="1784">
        <v>0</v>
      </c>
      <c r="N14" s="1510"/>
      <c r="O14" s="1129"/>
      <c r="P14" s="1129"/>
      <c r="Q14" s="1784">
        <v>0</v>
      </c>
      <c r="S14" s="1481"/>
      <c r="T14" s="1057"/>
      <c r="U14" s="1057"/>
      <c r="V14" s="1057"/>
    </row>
    <row r="15" spans="1:22" s="1053" customFormat="1" ht="15">
      <c r="A15" s="1056">
        <v>1</v>
      </c>
      <c r="B15" s="1512"/>
      <c r="C15" s="1754"/>
      <c r="D15" s="1754"/>
      <c r="E15" s="1784">
        <v>196</v>
      </c>
      <c r="F15" s="1755"/>
      <c r="G15" s="1754"/>
      <c r="H15" s="1754"/>
      <c r="I15" s="1784">
        <v>180</v>
      </c>
      <c r="J15" s="1512"/>
      <c r="K15" s="1129"/>
      <c r="L15" s="1129"/>
      <c r="M15" s="1784">
        <v>0</v>
      </c>
      <c r="N15" s="1510"/>
      <c r="O15" s="1129"/>
      <c r="P15" s="1129"/>
      <c r="Q15" s="1784">
        <v>0</v>
      </c>
      <c r="S15" s="1058"/>
      <c r="T15" s="1057"/>
      <c r="U15" s="1057"/>
      <c r="V15" s="1057"/>
    </row>
    <row r="16" spans="1:22" s="1053" customFormat="1" ht="15">
      <c r="A16" s="1056">
        <v>2</v>
      </c>
      <c r="B16" s="1512"/>
      <c r="C16" s="1754"/>
      <c r="D16" s="1754"/>
      <c r="E16" s="1784">
        <v>194</v>
      </c>
      <c r="F16" s="1755"/>
      <c r="G16" s="1754"/>
      <c r="H16" s="1754"/>
      <c r="I16" s="1784">
        <v>170</v>
      </c>
      <c r="J16" s="1512"/>
      <c r="K16" s="1129"/>
      <c r="L16" s="1129"/>
      <c r="M16" s="1784">
        <v>0</v>
      </c>
      <c r="N16" s="1510"/>
      <c r="O16" s="1129"/>
      <c r="P16" s="1129"/>
      <c r="Q16" s="1784">
        <v>0</v>
      </c>
      <c r="S16" s="1058"/>
      <c r="T16" s="1057"/>
      <c r="U16" s="1057"/>
      <c r="V16" s="1057"/>
    </row>
    <row r="17" spans="1:22" s="1053" customFormat="1" ht="15">
      <c r="A17" s="1056">
        <v>3</v>
      </c>
      <c r="B17" s="1512"/>
      <c r="C17" s="1754"/>
      <c r="D17" s="1754"/>
      <c r="E17" s="1784">
        <v>192</v>
      </c>
      <c r="F17" s="1755"/>
      <c r="G17" s="1754"/>
      <c r="H17" s="1754"/>
      <c r="I17" s="1784">
        <v>166</v>
      </c>
      <c r="J17" s="1512"/>
      <c r="K17" s="1129"/>
      <c r="L17" s="1129"/>
      <c r="M17" s="1784">
        <v>0</v>
      </c>
      <c r="N17" s="1510"/>
      <c r="O17" s="1129"/>
      <c r="P17" s="1129"/>
      <c r="Q17" s="1784">
        <v>0</v>
      </c>
      <c r="S17" s="1058"/>
      <c r="T17" s="1057"/>
      <c r="U17" s="1057"/>
      <c r="V17" s="1057"/>
    </row>
    <row r="18" spans="1:22" s="1053" customFormat="1" ht="15">
      <c r="A18" s="1056">
        <v>4</v>
      </c>
      <c r="B18" s="1512"/>
      <c r="C18" s="1754"/>
      <c r="D18" s="1754"/>
      <c r="E18" s="1784">
        <v>197</v>
      </c>
      <c r="F18" s="1755"/>
      <c r="G18" s="1754"/>
      <c r="H18" s="1754"/>
      <c r="I18" s="1784">
        <v>172</v>
      </c>
      <c r="J18" s="1512"/>
      <c r="K18" s="1129"/>
      <c r="L18" s="1129"/>
      <c r="M18" s="1784">
        <v>0</v>
      </c>
      <c r="N18" s="1510"/>
      <c r="O18" s="1129"/>
      <c r="P18" s="1129"/>
      <c r="Q18" s="1784">
        <v>0</v>
      </c>
      <c r="S18" s="1058"/>
      <c r="T18" s="1057"/>
      <c r="U18" s="1057"/>
      <c r="V18" s="1057"/>
    </row>
    <row r="19" spans="1:22" s="1053" customFormat="1" ht="15">
      <c r="A19" s="1056">
        <v>5</v>
      </c>
      <c r="B19" s="1512"/>
      <c r="C19" s="1754"/>
      <c r="D19" s="1754"/>
      <c r="E19" s="1784">
        <v>187</v>
      </c>
      <c r="F19" s="1755"/>
      <c r="G19" s="1754"/>
      <c r="H19" s="1754"/>
      <c r="I19" s="1784">
        <v>172</v>
      </c>
      <c r="J19" s="1512"/>
      <c r="K19" s="1129"/>
      <c r="L19" s="1129"/>
      <c r="M19" s="1784">
        <v>0</v>
      </c>
      <c r="N19" s="1510"/>
      <c r="O19" s="1129"/>
      <c r="P19" s="1129"/>
      <c r="Q19" s="1784">
        <v>0</v>
      </c>
      <c r="S19" s="1058"/>
      <c r="T19" s="1057"/>
      <c r="U19" s="1057"/>
      <c r="V19" s="1057"/>
    </row>
    <row r="20" spans="1:22" s="1053" customFormat="1" ht="15">
      <c r="A20" s="1056">
        <v>6</v>
      </c>
      <c r="B20" s="1512"/>
      <c r="C20" s="1754"/>
      <c r="D20" s="1754"/>
      <c r="E20" s="1784">
        <v>209</v>
      </c>
      <c r="F20" s="1755"/>
      <c r="G20" s="1754"/>
      <c r="H20" s="1754"/>
      <c r="I20" s="1784">
        <v>216</v>
      </c>
      <c r="J20" s="1512"/>
      <c r="K20" s="1129"/>
      <c r="L20" s="1129"/>
      <c r="M20" s="1784">
        <v>0</v>
      </c>
      <c r="N20" s="1510"/>
      <c r="O20" s="1129"/>
      <c r="P20" s="1129"/>
      <c r="Q20" s="1784">
        <v>0</v>
      </c>
      <c r="S20" s="1058"/>
      <c r="T20" s="1057"/>
      <c r="U20" s="1057"/>
      <c r="V20" s="1057"/>
    </row>
    <row r="21" spans="1:22" s="1053" customFormat="1" ht="15">
      <c r="A21" s="1056">
        <v>7</v>
      </c>
      <c r="B21" s="1512"/>
      <c r="C21" s="1754"/>
      <c r="D21" s="1754"/>
      <c r="E21" s="1784">
        <v>207</v>
      </c>
      <c r="F21" s="1755"/>
      <c r="G21" s="1754"/>
      <c r="H21" s="1754"/>
      <c r="I21" s="1784">
        <v>200</v>
      </c>
      <c r="J21" s="1512"/>
      <c r="K21" s="1129"/>
      <c r="L21" s="1129"/>
      <c r="M21" s="1784">
        <v>0</v>
      </c>
      <c r="N21" s="1510"/>
      <c r="O21" s="1129"/>
      <c r="P21" s="1129"/>
      <c r="Q21" s="1784">
        <v>0</v>
      </c>
      <c r="S21" s="1058"/>
      <c r="T21" s="1057"/>
      <c r="U21" s="1057"/>
      <c r="V21" s="1057"/>
    </row>
    <row r="22" spans="1:22" s="1053" customFormat="1" ht="15">
      <c r="A22" s="1056">
        <v>8</v>
      </c>
      <c r="B22" s="1512"/>
      <c r="C22" s="1754"/>
      <c r="D22" s="1754"/>
      <c r="E22" s="1784">
        <v>246</v>
      </c>
      <c r="F22" s="1755"/>
      <c r="G22" s="1754"/>
      <c r="H22" s="1754"/>
      <c r="I22" s="1784">
        <v>222</v>
      </c>
      <c r="J22" s="1512"/>
      <c r="K22" s="1129"/>
      <c r="L22" s="1129"/>
      <c r="M22" s="1784">
        <v>0</v>
      </c>
      <c r="N22" s="1510"/>
      <c r="O22" s="1129"/>
      <c r="P22" s="1129"/>
      <c r="Q22" s="1784">
        <v>0</v>
      </c>
      <c r="S22" s="1058"/>
      <c r="T22" s="1057"/>
      <c r="U22" s="1057"/>
      <c r="V22" s="1057"/>
    </row>
    <row r="23" spans="1:22" s="1053" customFormat="1" ht="15">
      <c r="A23" s="1056">
        <v>9</v>
      </c>
      <c r="B23" s="1512"/>
      <c r="C23" s="1754"/>
      <c r="D23" s="1754"/>
      <c r="E23" s="1784">
        <v>271</v>
      </c>
      <c r="F23" s="1755"/>
      <c r="G23" s="1754"/>
      <c r="H23" s="1754"/>
      <c r="I23" s="1784">
        <v>211</v>
      </c>
      <c r="J23" s="1512"/>
      <c r="K23" s="1129"/>
      <c r="L23" s="1129"/>
      <c r="M23" s="1784">
        <v>0</v>
      </c>
      <c r="N23" s="1510"/>
      <c r="O23" s="1129"/>
      <c r="P23" s="1129"/>
      <c r="Q23" s="1784">
        <v>0</v>
      </c>
      <c r="S23" s="1058"/>
      <c r="T23" s="1057"/>
      <c r="U23" s="1057"/>
      <c r="V23" s="1057"/>
    </row>
    <row r="24" spans="1:22" s="1053" customFormat="1" ht="15">
      <c r="A24" s="1056">
        <v>10</v>
      </c>
      <c r="B24" s="1512"/>
      <c r="C24" s="1754"/>
      <c r="D24" s="1754"/>
      <c r="E24" s="1784">
        <v>223</v>
      </c>
      <c r="F24" s="1755"/>
      <c r="G24" s="1754"/>
      <c r="H24" s="1754"/>
      <c r="I24" s="1784">
        <v>211</v>
      </c>
      <c r="J24" s="1512"/>
      <c r="K24" s="1129"/>
      <c r="L24" s="1129"/>
      <c r="M24" s="1784">
        <v>0</v>
      </c>
      <c r="N24" s="1510"/>
      <c r="O24" s="1129"/>
      <c r="P24" s="1129"/>
      <c r="Q24" s="1784">
        <v>0</v>
      </c>
      <c r="S24" s="1058"/>
      <c r="T24" s="1057"/>
      <c r="U24" s="1057"/>
      <c r="V24" s="1057"/>
    </row>
    <row r="25" spans="1:22" s="1053" customFormat="1" ht="15">
      <c r="A25" s="1056">
        <v>11</v>
      </c>
      <c r="B25" s="1512"/>
      <c r="C25" s="1754"/>
      <c r="D25" s="1754"/>
      <c r="E25" s="1784">
        <v>229</v>
      </c>
      <c r="F25" s="1755"/>
      <c r="G25" s="1754"/>
      <c r="H25" s="1754"/>
      <c r="I25" s="1784">
        <v>208</v>
      </c>
      <c r="J25" s="1512"/>
      <c r="K25" s="1129"/>
      <c r="L25" s="1129"/>
      <c r="M25" s="1784">
        <v>0</v>
      </c>
      <c r="N25" s="1510"/>
      <c r="O25" s="1129"/>
      <c r="P25" s="1129"/>
      <c r="Q25" s="1784">
        <v>0</v>
      </c>
      <c r="S25" s="1058"/>
      <c r="T25" s="1057"/>
      <c r="U25" s="1057"/>
      <c r="V25" s="1057"/>
    </row>
    <row r="26" spans="1:22" s="1053" customFormat="1" ht="15">
      <c r="A26" s="1056">
        <v>12</v>
      </c>
      <c r="B26" s="1512"/>
      <c r="C26" s="1754"/>
      <c r="D26" s="1754"/>
      <c r="E26" s="1784">
        <v>164</v>
      </c>
      <c r="F26" s="1755"/>
      <c r="G26" s="1754"/>
      <c r="H26" s="1754"/>
      <c r="I26" s="1784">
        <v>214</v>
      </c>
      <c r="J26" s="1512"/>
      <c r="K26" s="1129"/>
      <c r="L26" s="1129"/>
      <c r="M26" s="1784">
        <v>0</v>
      </c>
      <c r="N26" s="1510"/>
      <c r="O26" s="1129"/>
      <c r="P26" s="1129"/>
      <c r="Q26" s="1784">
        <v>0</v>
      </c>
      <c r="S26" s="1058"/>
      <c r="T26" s="1057"/>
      <c r="U26" s="1057"/>
      <c r="V26" s="1057"/>
    </row>
    <row r="27" spans="1:22" s="1053" customFormat="1" ht="15">
      <c r="A27" s="1056">
        <v>13</v>
      </c>
      <c r="B27" s="1512"/>
      <c r="C27" s="1754"/>
      <c r="D27" s="1754"/>
      <c r="E27" s="1784">
        <v>218</v>
      </c>
      <c r="F27" s="1755"/>
      <c r="G27" s="1754"/>
      <c r="H27" s="1754"/>
      <c r="I27" s="1784">
        <v>205</v>
      </c>
      <c r="J27" s="1512"/>
      <c r="K27" s="1129"/>
      <c r="L27" s="1129"/>
      <c r="M27" s="1784">
        <v>0</v>
      </c>
      <c r="N27" s="1510"/>
      <c r="O27" s="1129"/>
      <c r="P27" s="1129"/>
      <c r="Q27" s="1784">
        <v>0</v>
      </c>
      <c r="S27" s="1058"/>
      <c r="T27" s="1057"/>
      <c r="U27" s="1057"/>
      <c r="V27" s="1057"/>
    </row>
    <row r="28" spans="1:22" s="1053" customFormat="1" ht="15">
      <c r="A28" s="1056">
        <v>14</v>
      </c>
      <c r="B28" s="1512"/>
      <c r="C28" s="1754"/>
      <c r="D28" s="1754"/>
      <c r="E28" s="1784">
        <v>177</v>
      </c>
      <c r="F28" s="1755"/>
      <c r="G28" s="1754"/>
      <c r="H28" s="1754"/>
      <c r="I28" s="1784">
        <v>195</v>
      </c>
      <c r="J28" s="1512"/>
      <c r="K28" s="1129"/>
      <c r="L28" s="1129"/>
      <c r="M28" s="1784">
        <v>0</v>
      </c>
      <c r="N28" s="1510"/>
      <c r="O28" s="1129"/>
      <c r="P28" s="1129"/>
      <c r="Q28" s="1784">
        <v>0</v>
      </c>
      <c r="S28" s="1058"/>
      <c r="T28" s="1057"/>
      <c r="U28" s="1057"/>
      <c r="V28" s="1057"/>
    </row>
    <row r="29" spans="1:22" s="1053" customFormat="1" ht="15">
      <c r="A29" s="1056">
        <v>15</v>
      </c>
      <c r="B29" s="1512"/>
      <c r="C29" s="1754"/>
      <c r="D29" s="1754"/>
      <c r="E29" s="1784">
        <v>224</v>
      </c>
      <c r="F29" s="1755"/>
      <c r="G29" s="1754"/>
      <c r="H29" s="1754"/>
      <c r="I29" s="1784">
        <v>213</v>
      </c>
      <c r="J29" s="1512"/>
      <c r="K29" s="1129"/>
      <c r="L29" s="1129"/>
      <c r="M29" s="1784">
        <v>0</v>
      </c>
      <c r="N29" s="1510"/>
      <c r="O29" s="1129"/>
      <c r="P29" s="1129"/>
      <c r="Q29" s="1784">
        <v>0</v>
      </c>
      <c r="S29" s="1058"/>
      <c r="T29" s="1057"/>
      <c r="U29" s="1057"/>
      <c r="V29" s="1057"/>
    </row>
    <row r="30" spans="1:22" s="1053" customFormat="1" ht="15">
      <c r="A30" s="1056">
        <v>16</v>
      </c>
      <c r="B30" s="1512"/>
      <c r="C30" s="1754"/>
      <c r="D30" s="1754"/>
      <c r="E30" s="1784">
        <v>254</v>
      </c>
      <c r="F30" s="1755"/>
      <c r="G30" s="1754"/>
      <c r="H30" s="1754"/>
      <c r="I30" s="1784">
        <v>219</v>
      </c>
      <c r="J30" s="1512"/>
      <c r="K30" s="1129"/>
      <c r="L30" s="1129"/>
      <c r="M30" s="1784">
        <v>0</v>
      </c>
      <c r="N30" s="1510"/>
      <c r="O30" s="1129"/>
      <c r="P30" s="1129"/>
      <c r="Q30" s="1784">
        <v>0</v>
      </c>
      <c r="S30" s="1058"/>
      <c r="T30" s="1057"/>
      <c r="U30" s="1057"/>
      <c r="V30" s="1057"/>
    </row>
    <row r="31" spans="1:22" s="1059" customFormat="1" ht="15">
      <c r="A31" s="1056">
        <v>17</v>
      </c>
      <c r="B31" s="1512"/>
      <c r="C31" s="1754"/>
      <c r="D31" s="1754"/>
      <c r="E31" s="1784">
        <v>214</v>
      </c>
      <c r="F31" s="1755"/>
      <c r="G31" s="1754"/>
      <c r="H31" s="1754"/>
      <c r="I31" s="1784">
        <v>239</v>
      </c>
      <c r="J31" s="1512"/>
      <c r="K31" s="1129"/>
      <c r="L31" s="1129"/>
      <c r="M31" s="1784">
        <v>0</v>
      </c>
      <c r="N31" s="1510"/>
      <c r="O31" s="1129"/>
      <c r="P31" s="1129"/>
      <c r="Q31" s="1784">
        <v>0</v>
      </c>
      <c r="S31" s="1058"/>
      <c r="T31" s="1057"/>
      <c r="U31" s="1057"/>
      <c r="V31" s="1057"/>
    </row>
    <row r="32" spans="1:22" s="1059" customFormat="1" ht="15">
      <c r="A32" s="1056">
        <v>18</v>
      </c>
      <c r="B32" s="1512"/>
      <c r="C32" s="1754"/>
      <c r="D32" s="1754"/>
      <c r="E32" s="1784">
        <v>215</v>
      </c>
      <c r="F32" s="1755"/>
      <c r="G32" s="1754"/>
      <c r="H32" s="1754"/>
      <c r="I32" s="1784">
        <v>221</v>
      </c>
      <c r="J32" s="1512"/>
      <c r="K32" s="1129"/>
      <c r="L32" s="1129"/>
      <c r="M32" s="1784">
        <v>0</v>
      </c>
      <c r="N32" s="1510"/>
      <c r="O32" s="1129"/>
      <c r="P32" s="1129"/>
      <c r="Q32" s="1784">
        <v>0</v>
      </c>
      <c r="S32" s="1058"/>
      <c r="T32" s="1057"/>
      <c r="U32" s="1057"/>
      <c r="V32" s="1057"/>
    </row>
    <row r="33" spans="1:22" s="1059" customFormat="1" ht="15">
      <c r="A33" s="1056">
        <v>19</v>
      </c>
      <c r="B33" s="1512"/>
      <c r="C33" s="1754"/>
      <c r="D33" s="1754"/>
      <c r="E33" s="1784">
        <v>212</v>
      </c>
      <c r="F33" s="1755"/>
      <c r="G33" s="1754"/>
      <c r="H33" s="1754"/>
      <c r="I33" s="1784">
        <v>227</v>
      </c>
      <c r="J33" s="1512"/>
      <c r="K33" s="1129"/>
      <c r="L33" s="1129"/>
      <c r="M33" s="1784">
        <v>0</v>
      </c>
      <c r="N33" s="1510"/>
      <c r="O33" s="1129"/>
      <c r="P33" s="1129"/>
      <c r="Q33" s="1784">
        <v>0</v>
      </c>
      <c r="S33" s="1058"/>
      <c r="T33" s="1057"/>
      <c r="U33" s="1057"/>
      <c r="V33" s="1057"/>
    </row>
    <row r="34" spans="1:22" s="1059" customFormat="1" ht="15">
      <c r="A34" s="1056">
        <v>20</v>
      </c>
      <c r="B34" s="1512"/>
      <c r="C34" s="1754"/>
      <c r="D34" s="1754"/>
      <c r="E34" s="1784">
        <v>209</v>
      </c>
      <c r="F34" s="1755"/>
      <c r="G34" s="1754"/>
      <c r="H34" s="1754"/>
      <c r="I34" s="1784">
        <v>219</v>
      </c>
      <c r="J34" s="1512"/>
      <c r="K34" s="1129"/>
      <c r="L34" s="1129"/>
      <c r="M34" s="1784">
        <v>0</v>
      </c>
      <c r="N34" s="1510"/>
      <c r="O34" s="1129"/>
      <c r="P34" s="1129"/>
      <c r="Q34" s="1784">
        <v>0</v>
      </c>
      <c r="S34" s="1058"/>
      <c r="T34" s="1057"/>
      <c r="U34" s="1057"/>
      <c r="V34" s="1057"/>
    </row>
    <row r="35" spans="1:22" s="1059" customFormat="1" ht="15">
      <c r="A35" s="1056">
        <v>21</v>
      </c>
      <c r="B35" s="1512"/>
      <c r="C35" s="1754"/>
      <c r="D35" s="1754"/>
      <c r="E35" s="1784">
        <v>212</v>
      </c>
      <c r="F35" s="1755"/>
      <c r="G35" s="1754"/>
      <c r="H35" s="1754"/>
      <c r="I35" s="1784">
        <v>213</v>
      </c>
      <c r="J35" s="1512"/>
      <c r="K35" s="1129"/>
      <c r="L35" s="1129"/>
      <c r="M35" s="1784">
        <v>0</v>
      </c>
      <c r="N35" s="1510"/>
      <c r="O35" s="1129"/>
      <c r="P35" s="1129"/>
      <c r="Q35" s="1784">
        <v>0</v>
      </c>
      <c r="S35" s="1058"/>
      <c r="T35" s="1057"/>
      <c r="U35" s="1057"/>
      <c r="V35" s="1057"/>
    </row>
    <row r="36" spans="1:22" s="1059" customFormat="1" ht="15">
      <c r="A36" s="1056">
        <v>22</v>
      </c>
      <c r="B36" s="1512"/>
      <c r="C36" s="1754"/>
      <c r="D36" s="1754"/>
      <c r="E36" s="1784">
        <v>209</v>
      </c>
      <c r="F36" s="1755"/>
      <c r="G36" s="1754"/>
      <c r="H36" s="1754"/>
      <c r="I36" s="1784">
        <v>210</v>
      </c>
      <c r="J36" s="1512"/>
      <c r="K36" s="1129"/>
      <c r="L36" s="1129"/>
      <c r="M36" s="1784">
        <v>0</v>
      </c>
      <c r="N36" s="1510"/>
      <c r="O36" s="1129"/>
      <c r="P36" s="1129"/>
      <c r="Q36" s="1784">
        <v>0</v>
      </c>
      <c r="S36" s="1058"/>
      <c r="T36" s="1057"/>
      <c r="U36" s="1057"/>
      <c r="V36" s="1057"/>
    </row>
    <row r="37" spans="1:22" s="1059" customFormat="1" ht="15">
      <c r="A37" s="1056">
        <v>23</v>
      </c>
      <c r="B37" s="1512"/>
      <c r="C37" s="1754"/>
      <c r="D37" s="1754"/>
      <c r="E37" s="1784">
        <v>198</v>
      </c>
      <c r="F37" s="1755"/>
      <c r="G37" s="1754"/>
      <c r="H37" s="1754"/>
      <c r="I37" s="1784">
        <v>191</v>
      </c>
      <c r="J37" s="1512"/>
      <c r="K37" s="1129"/>
      <c r="L37" s="1129"/>
      <c r="M37" s="1784">
        <v>0</v>
      </c>
      <c r="N37" s="1510"/>
      <c r="O37" s="1129"/>
      <c r="P37" s="1129"/>
      <c r="Q37" s="1784">
        <v>0</v>
      </c>
      <c r="S37" s="1058"/>
      <c r="T37" s="1057"/>
      <c r="U37" s="1057"/>
      <c r="V37" s="1057"/>
    </row>
    <row r="38" spans="1:22" s="1059" customFormat="1" ht="15">
      <c r="A38" s="1056" t="s">
        <v>19</v>
      </c>
      <c r="B38" s="2013"/>
      <c r="C38" s="2027"/>
      <c r="D38" s="2028"/>
      <c r="E38" s="2018">
        <f>SUM(E14:E37)</f>
        <v>5053</v>
      </c>
      <c r="F38" s="2019"/>
      <c r="G38" s="2019"/>
      <c r="H38" s="2019"/>
      <c r="I38" s="2018">
        <f>SUM(I14:I37)</f>
        <v>4874</v>
      </c>
      <c r="J38" s="1753"/>
      <c r="K38" s="1490"/>
      <c r="L38" s="1490"/>
      <c r="M38" s="1786">
        <f>SUM(M14:M37)</f>
        <v>0</v>
      </c>
      <c r="N38" s="2013"/>
      <c r="O38" s="2012"/>
      <c r="P38" s="2013"/>
      <c r="Q38" s="2020">
        <f>SUM(Q14:Q37)</f>
        <v>0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V42"/>
  <sheetViews>
    <sheetView zoomScale="85" zoomScaleNormal="85" zoomScaleSheetLayoutView="100" workbookViewId="0">
      <selection activeCell="E14" sqref="E14:E37"/>
    </sheetView>
  </sheetViews>
  <sheetFormatPr defaultColWidth="9.140625"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/>
      <c r="C1" s="1509" t="s">
        <v>505</v>
      </c>
      <c r="D1" s="1050"/>
      <c r="E1" s="1050"/>
      <c r="J1" s="800"/>
      <c r="K1" s="3054" t="s">
        <v>506</v>
      </c>
      <c r="L1" s="3054"/>
      <c r="M1" s="3054"/>
      <c r="N1" s="3054"/>
      <c r="O1" s="3054"/>
      <c r="P1" s="3054"/>
      <c r="Q1" s="3054"/>
    </row>
    <row r="2" spans="1:22" s="1049" customFormat="1" ht="10.5" customHeight="1">
      <c r="A2" s="1474"/>
      <c r="B2" s="3055" t="s">
        <v>1</v>
      </c>
      <c r="C2" s="3055"/>
      <c r="D2" s="3055"/>
      <c r="E2" s="3055"/>
      <c r="N2" s="3056" t="s">
        <v>2</v>
      </c>
      <c r="O2" s="3057"/>
      <c r="P2" s="3057"/>
      <c r="Q2" s="3057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/>
      <c r="C4" s="1509" t="s">
        <v>504</v>
      </c>
      <c r="D4" s="1475"/>
      <c r="E4" s="1475"/>
      <c r="I4" s="3058" t="s">
        <v>5</v>
      </c>
      <c r="J4" s="3059"/>
      <c r="K4" s="3059"/>
      <c r="L4" s="1504"/>
      <c r="O4" s="1051"/>
    </row>
    <row r="5" spans="1:22" s="1049" customFormat="1" ht="9.75" customHeight="1">
      <c r="A5" s="1474"/>
      <c r="B5" s="3060" t="s">
        <v>7</v>
      </c>
      <c r="C5" s="3060"/>
      <c r="D5" s="3060"/>
      <c r="E5" s="3060"/>
    </row>
    <row r="6" spans="1:22" s="1049" customFormat="1" ht="12" customHeight="1">
      <c r="E6" s="3053" t="s">
        <v>8</v>
      </c>
      <c r="F6" s="3053"/>
      <c r="G6" s="3053"/>
      <c r="H6" s="3053"/>
      <c r="I6" s="3053"/>
      <c r="J6" s="3053"/>
      <c r="K6" s="3053"/>
      <c r="L6" s="3053"/>
      <c r="M6" s="3053"/>
      <c r="N6" s="3053"/>
    </row>
    <row r="7" spans="1:22" s="1049" customFormat="1" ht="15.75">
      <c r="A7" s="1049" t="s">
        <v>870</v>
      </c>
      <c r="E7" s="2746" t="s">
        <v>870</v>
      </c>
      <c r="F7" s="2746"/>
      <c r="G7" s="2746"/>
      <c r="H7" s="2746"/>
      <c r="I7" s="2746"/>
      <c r="J7" s="2746"/>
      <c r="K7" s="2746"/>
      <c r="L7" s="2746"/>
      <c r="M7" s="2746"/>
      <c r="N7" s="2746"/>
    </row>
    <row r="8" spans="1:22" s="1049" customFormat="1" ht="9" customHeight="1"/>
    <row r="9" spans="1:22" s="1049" customFormat="1">
      <c r="A9" s="3046" t="s">
        <v>9</v>
      </c>
      <c r="B9" s="3044" t="s">
        <v>10</v>
      </c>
      <c r="C9" s="3045"/>
      <c r="D9" s="3045"/>
      <c r="E9" s="3045"/>
      <c r="F9" s="3045"/>
      <c r="G9" s="3045"/>
      <c r="H9" s="3045"/>
      <c r="I9" s="3049"/>
      <c r="J9" s="3044" t="s">
        <v>11</v>
      </c>
      <c r="K9" s="3045"/>
      <c r="L9" s="3045"/>
      <c r="M9" s="3045"/>
      <c r="N9" s="3045"/>
      <c r="O9" s="3045"/>
      <c r="P9" s="3045"/>
      <c r="Q9" s="3049"/>
    </row>
    <row r="10" spans="1:22" s="1049" customFormat="1">
      <c r="A10" s="3047"/>
      <c r="B10" s="3050" t="s">
        <v>511</v>
      </c>
      <c r="C10" s="3051"/>
      <c r="D10" s="3051"/>
      <c r="E10" s="3052"/>
      <c r="F10" s="3050" t="s">
        <v>512</v>
      </c>
      <c r="G10" s="3051"/>
      <c r="H10" s="3051"/>
      <c r="I10" s="3052"/>
      <c r="J10" s="3050" t="s">
        <v>511</v>
      </c>
      <c r="K10" s="3051"/>
      <c r="L10" s="3051"/>
      <c r="M10" s="3052"/>
      <c r="N10" s="3050" t="s">
        <v>512</v>
      </c>
      <c r="O10" s="3051"/>
      <c r="P10" s="3051"/>
      <c r="Q10" s="3052"/>
    </row>
    <row r="11" spans="1:22" s="1049" customFormat="1">
      <c r="A11" s="3047"/>
      <c r="B11" s="3044" t="s">
        <v>14</v>
      </c>
      <c r="C11" s="3045"/>
      <c r="E11" s="1506"/>
      <c r="F11" s="3044" t="s">
        <v>15</v>
      </c>
      <c r="G11" s="3045"/>
      <c r="H11" s="1505"/>
      <c r="I11" s="1506"/>
      <c r="J11" s="3044" t="s">
        <v>15</v>
      </c>
      <c r="K11" s="3045"/>
      <c r="L11" s="1505"/>
      <c r="M11" s="1506"/>
      <c r="N11" s="3044" t="s">
        <v>15</v>
      </c>
      <c r="O11" s="3045"/>
      <c r="P11" s="1505"/>
      <c r="Q11" s="1506"/>
    </row>
    <row r="12" spans="1:22" s="1053" customFormat="1" ht="35.25" customHeight="1">
      <c r="A12" s="3048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4.25">
      <c r="A14" s="1056">
        <v>0</v>
      </c>
      <c r="B14" s="1512"/>
      <c r="C14" s="1129"/>
      <c r="D14" s="1129"/>
      <c r="E14" s="1784">
        <v>196</v>
      </c>
      <c r="F14" s="1510"/>
      <c r="G14" s="1129"/>
      <c r="H14" s="1129"/>
      <c r="I14" s="1784">
        <v>163</v>
      </c>
      <c r="J14" s="1512"/>
      <c r="K14" s="1129"/>
      <c r="L14" s="1129"/>
      <c r="M14" s="1784">
        <v>0</v>
      </c>
      <c r="N14" s="1510"/>
      <c r="O14" s="1129"/>
      <c r="P14" s="1129"/>
      <c r="Q14" s="1784">
        <v>0</v>
      </c>
      <c r="S14" s="1481"/>
      <c r="T14" s="1057"/>
      <c r="U14" s="1057"/>
      <c r="V14" s="1057"/>
    </row>
    <row r="15" spans="1:22" s="1053" customFormat="1" ht="15">
      <c r="A15" s="1056">
        <v>1</v>
      </c>
      <c r="B15" s="1512"/>
      <c r="C15" s="1754"/>
      <c r="D15" s="1129"/>
      <c r="E15" s="1784">
        <v>196</v>
      </c>
      <c r="F15" s="1760"/>
      <c r="G15" s="1129"/>
      <c r="H15" s="1761"/>
      <c r="I15" s="1784">
        <v>180</v>
      </c>
      <c r="J15" s="1512"/>
      <c r="K15" s="1129"/>
      <c r="L15" s="1129"/>
      <c r="M15" s="1784">
        <v>0</v>
      </c>
      <c r="N15" s="1510"/>
      <c r="O15" s="1129"/>
      <c r="P15" s="1129"/>
      <c r="Q15" s="1784">
        <v>0</v>
      </c>
      <c r="S15" s="1058"/>
      <c r="T15" s="1057"/>
      <c r="U15" s="1057"/>
      <c r="V15" s="1057"/>
    </row>
    <row r="16" spans="1:22" s="1053" customFormat="1" ht="15">
      <c r="A16" s="1056">
        <v>2</v>
      </c>
      <c r="B16" s="1512"/>
      <c r="C16" s="1754"/>
      <c r="D16" s="1129"/>
      <c r="E16" s="1784">
        <v>194</v>
      </c>
      <c r="F16" s="1760"/>
      <c r="G16" s="1129"/>
      <c r="H16" s="1761"/>
      <c r="I16" s="1784">
        <v>179</v>
      </c>
      <c r="J16" s="1512"/>
      <c r="K16" s="1129"/>
      <c r="L16" s="1129"/>
      <c r="M16" s="1784">
        <v>0</v>
      </c>
      <c r="N16" s="1510"/>
      <c r="O16" s="1129"/>
      <c r="P16" s="1129"/>
      <c r="Q16" s="1784">
        <v>0</v>
      </c>
      <c r="S16" s="1058"/>
      <c r="T16" s="1057"/>
      <c r="U16" s="1057"/>
      <c r="V16" s="1057"/>
    </row>
    <row r="17" spans="1:22" s="1053" customFormat="1" ht="15">
      <c r="A17" s="1056">
        <v>3</v>
      </c>
      <c r="B17" s="1512"/>
      <c r="C17" s="1754"/>
      <c r="D17" s="1129"/>
      <c r="E17" s="1784">
        <v>192</v>
      </c>
      <c r="F17" s="1760"/>
      <c r="G17" s="1129"/>
      <c r="H17" s="1761"/>
      <c r="I17" s="1784">
        <v>181</v>
      </c>
      <c r="J17" s="1512"/>
      <c r="K17" s="1129"/>
      <c r="L17" s="1129"/>
      <c r="M17" s="1784">
        <v>0</v>
      </c>
      <c r="N17" s="1510"/>
      <c r="O17" s="1129"/>
      <c r="P17" s="1129"/>
      <c r="Q17" s="1784">
        <v>0</v>
      </c>
      <c r="S17" s="1058"/>
      <c r="T17" s="1057"/>
      <c r="U17" s="1057"/>
      <c r="V17" s="1057"/>
    </row>
    <row r="18" spans="1:22" s="1053" customFormat="1" ht="15">
      <c r="A18" s="1056">
        <v>4</v>
      </c>
      <c r="B18" s="1512"/>
      <c r="C18" s="1754"/>
      <c r="D18" s="1129"/>
      <c r="E18" s="1784">
        <v>197</v>
      </c>
      <c r="F18" s="1760"/>
      <c r="G18" s="1129"/>
      <c r="H18" s="1761"/>
      <c r="I18" s="1784">
        <v>182</v>
      </c>
      <c r="J18" s="1512"/>
      <c r="K18" s="1129"/>
      <c r="L18" s="1129"/>
      <c r="M18" s="1784">
        <v>0</v>
      </c>
      <c r="N18" s="1510"/>
      <c r="O18" s="1129"/>
      <c r="P18" s="1129"/>
      <c r="Q18" s="1784">
        <v>0</v>
      </c>
      <c r="S18" s="1058"/>
      <c r="T18" s="1057"/>
      <c r="U18" s="1057"/>
      <c r="V18" s="1057"/>
    </row>
    <row r="19" spans="1:22" s="1053" customFormat="1" ht="15">
      <c r="A19" s="1056">
        <v>5</v>
      </c>
      <c r="B19" s="1512"/>
      <c r="C19" s="1754"/>
      <c r="D19" s="1129"/>
      <c r="E19" s="1784">
        <v>187</v>
      </c>
      <c r="F19" s="1760"/>
      <c r="G19" s="1129"/>
      <c r="H19" s="1761"/>
      <c r="I19" s="1784">
        <v>183</v>
      </c>
      <c r="J19" s="1512"/>
      <c r="K19" s="1129"/>
      <c r="L19" s="1129"/>
      <c r="M19" s="1784">
        <v>0</v>
      </c>
      <c r="N19" s="1510"/>
      <c r="O19" s="1129"/>
      <c r="P19" s="1129"/>
      <c r="Q19" s="1784">
        <v>0</v>
      </c>
      <c r="S19" s="1058"/>
      <c r="T19" s="1057"/>
      <c r="U19" s="1057"/>
      <c r="V19" s="1057"/>
    </row>
    <row r="20" spans="1:22" s="1053" customFormat="1" ht="15">
      <c r="A20" s="1056">
        <v>6</v>
      </c>
      <c r="B20" s="1512"/>
      <c r="C20" s="1754"/>
      <c r="D20" s="1129"/>
      <c r="E20" s="1784">
        <v>209</v>
      </c>
      <c r="F20" s="1760"/>
      <c r="G20" s="1129"/>
      <c r="H20" s="1761"/>
      <c r="I20" s="1784">
        <v>200</v>
      </c>
      <c r="J20" s="1512"/>
      <c r="K20" s="1129"/>
      <c r="L20" s="1129"/>
      <c r="M20" s="1784">
        <v>0</v>
      </c>
      <c r="N20" s="1510"/>
      <c r="O20" s="1129"/>
      <c r="P20" s="1129"/>
      <c r="Q20" s="1784">
        <v>0</v>
      </c>
      <c r="S20" s="1058"/>
      <c r="T20" s="1057"/>
      <c r="U20" s="1057"/>
      <c r="V20" s="1057"/>
    </row>
    <row r="21" spans="1:22" s="1053" customFormat="1" ht="15">
      <c r="A21" s="1056">
        <v>7</v>
      </c>
      <c r="B21" s="1512"/>
      <c r="C21" s="1754"/>
      <c r="D21" s="1129"/>
      <c r="E21" s="1784">
        <v>207</v>
      </c>
      <c r="F21" s="1760"/>
      <c r="G21" s="1129"/>
      <c r="H21" s="1761"/>
      <c r="I21" s="1784">
        <v>202</v>
      </c>
      <c r="J21" s="1512"/>
      <c r="K21" s="1129"/>
      <c r="L21" s="1129"/>
      <c r="M21" s="1784">
        <v>0</v>
      </c>
      <c r="N21" s="1510"/>
      <c r="O21" s="1129"/>
      <c r="P21" s="1129"/>
      <c r="Q21" s="1784">
        <v>0</v>
      </c>
      <c r="S21" s="1058"/>
      <c r="T21" s="1057"/>
      <c r="U21" s="1057"/>
      <c r="V21" s="1057"/>
    </row>
    <row r="22" spans="1:22" s="1053" customFormat="1" ht="15">
      <c r="A22" s="1056">
        <v>8</v>
      </c>
      <c r="B22" s="1512"/>
      <c r="C22" s="1754"/>
      <c r="D22" s="1129"/>
      <c r="E22" s="1784">
        <v>246</v>
      </c>
      <c r="F22" s="1760"/>
      <c r="G22" s="1129"/>
      <c r="H22" s="1761"/>
      <c r="I22" s="1784">
        <v>195</v>
      </c>
      <c r="J22" s="1512"/>
      <c r="K22" s="1129"/>
      <c r="L22" s="1129"/>
      <c r="M22" s="1784">
        <v>0</v>
      </c>
      <c r="N22" s="1510"/>
      <c r="O22" s="1129"/>
      <c r="P22" s="1129"/>
      <c r="Q22" s="1784">
        <v>0</v>
      </c>
      <c r="S22" s="1058"/>
      <c r="T22" s="1057"/>
      <c r="U22" s="1057"/>
      <c r="V22" s="1057"/>
    </row>
    <row r="23" spans="1:22" s="1053" customFormat="1" ht="15">
      <c r="A23" s="1056">
        <v>9</v>
      </c>
      <c r="B23" s="1512"/>
      <c r="C23" s="1754"/>
      <c r="D23" s="1129"/>
      <c r="E23" s="1784">
        <v>271</v>
      </c>
      <c r="F23" s="1760"/>
      <c r="G23" s="1129"/>
      <c r="H23" s="1761"/>
      <c r="I23" s="1784">
        <v>187</v>
      </c>
      <c r="J23" s="1512"/>
      <c r="K23" s="1129"/>
      <c r="L23" s="1129"/>
      <c r="M23" s="1784">
        <v>0</v>
      </c>
      <c r="N23" s="1510"/>
      <c r="O23" s="1129"/>
      <c r="P23" s="1129"/>
      <c r="Q23" s="1784">
        <v>0</v>
      </c>
      <c r="S23" s="1058"/>
      <c r="T23" s="1057"/>
      <c r="U23" s="1057"/>
      <c r="V23" s="1057"/>
    </row>
    <row r="24" spans="1:22" s="1053" customFormat="1" ht="15">
      <c r="A24" s="1056">
        <v>10</v>
      </c>
      <c r="B24" s="1512"/>
      <c r="C24" s="1754"/>
      <c r="D24" s="1129"/>
      <c r="E24" s="1784">
        <v>223</v>
      </c>
      <c r="F24" s="1760"/>
      <c r="G24" s="1129"/>
      <c r="H24" s="1761"/>
      <c r="I24" s="1784">
        <v>185</v>
      </c>
      <c r="J24" s="1512"/>
      <c r="K24" s="1129"/>
      <c r="L24" s="1129"/>
      <c r="M24" s="1784">
        <v>0</v>
      </c>
      <c r="N24" s="1510"/>
      <c r="O24" s="1129"/>
      <c r="P24" s="1129"/>
      <c r="Q24" s="1784">
        <v>0</v>
      </c>
      <c r="S24" s="1058"/>
      <c r="T24" s="1057"/>
      <c r="U24" s="1057"/>
      <c r="V24" s="1057"/>
    </row>
    <row r="25" spans="1:22" s="1053" customFormat="1" ht="15">
      <c r="A25" s="1056">
        <v>11</v>
      </c>
      <c r="B25" s="1512"/>
      <c r="C25" s="1754"/>
      <c r="D25" s="1129"/>
      <c r="E25" s="1784">
        <v>229</v>
      </c>
      <c r="F25" s="1760"/>
      <c r="G25" s="1129"/>
      <c r="H25" s="1761"/>
      <c r="I25" s="1784">
        <v>193</v>
      </c>
      <c r="J25" s="1512"/>
      <c r="K25" s="1129"/>
      <c r="L25" s="1129"/>
      <c r="M25" s="1784">
        <v>0</v>
      </c>
      <c r="N25" s="1510"/>
      <c r="O25" s="1129"/>
      <c r="P25" s="1129"/>
      <c r="Q25" s="1784">
        <v>0</v>
      </c>
      <c r="S25" s="1058"/>
      <c r="T25" s="1057"/>
      <c r="U25" s="1057"/>
      <c r="V25" s="1057"/>
    </row>
    <row r="26" spans="1:22" s="1053" customFormat="1" ht="15">
      <c r="A26" s="1056">
        <v>12</v>
      </c>
      <c r="B26" s="1512"/>
      <c r="C26" s="1754"/>
      <c r="D26" s="1129"/>
      <c r="E26" s="1784">
        <v>164</v>
      </c>
      <c r="F26" s="1760"/>
      <c r="G26" s="1129"/>
      <c r="H26" s="1761"/>
      <c r="I26" s="1784">
        <v>183</v>
      </c>
      <c r="J26" s="1512"/>
      <c r="K26" s="1129"/>
      <c r="L26" s="1129"/>
      <c r="M26" s="1784">
        <v>0</v>
      </c>
      <c r="N26" s="1510"/>
      <c r="O26" s="1129"/>
      <c r="P26" s="1129"/>
      <c r="Q26" s="1784">
        <v>0</v>
      </c>
      <c r="S26" s="1058"/>
      <c r="T26" s="1057"/>
      <c r="U26" s="1057"/>
      <c r="V26" s="1057"/>
    </row>
    <row r="27" spans="1:22" s="1053" customFormat="1" ht="15">
      <c r="A27" s="1056">
        <v>13</v>
      </c>
      <c r="B27" s="1512"/>
      <c r="C27" s="1754"/>
      <c r="D27" s="1129"/>
      <c r="E27" s="1784">
        <v>218</v>
      </c>
      <c r="F27" s="1760"/>
      <c r="G27" s="1129"/>
      <c r="H27" s="1761"/>
      <c r="I27" s="1784">
        <v>184</v>
      </c>
      <c r="J27" s="1512"/>
      <c r="K27" s="1129"/>
      <c r="L27" s="1129"/>
      <c r="M27" s="1784">
        <v>0</v>
      </c>
      <c r="N27" s="1510"/>
      <c r="O27" s="1129"/>
      <c r="P27" s="1129"/>
      <c r="Q27" s="1784">
        <v>0</v>
      </c>
      <c r="S27" s="1058"/>
      <c r="T27" s="1057"/>
      <c r="U27" s="1057"/>
      <c r="V27" s="1057"/>
    </row>
    <row r="28" spans="1:22" s="1053" customFormat="1" ht="15">
      <c r="A28" s="1056">
        <v>14</v>
      </c>
      <c r="B28" s="1512"/>
      <c r="C28" s="1754"/>
      <c r="D28" s="1129"/>
      <c r="E28" s="1784">
        <v>177</v>
      </c>
      <c r="F28" s="1760"/>
      <c r="G28" s="1129"/>
      <c r="H28" s="1761"/>
      <c r="I28" s="1784">
        <v>185</v>
      </c>
      <c r="J28" s="1512"/>
      <c r="K28" s="1129"/>
      <c r="L28" s="1129"/>
      <c r="M28" s="1784">
        <v>0</v>
      </c>
      <c r="N28" s="1510"/>
      <c r="O28" s="1129"/>
      <c r="P28" s="1129"/>
      <c r="Q28" s="1784">
        <v>0</v>
      </c>
      <c r="S28" s="1058"/>
      <c r="T28" s="1057"/>
      <c r="U28" s="1057"/>
      <c r="V28" s="1057"/>
    </row>
    <row r="29" spans="1:22" s="1053" customFormat="1" ht="15">
      <c r="A29" s="1056">
        <v>15</v>
      </c>
      <c r="B29" s="1512"/>
      <c r="C29" s="1754"/>
      <c r="D29" s="1129"/>
      <c r="E29" s="1784">
        <v>224</v>
      </c>
      <c r="F29" s="1760"/>
      <c r="G29" s="1129"/>
      <c r="H29" s="1761"/>
      <c r="I29" s="1784">
        <v>195</v>
      </c>
      <c r="J29" s="1512"/>
      <c r="K29" s="1129"/>
      <c r="L29" s="1129"/>
      <c r="M29" s="1784">
        <v>0</v>
      </c>
      <c r="N29" s="1510"/>
      <c r="O29" s="1129"/>
      <c r="P29" s="1129"/>
      <c r="Q29" s="1784">
        <v>0</v>
      </c>
      <c r="S29" s="1058"/>
      <c r="T29" s="1057"/>
      <c r="U29" s="1057"/>
      <c r="V29" s="1057"/>
    </row>
    <row r="30" spans="1:22" s="1053" customFormat="1" ht="15">
      <c r="A30" s="1056">
        <v>16</v>
      </c>
      <c r="B30" s="1512"/>
      <c r="C30" s="1754"/>
      <c r="D30" s="1129"/>
      <c r="E30" s="1784">
        <v>254</v>
      </c>
      <c r="F30" s="1760"/>
      <c r="G30" s="1129"/>
      <c r="H30" s="1761"/>
      <c r="I30" s="1784">
        <v>212</v>
      </c>
      <c r="J30" s="1512"/>
      <c r="K30" s="1129"/>
      <c r="L30" s="1129"/>
      <c r="M30" s="1784">
        <v>0</v>
      </c>
      <c r="N30" s="1510"/>
      <c r="O30" s="1129"/>
      <c r="P30" s="1129"/>
      <c r="Q30" s="1784">
        <v>0</v>
      </c>
      <c r="S30" s="1058"/>
      <c r="T30" s="1057"/>
      <c r="U30" s="1057"/>
      <c r="V30" s="1057"/>
    </row>
    <row r="31" spans="1:22" s="1059" customFormat="1" ht="15">
      <c r="A31" s="1056">
        <v>17</v>
      </c>
      <c r="B31" s="1512"/>
      <c r="C31" s="1754"/>
      <c r="D31" s="1129"/>
      <c r="E31" s="1784">
        <v>214</v>
      </c>
      <c r="F31" s="1760"/>
      <c r="G31" s="1129"/>
      <c r="H31" s="1761"/>
      <c r="I31" s="1784">
        <v>216</v>
      </c>
      <c r="J31" s="1512"/>
      <c r="K31" s="1129"/>
      <c r="L31" s="1129"/>
      <c r="M31" s="1784">
        <v>0</v>
      </c>
      <c r="N31" s="1510"/>
      <c r="O31" s="1129"/>
      <c r="P31" s="1129"/>
      <c r="Q31" s="1784">
        <v>0</v>
      </c>
      <c r="S31" s="1058"/>
      <c r="T31" s="1057"/>
      <c r="U31" s="1057"/>
      <c r="V31" s="1057"/>
    </row>
    <row r="32" spans="1:22" s="1059" customFormat="1" ht="15">
      <c r="A32" s="1056">
        <v>18</v>
      </c>
      <c r="B32" s="1512"/>
      <c r="C32" s="1754"/>
      <c r="D32" s="1129"/>
      <c r="E32" s="1784">
        <v>215</v>
      </c>
      <c r="F32" s="1760"/>
      <c r="G32" s="1129"/>
      <c r="H32" s="1761"/>
      <c r="I32" s="1784">
        <v>222</v>
      </c>
      <c r="J32" s="1512"/>
      <c r="K32" s="1129"/>
      <c r="L32" s="1129"/>
      <c r="M32" s="1784">
        <v>0</v>
      </c>
      <c r="N32" s="1510"/>
      <c r="O32" s="1129"/>
      <c r="P32" s="1129"/>
      <c r="Q32" s="1784">
        <v>0</v>
      </c>
      <c r="S32" s="1058"/>
      <c r="T32" s="1057"/>
      <c r="U32" s="1057"/>
      <c r="V32" s="1057"/>
    </row>
    <row r="33" spans="1:22" s="1059" customFormat="1" ht="15">
      <c r="A33" s="1056">
        <v>19</v>
      </c>
      <c r="B33" s="1512"/>
      <c r="C33" s="1754"/>
      <c r="D33" s="1129"/>
      <c r="E33" s="1784">
        <v>212</v>
      </c>
      <c r="F33" s="1760"/>
      <c r="G33" s="1129"/>
      <c r="H33" s="1761"/>
      <c r="I33" s="1784">
        <v>212</v>
      </c>
      <c r="J33" s="1512"/>
      <c r="K33" s="1129"/>
      <c r="L33" s="1129"/>
      <c r="M33" s="1784">
        <v>0</v>
      </c>
      <c r="N33" s="1510"/>
      <c r="O33" s="1129"/>
      <c r="P33" s="1129"/>
      <c r="Q33" s="1784">
        <v>0</v>
      </c>
      <c r="S33" s="1058"/>
      <c r="T33" s="1057"/>
      <c r="U33" s="1057"/>
      <c r="V33" s="1057"/>
    </row>
    <row r="34" spans="1:22" s="1059" customFormat="1" ht="15">
      <c r="A34" s="1056">
        <v>20</v>
      </c>
      <c r="B34" s="1512"/>
      <c r="C34" s="1754"/>
      <c r="D34" s="1129"/>
      <c r="E34" s="1784">
        <v>209</v>
      </c>
      <c r="F34" s="1760"/>
      <c r="G34" s="1129"/>
      <c r="H34" s="1761"/>
      <c r="I34" s="1784">
        <v>200</v>
      </c>
      <c r="J34" s="1512"/>
      <c r="K34" s="1129"/>
      <c r="L34" s="1129"/>
      <c r="M34" s="1784">
        <v>0</v>
      </c>
      <c r="N34" s="1510"/>
      <c r="O34" s="1129"/>
      <c r="P34" s="1129"/>
      <c r="Q34" s="1784">
        <v>0</v>
      </c>
      <c r="S34" s="1058"/>
      <c r="T34" s="1057"/>
      <c r="U34" s="1057"/>
      <c r="V34" s="1057"/>
    </row>
    <row r="35" spans="1:22" s="1059" customFormat="1" ht="15">
      <c r="A35" s="1056">
        <v>21</v>
      </c>
      <c r="B35" s="1512"/>
      <c r="C35" s="1754"/>
      <c r="D35" s="1129"/>
      <c r="E35" s="1784">
        <v>212</v>
      </c>
      <c r="F35" s="1760"/>
      <c r="G35" s="1129"/>
      <c r="H35" s="1761"/>
      <c r="I35" s="1784">
        <v>190</v>
      </c>
      <c r="J35" s="1512"/>
      <c r="K35" s="1129"/>
      <c r="L35" s="1129"/>
      <c r="M35" s="1784">
        <v>0</v>
      </c>
      <c r="N35" s="1510"/>
      <c r="O35" s="1129"/>
      <c r="P35" s="1129"/>
      <c r="Q35" s="1784">
        <v>0</v>
      </c>
      <c r="S35" s="1058"/>
      <c r="T35" s="1057"/>
      <c r="U35" s="1057"/>
      <c r="V35" s="1057"/>
    </row>
    <row r="36" spans="1:22" s="1059" customFormat="1" ht="15">
      <c r="A36" s="1056">
        <v>22</v>
      </c>
      <c r="B36" s="1512"/>
      <c r="C36" s="1754"/>
      <c r="D36" s="1129"/>
      <c r="E36" s="1784">
        <v>209</v>
      </c>
      <c r="F36" s="1760"/>
      <c r="G36" s="1129"/>
      <c r="H36" s="1761"/>
      <c r="I36" s="1784">
        <v>194</v>
      </c>
      <c r="J36" s="1512"/>
      <c r="K36" s="1129"/>
      <c r="L36" s="1129"/>
      <c r="M36" s="1784">
        <v>0</v>
      </c>
      <c r="N36" s="1510"/>
      <c r="O36" s="1129"/>
      <c r="P36" s="1129"/>
      <c r="Q36" s="1784">
        <v>0</v>
      </c>
      <c r="S36" s="1058"/>
      <c r="T36" s="1057"/>
      <c r="U36" s="1057"/>
      <c r="V36" s="1057"/>
    </row>
    <row r="37" spans="1:22" s="1059" customFormat="1" ht="15">
      <c r="A37" s="1056">
        <v>23</v>
      </c>
      <c r="B37" s="1512"/>
      <c r="C37" s="1754"/>
      <c r="D37" s="1754"/>
      <c r="E37" s="1784">
        <v>198</v>
      </c>
      <c r="F37" s="1760"/>
      <c r="G37" s="1761"/>
      <c r="H37" s="1761"/>
      <c r="I37" s="1784">
        <v>185</v>
      </c>
      <c r="J37" s="1512"/>
      <c r="K37" s="1129"/>
      <c r="L37" s="1129"/>
      <c r="M37" s="1784">
        <v>0</v>
      </c>
      <c r="N37" s="1510"/>
      <c r="O37" s="1129"/>
      <c r="P37" s="1129"/>
      <c r="Q37" s="1784">
        <v>0</v>
      </c>
      <c r="S37" s="1058"/>
      <c r="T37" s="1057"/>
      <c r="U37" s="1057"/>
      <c r="V37" s="1057"/>
    </row>
    <row r="38" spans="1:22" s="1059" customFormat="1" ht="15">
      <c r="A38" s="1056" t="s">
        <v>19</v>
      </c>
      <c r="B38" s="1482"/>
      <c r="C38" s="2027"/>
      <c r="D38" s="2028"/>
      <c r="E38" s="2018">
        <f>SUM(E14:E37)</f>
        <v>5053</v>
      </c>
      <c r="F38" s="2019"/>
      <c r="G38" s="2019"/>
      <c r="H38" s="2019"/>
      <c r="I38" s="2018">
        <f>SUM(I14:I37)</f>
        <v>4608</v>
      </c>
      <c r="J38" s="1753"/>
      <c r="K38" s="1490"/>
      <c r="L38" s="1490"/>
      <c r="M38" s="1485">
        <f>SUM(M14:M37)</f>
        <v>0</v>
      </c>
      <c r="N38" s="2013"/>
      <c r="O38" s="2012"/>
      <c r="P38" s="2013"/>
      <c r="Q38" s="1485">
        <f>SUM(Q14:Q37)</f>
        <v>0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V42"/>
  <sheetViews>
    <sheetView zoomScale="85" zoomScaleNormal="85" zoomScaleSheetLayoutView="100" workbookViewId="0">
      <selection activeCell="Q14" sqref="Q14:Q37"/>
    </sheetView>
  </sheetViews>
  <sheetFormatPr defaultColWidth="9.140625" defaultRowHeight="12.75"/>
  <cols>
    <col min="1" max="3" width="11.28515625" style="1061" customWidth="1"/>
    <col min="4" max="4" width="11.28515625" style="1061" hidden="1" customWidth="1"/>
    <col min="5" max="7" width="11.28515625" style="1061" customWidth="1"/>
    <col min="8" max="8" width="11.28515625" style="1061" hidden="1" customWidth="1"/>
    <col min="9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1.28515625" style="1061" customWidth="1"/>
    <col min="18" max="16384" width="9.140625" style="1061"/>
  </cols>
  <sheetData>
    <row r="1" spans="1:22" s="1049" customFormat="1" ht="18.75" customHeight="1">
      <c r="B1" s="1473"/>
      <c r="C1" s="1509" t="s">
        <v>505</v>
      </c>
      <c r="D1" s="1050"/>
      <c r="E1" s="1050"/>
      <c r="J1" s="800"/>
      <c r="K1" s="3054" t="s">
        <v>593</v>
      </c>
      <c r="L1" s="3054"/>
      <c r="M1" s="3054"/>
      <c r="N1" s="3054"/>
      <c r="O1" s="3054"/>
      <c r="P1" s="3054"/>
      <c r="Q1" s="3054"/>
    </row>
    <row r="2" spans="1:22" s="1049" customFormat="1" ht="10.5" customHeight="1">
      <c r="A2" s="1474"/>
      <c r="B2" s="3055" t="s">
        <v>1</v>
      </c>
      <c r="C2" s="3055"/>
      <c r="D2" s="3055"/>
      <c r="E2" s="3055"/>
      <c r="N2" s="3056" t="s">
        <v>2</v>
      </c>
      <c r="O2" s="3057"/>
      <c r="P2" s="3057"/>
      <c r="Q2" s="3057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/>
      <c r="C4" s="1509" t="s">
        <v>504</v>
      </c>
      <c r="D4" s="1475"/>
      <c r="E4" s="1475"/>
      <c r="I4" s="3058" t="s">
        <v>5</v>
      </c>
      <c r="J4" s="3059"/>
      <c r="K4" s="3059"/>
      <c r="L4" s="1504"/>
      <c r="O4" s="1051"/>
    </row>
    <row r="5" spans="1:22" s="1049" customFormat="1" ht="9.75" customHeight="1">
      <c r="A5" s="1474"/>
      <c r="B5" s="3060" t="s">
        <v>7</v>
      </c>
      <c r="C5" s="3060"/>
      <c r="D5" s="3060"/>
      <c r="E5" s="3060"/>
    </row>
    <row r="6" spans="1:22" s="1049" customFormat="1" ht="12" customHeight="1">
      <c r="E6" s="3053" t="s">
        <v>8</v>
      </c>
      <c r="F6" s="3053"/>
      <c r="G6" s="3053"/>
      <c r="H6" s="3053"/>
      <c r="I6" s="3053"/>
      <c r="J6" s="3053"/>
      <c r="K6" s="3053"/>
      <c r="L6" s="3053"/>
      <c r="M6" s="3053"/>
      <c r="N6" s="3053"/>
    </row>
    <row r="7" spans="1:22" s="1049" customFormat="1" ht="15.75">
      <c r="A7" s="1049" t="s">
        <v>870</v>
      </c>
      <c r="E7" s="2746" t="s">
        <v>870</v>
      </c>
      <c r="F7" s="2746"/>
      <c r="G7" s="2746"/>
      <c r="H7" s="2746"/>
      <c r="I7" s="2746"/>
      <c r="J7" s="2746"/>
      <c r="K7" s="2746"/>
      <c r="L7" s="2746"/>
      <c r="M7" s="2746"/>
      <c r="N7" s="2746"/>
    </row>
    <row r="8" spans="1:22" s="1049" customFormat="1" ht="9" customHeight="1"/>
    <row r="9" spans="1:22" s="1049" customFormat="1">
      <c r="A9" s="3046" t="s">
        <v>9</v>
      </c>
      <c r="B9" s="3044" t="s">
        <v>10</v>
      </c>
      <c r="C9" s="3045"/>
      <c r="D9" s="3045"/>
      <c r="E9" s="3045"/>
      <c r="F9" s="3045"/>
      <c r="G9" s="3045"/>
      <c r="H9" s="3045"/>
      <c r="I9" s="3049"/>
      <c r="J9" s="3044" t="s">
        <v>11</v>
      </c>
      <c r="K9" s="3045"/>
      <c r="L9" s="3045"/>
      <c r="M9" s="3045"/>
      <c r="N9" s="3045"/>
      <c r="O9" s="3045"/>
      <c r="P9" s="3045"/>
      <c r="Q9" s="3049"/>
    </row>
    <row r="10" spans="1:22" s="1049" customFormat="1">
      <c r="A10" s="3047"/>
      <c r="B10" s="3050" t="s">
        <v>513</v>
      </c>
      <c r="C10" s="3051"/>
      <c r="D10" s="3051"/>
      <c r="E10" s="3052"/>
      <c r="F10" s="3050" t="s">
        <v>514</v>
      </c>
      <c r="G10" s="3051"/>
      <c r="H10" s="3051"/>
      <c r="I10" s="3052"/>
      <c r="J10" s="3050" t="s">
        <v>513</v>
      </c>
      <c r="K10" s="3051"/>
      <c r="L10" s="3051"/>
      <c r="M10" s="3052"/>
      <c r="N10" s="3050" t="s">
        <v>514</v>
      </c>
      <c r="O10" s="3051"/>
      <c r="P10" s="3051"/>
      <c r="Q10" s="3052"/>
    </row>
    <row r="11" spans="1:22" s="1049" customFormat="1">
      <c r="A11" s="3047"/>
      <c r="B11" s="3044" t="s">
        <v>14</v>
      </c>
      <c r="C11" s="3045"/>
      <c r="E11" s="1506"/>
      <c r="F11" s="3044" t="s">
        <v>15</v>
      </c>
      <c r="G11" s="3045"/>
      <c r="H11" s="1505"/>
      <c r="I11" s="1506"/>
      <c r="J11" s="3044" t="s">
        <v>15</v>
      </c>
      <c r="K11" s="3045"/>
      <c r="L11" s="1505"/>
      <c r="M11" s="1506"/>
      <c r="N11" s="3044" t="s">
        <v>15</v>
      </c>
      <c r="O11" s="3045"/>
      <c r="P11" s="1505"/>
      <c r="Q11" s="1506"/>
    </row>
    <row r="12" spans="1:22" s="1053" customFormat="1" ht="35.25" customHeight="1">
      <c r="A12" s="3048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4.25">
      <c r="A14" s="1056">
        <v>0</v>
      </c>
      <c r="B14" s="1512"/>
      <c r="C14" s="1511"/>
      <c r="D14" s="1758"/>
      <c r="E14" s="1784">
        <v>111</v>
      </c>
      <c r="F14" s="1510"/>
      <c r="G14" s="1129"/>
      <c r="H14" s="1129"/>
      <c r="I14" s="1784">
        <v>58</v>
      </c>
      <c r="J14" s="1512"/>
      <c r="K14" s="1129"/>
      <c r="L14" s="1129"/>
      <c r="M14" s="1784">
        <v>74</v>
      </c>
      <c r="N14" s="1510"/>
      <c r="O14" s="1129"/>
      <c r="P14" s="1129"/>
      <c r="Q14" s="1784">
        <v>25</v>
      </c>
      <c r="S14" s="1481"/>
      <c r="T14" s="1057"/>
      <c r="U14" s="1057"/>
      <c r="V14" s="1057"/>
    </row>
    <row r="15" spans="1:22" s="1053" customFormat="1" ht="15">
      <c r="A15" s="1056">
        <v>1</v>
      </c>
      <c r="B15" s="1512"/>
      <c r="C15" s="1754"/>
      <c r="D15" s="1758"/>
      <c r="E15" s="1784">
        <v>113</v>
      </c>
      <c r="F15" s="1755"/>
      <c r="G15" s="1129"/>
      <c r="H15" s="1754"/>
      <c r="I15" s="1784">
        <v>59</v>
      </c>
      <c r="J15" s="1759"/>
      <c r="K15" s="1129"/>
      <c r="L15" s="1129"/>
      <c r="M15" s="1784">
        <v>73</v>
      </c>
      <c r="N15" s="1510"/>
      <c r="O15" s="1129"/>
      <c r="P15" s="1129"/>
      <c r="Q15" s="1784">
        <v>28</v>
      </c>
      <c r="S15" s="1058"/>
      <c r="T15" s="1057"/>
      <c r="U15" s="1057"/>
      <c r="V15" s="1057"/>
    </row>
    <row r="16" spans="1:22" s="1053" customFormat="1" ht="15">
      <c r="A16" s="1056">
        <v>2</v>
      </c>
      <c r="B16" s="1512"/>
      <c r="C16" s="1754"/>
      <c r="D16" s="1758"/>
      <c r="E16" s="1784">
        <v>115</v>
      </c>
      <c r="F16" s="1755"/>
      <c r="G16" s="1129"/>
      <c r="H16" s="1754"/>
      <c r="I16" s="1784">
        <v>57</v>
      </c>
      <c r="J16" s="1759"/>
      <c r="K16" s="1129"/>
      <c r="L16" s="1129"/>
      <c r="M16" s="1784">
        <v>76</v>
      </c>
      <c r="N16" s="1510"/>
      <c r="O16" s="1129"/>
      <c r="P16" s="1129"/>
      <c r="Q16" s="1784">
        <v>27</v>
      </c>
      <c r="S16" s="1058"/>
      <c r="T16" s="1057"/>
      <c r="U16" s="1057"/>
      <c r="V16" s="1057"/>
    </row>
    <row r="17" spans="1:22" s="1053" customFormat="1" ht="15">
      <c r="A17" s="1056">
        <v>3</v>
      </c>
      <c r="B17" s="1512"/>
      <c r="C17" s="1754"/>
      <c r="D17" s="1758"/>
      <c r="E17" s="1784">
        <v>114</v>
      </c>
      <c r="F17" s="1755"/>
      <c r="G17" s="1129"/>
      <c r="H17" s="1754"/>
      <c r="I17" s="1784">
        <v>58</v>
      </c>
      <c r="J17" s="1759"/>
      <c r="K17" s="1129"/>
      <c r="L17" s="1129"/>
      <c r="M17" s="1784">
        <v>76</v>
      </c>
      <c r="N17" s="1510"/>
      <c r="O17" s="1129"/>
      <c r="P17" s="1129"/>
      <c r="Q17" s="1784">
        <v>26</v>
      </c>
      <c r="S17" s="1058"/>
      <c r="T17" s="1057"/>
      <c r="U17" s="1057"/>
      <c r="V17" s="1057"/>
    </row>
    <row r="18" spans="1:22" s="1053" customFormat="1" ht="15">
      <c r="A18" s="1056">
        <v>4</v>
      </c>
      <c r="B18" s="1512"/>
      <c r="C18" s="1754"/>
      <c r="D18" s="1758"/>
      <c r="E18" s="1784">
        <v>119</v>
      </c>
      <c r="F18" s="1755"/>
      <c r="G18" s="1129"/>
      <c r="H18" s="1754"/>
      <c r="I18" s="1784">
        <v>62</v>
      </c>
      <c r="J18" s="1759"/>
      <c r="K18" s="1129"/>
      <c r="L18" s="1129"/>
      <c r="M18" s="1784">
        <v>75</v>
      </c>
      <c r="N18" s="1510"/>
      <c r="O18" s="1129"/>
      <c r="P18" s="1129"/>
      <c r="Q18" s="1784">
        <v>27</v>
      </c>
      <c r="S18" s="1058"/>
      <c r="T18" s="1057"/>
      <c r="U18" s="1057"/>
      <c r="V18" s="1057"/>
    </row>
    <row r="19" spans="1:22" s="1053" customFormat="1" ht="15">
      <c r="A19" s="1056">
        <v>5</v>
      </c>
      <c r="B19" s="1512"/>
      <c r="C19" s="1754"/>
      <c r="D19" s="1758"/>
      <c r="E19" s="1784">
        <v>127</v>
      </c>
      <c r="F19" s="1755"/>
      <c r="G19" s="1129"/>
      <c r="H19" s="1754"/>
      <c r="I19" s="1784">
        <v>69</v>
      </c>
      <c r="J19" s="1759"/>
      <c r="K19" s="1129"/>
      <c r="L19" s="1129"/>
      <c r="M19" s="1784">
        <v>72</v>
      </c>
      <c r="N19" s="1510"/>
      <c r="O19" s="1129"/>
      <c r="P19" s="1129"/>
      <c r="Q19" s="1784">
        <v>21</v>
      </c>
      <c r="S19" s="1058"/>
      <c r="T19" s="1057"/>
      <c r="U19" s="1057"/>
      <c r="V19" s="1057"/>
    </row>
    <row r="20" spans="1:22" s="1053" customFormat="1" ht="15">
      <c r="A20" s="1056">
        <v>6</v>
      </c>
      <c r="B20" s="1512"/>
      <c r="C20" s="1754"/>
      <c r="D20" s="1758"/>
      <c r="E20" s="1784">
        <v>143</v>
      </c>
      <c r="F20" s="1755"/>
      <c r="G20" s="1129"/>
      <c r="H20" s="1754"/>
      <c r="I20" s="1784">
        <v>79</v>
      </c>
      <c r="J20" s="1759"/>
      <c r="K20" s="1129"/>
      <c r="L20" s="1129"/>
      <c r="M20" s="1784">
        <v>69</v>
      </c>
      <c r="N20" s="1510"/>
      <c r="O20" s="1129"/>
      <c r="P20" s="1129"/>
      <c r="Q20" s="1784">
        <v>20</v>
      </c>
      <c r="S20" s="1058"/>
      <c r="T20" s="1057"/>
      <c r="U20" s="1057"/>
      <c r="V20" s="1057"/>
    </row>
    <row r="21" spans="1:22" s="1053" customFormat="1" ht="15">
      <c r="A21" s="1056">
        <v>7</v>
      </c>
      <c r="B21" s="1512"/>
      <c r="C21" s="1754"/>
      <c r="D21" s="1758"/>
      <c r="E21" s="1784">
        <v>151</v>
      </c>
      <c r="F21" s="1755"/>
      <c r="G21" s="1129"/>
      <c r="H21" s="1754"/>
      <c r="I21" s="1784">
        <v>97</v>
      </c>
      <c r="J21" s="1759"/>
      <c r="K21" s="1129"/>
      <c r="L21" s="1129"/>
      <c r="M21" s="1784">
        <v>65</v>
      </c>
      <c r="N21" s="1510"/>
      <c r="O21" s="1129"/>
      <c r="P21" s="1129"/>
      <c r="Q21" s="1784">
        <v>16</v>
      </c>
      <c r="S21" s="1058"/>
      <c r="T21" s="1057"/>
      <c r="U21" s="1057"/>
      <c r="V21" s="1057"/>
    </row>
    <row r="22" spans="1:22" s="1053" customFormat="1" ht="15">
      <c r="A22" s="1056">
        <v>8</v>
      </c>
      <c r="B22" s="1512"/>
      <c r="C22" s="1754"/>
      <c r="D22" s="1758"/>
      <c r="E22" s="1784">
        <v>160</v>
      </c>
      <c r="F22" s="1755"/>
      <c r="G22" s="1129"/>
      <c r="H22" s="1754"/>
      <c r="I22" s="1784">
        <v>99</v>
      </c>
      <c r="J22" s="1759"/>
      <c r="K22" s="1129"/>
      <c r="L22" s="1129"/>
      <c r="M22" s="1784">
        <v>68</v>
      </c>
      <c r="N22" s="1510"/>
      <c r="O22" s="1129"/>
      <c r="P22" s="1129"/>
      <c r="Q22" s="1784">
        <v>18</v>
      </c>
      <c r="S22" s="1058"/>
      <c r="T22" s="1057"/>
      <c r="U22" s="1057"/>
      <c r="V22" s="1057"/>
    </row>
    <row r="23" spans="1:22" s="1053" customFormat="1" ht="15">
      <c r="A23" s="1056">
        <v>9</v>
      </c>
      <c r="B23" s="1512"/>
      <c r="C23" s="1754"/>
      <c r="D23" s="1758"/>
      <c r="E23" s="1784">
        <v>161</v>
      </c>
      <c r="F23" s="1755"/>
      <c r="G23" s="1129"/>
      <c r="H23" s="1754"/>
      <c r="I23" s="1784">
        <v>91</v>
      </c>
      <c r="J23" s="1759"/>
      <c r="K23" s="1129"/>
      <c r="L23" s="1129"/>
      <c r="M23" s="1784">
        <v>69</v>
      </c>
      <c r="N23" s="1510"/>
      <c r="O23" s="1129"/>
      <c r="P23" s="1129"/>
      <c r="Q23" s="1784">
        <v>23</v>
      </c>
      <c r="S23" s="1058"/>
      <c r="T23" s="1057"/>
      <c r="U23" s="1057"/>
      <c r="V23" s="1057"/>
    </row>
    <row r="24" spans="1:22" s="1053" customFormat="1" ht="15">
      <c r="A24" s="1056">
        <v>10</v>
      </c>
      <c r="B24" s="1512"/>
      <c r="C24" s="1754"/>
      <c r="D24" s="1758"/>
      <c r="E24" s="1784">
        <v>155</v>
      </c>
      <c r="F24" s="1755"/>
      <c r="G24" s="1129"/>
      <c r="H24" s="1754"/>
      <c r="I24" s="1784">
        <v>87</v>
      </c>
      <c r="J24" s="1759"/>
      <c r="K24" s="1129"/>
      <c r="L24" s="1129"/>
      <c r="M24" s="1784">
        <v>69</v>
      </c>
      <c r="N24" s="1510"/>
      <c r="O24" s="1129"/>
      <c r="P24" s="1129"/>
      <c r="Q24" s="1784">
        <v>26</v>
      </c>
      <c r="S24" s="1058"/>
      <c r="T24" s="1057"/>
      <c r="U24" s="1057"/>
      <c r="V24" s="1057"/>
    </row>
    <row r="25" spans="1:22" s="1053" customFormat="1" ht="15">
      <c r="A25" s="1056">
        <v>11</v>
      </c>
      <c r="B25" s="1512"/>
      <c r="C25" s="1754"/>
      <c r="D25" s="1758"/>
      <c r="E25" s="1784">
        <v>160</v>
      </c>
      <c r="F25" s="1755"/>
      <c r="G25" s="1129"/>
      <c r="H25" s="1754"/>
      <c r="I25" s="1784">
        <v>86</v>
      </c>
      <c r="J25" s="1759"/>
      <c r="K25" s="1129"/>
      <c r="L25" s="1129"/>
      <c r="M25" s="1784">
        <v>70</v>
      </c>
      <c r="N25" s="1510"/>
      <c r="O25" s="1129"/>
      <c r="P25" s="1129"/>
      <c r="Q25" s="1784">
        <v>25</v>
      </c>
      <c r="S25" s="1058"/>
      <c r="T25" s="1057"/>
      <c r="U25" s="1057"/>
      <c r="V25" s="1057"/>
    </row>
    <row r="26" spans="1:22" s="1053" customFormat="1" ht="15">
      <c r="A26" s="1056">
        <v>12</v>
      </c>
      <c r="B26" s="1512"/>
      <c r="C26" s="1754"/>
      <c r="D26" s="1758"/>
      <c r="E26" s="1784">
        <v>151</v>
      </c>
      <c r="F26" s="1755"/>
      <c r="G26" s="1129"/>
      <c r="H26" s="1754"/>
      <c r="I26" s="1784">
        <v>89</v>
      </c>
      <c r="J26" s="1759"/>
      <c r="K26" s="1129"/>
      <c r="L26" s="1129"/>
      <c r="M26" s="1784">
        <v>76</v>
      </c>
      <c r="N26" s="1510"/>
      <c r="O26" s="1129"/>
      <c r="P26" s="1129"/>
      <c r="Q26" s="1784">
        <v>33</v>
      </c>
      <c r="S26" s="1058"/>
      <c r="T26" s="1057"/>
      <c r="U26" s="1057"/>
      <c r="V26" s="1057"/>
    </row>
    <row r="27" spans="1:22" s="1053" customFormat="1" ht="15">
      <c r="A27" s="1056">
        <v>13</v>
      </c>
      <c r="B27" s="1512"/>
      <c r="C27" s="1754"/>
      <c r="D27" s="1758"/>
      <c r="E27" s="1784">
        <v>143</v>
      </c>
      <c r="F27" s="1755"/>
      <c r="G27" s="1129"/>
      <c r="H27" s="1754"/>
      <c r="I27" s="1784">
        <v>91</v>
      </c>
      <c r="J27" s="1759"/>
      <c r="K27" s="1129"/>
      <c r="L27" s="1129"/>
      <c r="M27" s="1784">
        <v>67</v>
      </c>
      <c r="N27" s="1510"/>
      <c r="O27" s="1129"/>
      <c r="P27" s="1129"/>
      <c r="Q27" s="1784">
        <v>25</v>
      </c>
      <c r="S27" s="1058"/>
      <c r="T27" s="1057"/>
      <c r="U27" s="1057"/>
      <c r="V27" s="1057"/>
    </row>
    <row r="28" spans="1:22" s="1053" customFormat="1" ht="15">
      <c r="A28" s="1056">
        <v>14</v>
      </c>
      <c r="B28" s="1512"/>
      <c r="C28" s="1754"/>
      <c r="D28" s="1758"/>
      <c r="E28" s="1784">
        <v>134</v>
      </c>
      <c r="F28" s="1755"/>
      <c r="G28" s="1129"/>
      <c r="H28" s="1754"/>
      <c r="I28" s="1784">
        <v>82</v>
      </c>
      <c r="J28" s="1759"/>
      <c r="K28" s="1129"/>
      <c r="L28" s="1129"/>
      <c r="M28" s="1784">
        <v>65</v>
      </c>
      <c r="N28" s="1510"/>
      <c r="O28" s="1129"/>
      <c r="P28" s="1129"/>
      <c r="Q28" s="1784">
        <v>23</v>
      </c>
      <c r="S28" s="1058"/>
      <c r="T28" s="1057"/>
      <c r="U28" s="1057"/>
      <c r="V28" s="1057"/>
    </row>
    <row r="29" spans="1:22" s="1053" customFormat="1" ht="15">
      <c r="A29" s="1056">
        <v>15</v>
      </c>
      <c r="B29" s="1512"/>
      <c r="C29" s="1754"/>
      <c r="D29" s="1758"/>
      <c r="E29" s="1784">
        <v>148</v>
      </c>
      <c r="F29" s="1755"/>
      <c r="G29" s="1129"/>
      <c r="H29" s="1754"/>
      <c r="I29" s="1784">
        <v>91</v>
      </c>
      <c r="J29" s="1759"/>
      <c r="K29" s="1129"/>
      <c r="L29" s="1129"/>
      <c r="M29" s="1784">
        <v>73</v>
      </c>
      <c r="N29" s="1510"/>
      <c r="O29" s="1129"/>
      <c r="P29" s="1129"/>
      <c r="Q29" s="1784">
        <v>23</v>
      </c>
      <c r="S29" s="1058"/>
      <c r="T29" s="1057"/>
      <c r="U29" s="1057"/>
      <c r="V29" s="1057"/>
    </row>
    <row r="30" spans="1:22" s="1053" customFormat="1" ht="15">
      <c r="A30" s="1056">
        <v>16</v>
      </c>
      <c r="B30" s="1512"/>
      <c r="C30" s="1754"/>
      <c r="D30" s="1758"/>
      <c r="E30" s="1784">
        <v>156</v>
      </c>
      <c r="F30" s="1755"/>
      <c r="G30" s="1129"/>
      <c r="H30" s="1754"/>
      <c r="I30" s="1784">
        <v>90</v>
      </c>
      <c r="J30" s="1759"/>
      <c r="K30" s="1129"/>
      <c r="L30" s="1129"/>
      <c r="M30" s="1784">
        <v>71</v>
      </c>
      <c r="N30" s="1510"/>
      <c r="O30" s="1129"/>
      <c r="P30" s="1129"/>
      <c r="Q30" s="1784">
        <v>24</v>
      </c>
      <c r="S30" s="1058"/>
      <c r="T30" s="1057"/>
      <c r="U30" s="1057"/>
      <c r="V30" s="1057"/>
    </row>
    <row r="31" spans="1:22" s="1059" customFormat="1" ht="15">
      <c r="A31" s="1056">
        <v>17</v>
      </c>
      <c r="B31" s="1512"/>
      <c r="C31" s="1754"/>
      <c r="D31" s="1758"/>
      <c r="E31" s="1784">
        <v>156</v>
      </c>
      <c r="F31" s="1755"/>
      <c r="G31" s="1129"/>
      <c r="H31" s="1754"/>
      <c r="I31" s="1784">
        <v>92</v>
      </c>
      <c r="J31" s="1759"/>
      <c r="K31" s="1129"/>
      <c r="L31" s="1129"/>
      <c r="M31" s="1784">
        <v>71</v>
      </c>
      <c r="N31" s="1510"/>
      <c r="O31" s="1129"/>
      <c r="P31" s="1129"/>
      <c r="Q31" s="1784">
        <v>22</v>
      </c>
      <c r="S31" s="1058"/>
      <c r="T31" s="1057"/>
      <c r="U31" s="1057"/>
      <c r="V31" s="1057"/>
    </row>
    <row r="32" spans="1:22" s="1059" customFormat="1" ht="15">
      <c r="A32" s="1056">
        <v>18</v>
      </c>
      <c r="B32" s="1512"/>
      <c r="C32" s="1754"/>
      <c r="D32" s="1758"/>
      <c r="E32" s="1784">
        <v>156</v>
      </c>
      <c r="F32" s="1755"/>
      <c r="G32" s="1129"/>
      <c r="H32" s="1754"/>
      <c r="I32" s="1784">
        <v>95</v>
      </c>
      <c r="J32" s="1759"/>
      <c r="K32" s="1129"/>
      <c r="L32" s="1129"/>
      <c r="M32" s="1784">
        <v>72</v>
      </c>
      <c r="N32" s="1510"/>
      <c r="O32" s="1129"/>
      <c r="P32" s="1129"/>
      <c r="Q32" s="1784">
        <v>24</v>
      </c>
      <c r="S32" s="1058"/>
      <c r="T32" s="1057"/>
      <c r="U32" s="1057"/>
      <c r="V32" s="1057"/>
    </row>
    <row r="33" spans="1:22" s="1059" customFormat="1" ht="15">
      <c r="A33" s="1056">
        <v>19</v>
      </c>
      <c r="B33" s="1512"/>
      <c r="C33" s="1754"/>
      <c r="D33" s="1758"/>
      <c r="E33" s="1784">
        <v>161</v>
      </c>
      <c r="F33" s="1755"/>
      <c r="G33" s="1129"/>
      <c r="H33" s="1754"/>
      <c r="I33" s="1784">
        <v>93</v>
      </c>
      <c r="J33" s="1759"/>
      <c r="K33" s="1129"/>
      <c r="L33" s="1129"/>
      <c r="M33" s="1784">
        <v>74</v>
      </c>
      <c r="N33" s="1510"/>
      <c r="O33" s="1129"/>
      <c r="P33" s="1129"/>
      <c r="Q33" s="1784">
        <v>27</v>
      </c>
      <c r="S33" s="1058"/>
      <c r="T33" s="1057"/>
      <c r="U33" s="1057"/>
      <c r="V33" s="1057"/>
    </row>
    <row r="34" spans="1:22" s="1059" customFormat="1" ht="15">
      <c r="A34" s="1056">
        <v>20</v>
      </c>
      <c r="B34" s="1512"/>
      <c r="C34" s="1754"/>
      <c r="D34" s="1758"/>
      <c r="E34" s="1784">
        <v>144</v>
      </c>
      <c r="F34" s="1755"/>
      <c r="G34" s="1129"/>
      <c r="H34" s="1754"/>
      <c r="I34" s="1784">
        <v>87</v>
      </c>
      <c r="J34" s="1759"/>
      <c r="K34" s="1129"/>
      <c r="L34" s="1129"/>
      <c r="M34" s="1784">
        <v>74</v>
      </c>
      <c r="N34" s="1510"/>
      <c r="O34" s="1129"/>
      <c r="P34" s="1129"/>
      <c r="Q34" s="1784">
        <v>28</v>
      </c>
      <c r="S34" s="1058"/>
      <c r="T34" s="1057"/>
      <c r="U34" s="1057"/>
      <c r="V34" s="1057"/>
    </row>
    <row r="35" spans="1:22" s="1059" customFormat="1" ht="15">
      <c r="A35" s="1056">
        <v>21</v>
      </c>
      <c r="B35" s="1512"/>
      <c r="C35" s="1754"/>
      <c r="D35" s="1758"/>
      <c r="E35" s="1784">
        <v>132</v>
      </c>
      <c r="F35" s="1755"/>
      <c r="G35" s="1129"/>
      <c r="H35" s="1754"/>
      <c r="I35" s="1784">
        <v>79</v>
      </c>
      <c r="J35" s="1759"/>
      <c r="K35" s="1129"/>
      <c r="L35" s="1129"/>
      <c r="M35" s="1784">
        <v>75</v>
      </c>
      <c r="N35" s="1510"/>
      <c r="O35" s="1129"/>
      <c r="P35" s="1129"/>
      <c r="Q35" s="1784">
        <v>28</v>
      </c>
      <c r="S35" s="1058"/>
      <c r="T35" s="1057"/>
      <c r="U35" s="1057"/>
      <c r="V35" s="1057"/>
    </row>
    <row r="36" spans="1:22" s="1059" customFormat="1" ht="15">
      <c r="A36" s="1056">
        <v>22</v>
      </c>
      <c r="B36" s="1512"/>
      <c r="C36" s="1754"/>
      <c r="D36" s="1758"/>
      <c r="E36" s="1784">
        <v>122</v>
      </c>
      <c r="F36" s="1755"/>
      <c r="G36" s="1129"/>
      <c r="H36" s="1754"/>
      <c r="I36" s="1784">
        <v>73</v>
      </c>
      <c r="J36" s="1759"/>
      <c r="K36" s="1129"/>
      <c r="L36" s="1129"/>
      <c r="M36" s="1784">
        <v>82</v>
      </c>
      <c r="N36" s="1510"/>
      <c r="O36" s="1129"/>
      <c r="P36" s="1129"/>
      <c r="Q36" s="1784">
        <v>32</v>
      </c>
      <c r="S36" s="1058"/>
      <c r="T36" s="1057"/>
      <c r="U36" s="1057"/>
      <c r="V36" s="1057"/>
    </row>
    <row r="37" spans="1:22" s="1059" customFormat="1" ht="15">
      <c r="A37" s="1056">
        <v>23</v>
      </c>
      <c r="B37" s="1512"/>
      <c r="C37" s="1754"/>
      <c r="D37" s="1754"/>
      <c r="E37" s="1784">
        <v>117</v>
      </c>
      <c r="F37" s="1755"/>
      <c r="G37" s="1754"/>
      <c r="H37" s="1754"/>
      <c r="I37" s="1784">
        <v>67</v>
      </c>
      <c r="J37" s="1759"/>
      <c r="K37" s="1129"/>
      <c r="L37" s="1129"/>
      <c r="M37" s="1784">
        <v>80</v>
      </c>
      <c r="N37" s="1510"/>
      <c r="O37" s="1129"/>
      <c r="P37" s="1129"/>
      <c r="Q37" s="1784">
        <v>32</v>
      </c>
      <c r="S37" s="1058"/>
      <c r="T37" s="1057"/>
      <c r="U37" s="1057"/>
      <c r="V37" s="1057"/>
    </row>
    <row r="38" spans="1:22" s="1059" customFormat="1" ht="15">
      <c r="A38" s="1056" t="s">
        <v>19</v>
      </c>
      <c r="B38" s="1482"/>
      <c r="C38" s="1756"/>
      <c r="D38" s="1757"/>
      <c r="E38" s="2018">
        <f>SUM(E14:E37)</f>
        <v>3349</v>
      </c>
      <c r="F38" s="2019"/>
      <c r="G38" s="2019"/>
      <c r="H38" s="2019"/>
      <c r="I38" s="2018">
        <f>SUM(I14:I37)</f>
        <v>1931</v>
      </c>
      <c r="J38" s="2019"/>
      <c r="K38" s="1490"/>
      <c r="L38" s="1490"/>
      <c r="M38" s="1786">
        <f>SUM(M14:M37)</f>
        <v>1736</v>
      </c>
      <c r="N38" s="2013"/>
      <c r="O38" s="2012"/>
      <c r="P38" s="2013"/>
      <c r="Q38" s="2020">
        <f>SUM(Q14:Q37)</f>
        <v>603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V42"/>
  <sheetViews>
    <sheetView zoomScale="85" zoomScaleNormal="85" zoomScaleSheetLayoutView="100" workbookViewId="0">
      <selection activeCell="Q14" sqref="Q14:Q37"/>
    </sheetView>
  </sheetViews>
  <sheetFormatPr defaultColWidth="9.140625" defaultRowHeight="12.75"/>
  <cols>
    <col min="1" max="3" width="11.28515625" style="1061" customWidth="1"/>
    <col min="4" max="4" width="11.28515625" style="1061" hidden="1" customWidth="1"/>
    <col min="5" max="5" width="12.7109375" style="1061" customWidth="1"/>
    <col min="6" max="7" width="11.28515625" style="1061" customWidth="1"/>
    <col min="8" max="8" width="11.28515625" style="1061" hidden="1" customWidth="1"/>
    <col min="9" max="9" width="13.140625" style="1061" customWidth="1"/>
    <col min="10" max="11" width="11.28515625" style="1061" customWidth="1"/>
    <col min="12" max="12" width="11.28515625" style="1061" hidden="1" customWidth="1"/>
    <col min="13" max="15" width="11.28515625" style="1061" customWidth="1"/>
    <col min="16" max="16" width="11.28515625" style="1061" hidden="1" customWidth="1"/>
    <col min="17" max="17" width="13.5703125" style="1061" customWidth="1"/>
    <col min="18" max="16384" width="9.140625" style="1061"/>
  </cols>
  <sheetData>
    <row r="1" spans="1:22" s="1049" customFormat="1" ht="18.75" customHeight="1">
      <c r="B1" s="1473"/>
      <c r="C1" s="1509" t="s">
        <v>517</v>
      </c>
      <c r="D1" s="1050"/>
      <c r="E1" s="1050"/>
      <c r="J1" s="800"/>
      <c r="K1" s="3054" t="s">
        <v>515</v>
      </c>
      <c r="L1" s="3054"/>
      <c r="M1" s="3054"/>
      <c r="N1" s="3054"/>
      <c r="O1" s="3054"/>
      <c r="P1" s="3054"/>
      <c r="Q1" s="3054"/>
    </row>
    <row r="2" spans="1:22" s="1049" customFormat="1" ht="10.5" customHeight="1">
      <c r="A2" s="1474"/>
      <c r="B2" s="3055" t="s">
        <v>1</v>
      </c>
      <c r="C2" s="3055"/>
      <c r="D2" s="3055"/>
      <c r="E2" s="3055"/>
      <c r="N2" s="3056" t="s">
        <v>2</v>
      </c>
      <c r="O2" s="3057"/>
      <c r="P2" s="3057"/>
      <c r="Q2" s="3057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/>
      <c r="C4" s="1509" t="s">
        <v>516</v>
      </c>
      <c r="D4" s="1475"/>
      <c r="E4" s="1475"/>
      <c r="I4" s="3058" t="s">
        <v>5</v>
      </c>
      <c r="J4" s="3059"/>
      <c r="K4" s="3059"/>
      <c r="L4" s="1504"/>
      <c r="O4" s="1051"/>
    </row>
    <row r="5" spans="1:22" s="1049" customFormat="1" ht="9.75" customHeight="1">
      <c r="A5" s="1474"/>
      <c r="B5" s="3060" t="s">
        <v>7</v>
      </c>
      <c r="C5" s="3060"/>
      <c r="D5" s="3060"/>
      <c r="E5" s="3060"/>
    </row>
    <row r="6" spans="1:22" s="1049" customFormat="1" ht="12" customHeight="1">
      <c r="E6" s="3053" t="s">
        <v>8</v>
      </c>
      <c r="F6" s="3053"/>
      <c r="G6" s="3053"/>
      <c r="H6" s="3053"/>
      <c r="I6" s="3053"/>
      <c r="J6" s="3053"/>
      <c r="K6" s="3053"/>
      <c r="L6" s="3053"/>
      <c r="M6" s="3053"/>
      <c r="N6" s="3053"/>
    </row>
    <row r="7" spans="1:22" s="1049" customFormat="1" ht="15.75">
      <c r="A7" s="1049" t="s">
        <v>870</v>
      </c>
      <c r="E7" s="2746" t="s">
        <v>870</v>
      </c>
      <c r="F7" s="2746"/>
      <c r="G7" s="2746"/>
      <c r="H7" s="2746"/>
      <c r="I7" s="2746"/>
      <c r="J7" s="2746"/>
      <c r="K7" s="2746"/>
      <c r="L7" s="2746"/>
      <c r="M7" s="2746"/>
      <c r="N7" s="2746"/>
    </row>
    <row r="8" spans="1:22" s="1049" customFormat="1" ht="9" customHeight="1"/>
    <row r="9" spans="1:22" s="1049" customFormat="1">
      <c r="A9" s="3046" t="s">
        <v>9</v>
      </c>
      <c r="B9" s="3044" t="s">
        <v>10</v>
      </c>
      <c r="C9" s="3045"/>
      <c r="D9" s="3045"/>
      <c r="E9" s="3045"/>
      <c r="F9" s="3045"/>
      <c r="G9" s="3045"/>
      <c r="H9" s="3045"/>
      <c r="I9" s="3049"/>
      <c r="J9" s="3044" t="s">
        <v>11</v>
      </c>
      <c r="K9" s="3045"/>
      <c r="L9" s="3045"/>
      <c r="M9" s="3045"/>
      <c r="N9" s="3045"/>
      <c r="O9" s="3045"/>
      <c r="P9" s="3045"/>
      <c r="Q9" s="3049"/>
    </row>
    <row r="10" spans="1:22" s="1049" customFormat="1">
      <c r="A10" s="3047"/>
      <c r="B10" s="3050" t="s">
        <v>614</v>
      </c>
      <c r="C10" s="3051"/>
      <c r="D10" s="3051"/>
      <c r="E10" s="3052"/>
      <c r="F10" s="3050" t="s">
        <v>613</v>
      </c>
      <c r="G10" s="3051"/>
      <c r="H10" s="3051"/>
      <c r="I10" s="3052"/>
      <c r="J10" s="3050" t="str">
        <f>B10</f>
        <v>яч. 17 ф. Город-3</v>
      </c>
      <c r="K10" s="3051"/>
      <c r="L10" s="3051"/>
      <c r="M10" s="3052"/>
      <c r="N10" s="3050" t="s">
        <v>613</v>
      </c>
      <c r="O10" s="3051"/>
      <c r="P10" s="3051"/>
      <c r="Q10" s="3052"/>
    </row>
    <row r="11" spans="1:22" s="1049" customFormat="1">
      <c r="A11" s="3047"/>
      <c r="B11" s="3044" t="s">
        <v>14</v>
      </c>
      <c r="C11" s="3045"/>
      <c r="E11" s="1506"/>
      <c r="F11" s="3044" t="s">
        <v>15</v>
      </c>
      <c r="G11" s="3045"/>
      <c r="H11" s="1505"/>
      <c r="I11" s="1506"/>
      <c r="J11" s="3044" t="s">
        <v>15</v>
      </c>
      <c r="K11" s="3045"/>
      <c r="L11" s="1505"/>
      <c r="M11" s="1506"/>
      <c r="N11" s="3044" t="s">
        <v>15</v>
      </c>
      <c r="O11" s="3045"/>
      <c r="P11" s="1505"/>
      <c r="Q11" s="1506"/>
    </row>
    <row r="12" spans="1:22" s="1053" customFormat="1" ht="35.25" customHeight="1">
      <c r="A12" s="3048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4.25">
      <c r="A14" s="1056">
        <v>0</v>
      </c>
      <c r="B14" s="1512"/>
      <c r="C14" s="1129"/>
      <c r="D14" s="1129"/>
      <c r="E14" s="1784">
        <v>885.6</v>
      </c>
      <c r="F14" s="1510"/>
      <c r="G14" s="1129"/>
      <c r="H14" s="1129"/>
      <c r="I14" s="1784">
        <v>756</v>
      </c>
      <c r="J14" s="1512"/>
      <c r="K14" s="1129"/>
      <c r="L14" s="1129"/>
      <c r="M14" s="1784">
        <v>363.2</v>
      </c>
      <c r="N14" s="1510"/>
      <c r="O14" s="1129"/>
      <c r="P14" s="1129"/>
      <c r="Q14" s="1784">
        <v>515.70000000000005</v>
      </c>
      <c r="S14" s="1481"/>
      <c r="T14" s="1057"/>
      <c r="U14" s="1057"/>
      <c r="V14" s="1057"/>
    </row>
    <row r="15" spans="1:22" s="1053" customFormat="1" ht="14.25">
      <c r="A15" s="1056">
        <v>1</v>
      </c>
      <c r="B15" s="1512"/>
      <c r="C15" s="1129"/>
      <c r="D15" s="1129"/>
      <c r="E15" s="1784">
        <v>848</v>
      </c>
      <c r="F15" s="1510"/>
      <c r="G15" s="1129"/>
      <c r="H15" s="1129"/>
      <c r="I15" s="1784">
        <v>753.6</v>
      </c>
      <c r="J15" s="1512"/>
      <c r="K15" s="1129"/>
      <c r="L15" s="1129"/>
      <c r="M15" s="1784">
        <v>360.8</v>
      </c>
      <c r="N15" s="1510"/>
      <c r="O15" s="1129"/>
      <c r="P15" s="1129"/>
      <c r="Q15" s="1784">
        <v>512.4</v>
      </c>
      <c r="S15" s="1058"/>
      <c r="T15" s="1057"/>
      <c r="U15" s="1057"/>
      <c r="V15" s="1057"/>
    </row>
    <row r="16" spans="1:22" s="1053" customFormat="1" ht="14.25">
      <c r="A16" s="1056">
        <v>2</v>
      </c>
      <c r="B16" s="1512"/>
      <c r="C16" s="1129"/>
      <c r="D16" s="1129"/>
      <c r="E16" s="1784">
        <v>831.2</v>
      </c>
      <c r="F16" s="1510"/>
      <c r="G16" s="1129"/>
      <c r="H16" s="1129"/>
      <c r="I16" s="1784">
        <v>688.5</v>
      </c>
      <c r="J16" s="1512"/>
      <c r="K16" s="1129"/>
      <c r="L16" s="1129"/>
      <c r="M16" s="1784">
        <v>358.4</v>
      </c>
      <c r="N16" s="1510"/>
      <c r="O16" s="1129"/>
      <c r="P16" s="1129"/>
      <c r="Q16" s="1784">
        <v>441.9</v>
      </c>
      <c r="S16" s="1058"/>
      <c r="T16" s="1057"/>
      <c r="U16" s="1057"/>
      <c r="V16" s="1057"/>
    </row>
    <row r="17" spans="1:22" s="1053" customFormat="1" ht="14.25">
      <c r="A17" s="1056">
        <v>3</v>
      </c>
      <c r="B17" s="1512"/>
      <c r="C17" s="1129"/>
      <c r="D17" s="1129"/>
      <c r="E17" s="1784">
        <v>824.8</v>
      </c>
      <c r="F17" s="1510"/>
      <c r="G17" s="1129"/>
      <c r="H17" s="1129"/>
      <c r="I17" s="1784">
        <v>711.9</v>
      </c>
      <c r="J17" s="1512"/>
      <c r="K17" s="1129"/>
      <c r="L17" s="1129"/>
      <c r="M17" s="1784">
        <v>348.8</v>
      </c>
      <c r="N17" s="1510"/>
      <c r="O17" s="1129"/>
      <c r="P17" s="1129"/>
      <c r="Q17" s="1784">
        <v>464.4</v>
      </c>
      <c r="S17" s="1058"/>
      <c r="T17" s="1057"/>
      <c r="U17" s="1057"/>
      <c r="V17" s="1057"/>
    </row>
    <row r="18" spans="1:22" s="1053" customFormat="1" ht="14.25">
      <c r="A18" s="1056">
        <v>4</v>
      </c>
      <c r="B18" s="1512"/>
      <c r="C18" s="1129"/>
      <c r="D18" s="1129"/>
      <c r="E18" s="1784">
        <v>854.4</v>
      </c>
      <c r="F18" s="1510"/>
      <c r="G18" s="1129"/>
      <c r="H18" s="1129"/>
      <c r="I18" s="1784">
        <v>720.3</v>
      </c>
      <c r="J18" s="1512"/>
      <c r="K18" s="1129"/>
      <c r="L18" s="1129"/>
      <c r="M18" s="1784">
        <v>347.2</v>
      </c>
      <c r="N18" s="1510"/>
      <c r="O18" s="1129"/>
      <c r="P18" s="1129"/>
      <c r="Q18" s="1784">
        <v>473.1</v>
      </c>
      <c r="S18" s="1058"/>
      <c r="T18" s="1057"/>
      <c r="U18" s="1057"/>
      <c r="V18" s="1057"/>
    </row>
    <row r="19" spans="1:22" s="1053" customFormat="1" ht="14.25">
      <c r="A19" s="1056">
        <v>5</v>
      </c>
      <c r="B19" s="1512"/>
      <c r="C19" s="1129"/>
      <c r="D19" s="1129"/>
      <c r="E19" s="1784">
        <v>934.4</v>
      </c>
      <c r="F19" s="1510"/>
      <c r="G19" s="1129"/>
      <c r="H19" s="1129"/>
      <c r="I19" s="1784">
        <v>707.4</v>
      </c>
      <c r="J19" s="1512"/>
      <c r="K19" s="1129"/>
      <c r="L19" s="1129"/>
      <c r="M19" s="1784">
        <v>355.2</v>
      </c>
      <c r="N19" s="1510"/>
      <c r="O19" s="1129"/>
      <c r="P19" s="1129"/>
      <c r="Q19" s="1784">
        <v>441</v>
      </c>
      <c r="S19" s="1058"/>
      <c r="T19" s="1057"/>
      <c r="U19" s="1057"/>
      <c r="V19" s="1057"/>
    </row>
    <row r="20" spans="1:22" s="1053" customFormat="1" ht="14.25">
      <c r="A20" s="1056">
        <v>6</v>
      </c>
      <c r="B20" s="1512"/>
      <c r="C20" s="1129"/>
      <c r="D20" s="1129"/>
      <c r="E20" s="1784">
        <v>1054.4000000000001</v>
      </c>
      <c r="F20" s="1510"/>
      <c r="G20" s="1129"/>
      <c r="H20" s="1129"/>
      <c r="I20" s="1784">
        <v>750.6</v>
      </c>
      <c r="J20" s="1512"/>
      <c r="K20" s="1129"/>
      <c r="L20" s="1129"/>
      <c r="M20" s="1784">
        <v>346.4</v>
      </c>
      <c r="N20" s="1510"/>
      <c r="O20" s="1129"/>
      <c r="P20" s="1129"/>
      <c r="Q20" s="1784">
        <v>460.5</v>
      </c>
      <c r="S20" s="1058"/>
      <c r="T20" s="1057"/>
      <c r="U20" s="1057"/>
      <c r="V20" s="1057"/>
    </row>
    <row r="21" spans="1:22" s="1053" customFormat="1" ht="14.25">
      <c r="A21" s="1056">
        <v>7</v>
      </c>
      <c r="B21" s="1512"/>
      <c r="C21" s="1129"/>
      <c r="D21" s="1129"/>
      <c r="E21" s="1784">
        <v>1145.5999999999999</v>
      </c>
      <c r="F21" s="1510"/>
      <c r="G21" s="1129"/>
      <c r="H21" s="1129"/>
      <c r="I21" s="1784">
        <v>737.4</v>
      </c>
      <c r="J21" s="1512"/>
      <c r="K21" s="1129"/>
      <c r="L21" s="1129"/>
      <c r="M21" s="1784">
        <v>353.6</v>
      </c>
      <c r="N21" s="1510"/>
      <c r="O21" s="1129"/>
      <c r="P21" s="1129"/>
      <c r="Q21" s="1784">
        <v>415.5</v>
      </c>
      <c r="S21" s="1058"/>
      <c r="T21" s="1057"/>
      <c r="U21" s="1057"/>
      <c r="V21" s="1057"/>
    </row>
    <row r="22" spans="1:22" s="1053" customFormat="1" ht="14.25">
      <c r="A22" s="1056">
        <v>8</v>
      </c>
      <c r="B22" s="1512"/>
      <c r="C22" s="1129"/>
      <c r="D22" s="1129"/>
      <c r="E22" s="1784">
        <v>1245.5999999999999</v>
      </c>
      <c r="F22" s="1510"/>
      <c r="G22" s="1129"/>
      <c r="H22" s="1129"/>
      <c r="I22" s="1784">
        <v>1320</v>
      </c>
      <c r="J22" s="1512"/>
      <c r="K22" s="1129"/>
      <c r="L22" s="1129"/>
      <c r="M22" s="1784">
        <v>339.2</v>
      </c>
      <c r="N22" s="1510"/>
      <c r="O22" s="1129"/>
      <c r="P22" s="1129"/>
      <c r="Q22" s="1784">
        <v>977.4</v>
      </c>
      <c r="S22" s="1058"/>
      <c r="T22" s="1057"/>
      <c r="U22" s="1057"/>
      <c r="V22" s="1057"/>
    </row>
    <row r="23" spans="1:22" s="1053" customFormat="1" ht="14.25">
      <c r="A23" s="1056">
        <v>9</v>
      </c>
      <c r="B23" s="1512"/>
      <c r="C23" s="1129"/>
      <c r="D23" s="1129"/>
      <c r="E23" s="1784">
        <v>1275.2</v>
      </c>
      <c r="F23" s="1510"/>
      <c r="G23" s="1129"/>
      <c r="H23" s="1129"/>
      <c r="I23" s="1784">
        <v>1395.3</v>
      </c>
      <c r="J23" s="1512"/>
      <c r="K23" s="1129"/>
      <c r="L23" s="1129"/>
      <c r="M23" s="1784">
        <v>347.2</v>
      </c>
      <c r="N23" s="1510"/>
      <c r="O23" s="1129"/>
      <c r="P23" s="1129"/>
      <c r="Q23" s="1784">
        <v>1072.8</v>
      </c>
      <c r="S23" s="1058"/>
      <c r="T23" s="1057"/>
      <c r="U23" s="1057"/>
      <c r="V23" s="1057"/>
    </row>
    <row r="24" spans="1:22" s="1053" customFormat="1" ht="14.25">
      <c r="A24" s="1056">
        <v>10</v>
      </c>
      <c r="B24" s="1512"/>
      <c r="C24" s="1129"/>
      <c r="D24" s="1129"/>
      <c r="E24" s="1784">
        <v>1265.5999999999999</v>
      </c>
      <c r="F24" s="1510"/>
      <c r="G24" s="1129"/>
      <c r="H24" s="1129"/>
      <c r="I24" s="1784">
        <v>1313.4</v>
      </c>
      <c r="J24" s="1512"/>
      <c r="K24" s="1129"/>
      <c r="L24" s="1129"/>
      <c r="M24" s="1784">
        <v>354.4</v>
      </c>
      <c r="N24" s="1510"/>
      <c r="O24" s="1129"/>
      <c r="P24" s="1129"/>
      <c r="Q24" s="1784">
        <v>989.4</v>
      </c>
      <c r="S24" s="1058"/>
      <c r="T24" s="1057"/>
      <c r="U24" s="1057"/>
      <c r="V24" s="1057"/>
    </row>
    <row r="25" spans="1:22" s="1053" customFormat="1" ht="14.25">
      <c r="A25" s="1056">
        <v>11</v>
      </c>
      <c r="B25" s="1512"/>
      <c r="C25" s="1129"/>
      <c r="D25" s="1129"/>
      <c r="E25" s="1784">
        <v>1254.4000000000001</v>
      </c>
      <c r="F25" s="1510"/>
      <c r="G25" s="1129"/>
      <c r="H25" s="1129"/>
      <c r="I25" s="1784">
        <v>1234.5</v>
      </c>
      <c r="J25" s="1512"/>
      <c r="K25" s="1129"/>
      <c r="L25" s="1129"/>
      <c r="M25" s="1784">
        <v>356.8</v>
      </c>
      <c r="N25" s="1510"/>
      <c r="O25" s="1129"/>
      <c r="P25" s="1129"/>
      <c r="Q25" s="1784">
        <v>938.7</v>
      </c>
      <c r="S25" s="1058"/>
      <c r="T25" s="1057"/>
      <c r="U25" s="1057"/>
      <c r="V25" s="1057"/>
    </row>
    <row r="26" spans="1:22" s="1053" customFormat="1" ht="14.25">
      <c r="A26" s="1056">
        <v>12</v>
      </c>
      <c r="B26" s="1512"/>
      <c r="C26" s="1129"/>
      <c r="D26" s="1129"/>
      <c r="E26" s="1784">
        <v>1264.8</v>
      </c>
      <c r="F26" s="1510"/>
      <c r="G26" s="1129"/>
      <c r="H26" s="1129"/>
      <c r="I26" s="1784">
        <v>960.6</v>
      </c>
      <c r="J26" s="1512"/>
      <c r="K26" s="1129"/>
      <c r="L26" s="1129"/>
      <c r="M26" s="1784">
        <v>378.4</v>
      </c>
      <c r="N26" s="1510"/>
      <c r="O26" s="1129"/>
      <c r="P26" s="1129"/>
      <c r="Q26" s="1784">
        <v>625.79999999999995</v>
      </c>
      <c r="S26" s="1058"/>
      <c r="T26" s="1057"/>
      <c r="U26" s="1057"/>
      <c r="V26" s="1057"/>
    </row>
    <row r="27" spans="1:22" s="1053" customFormat="1" ht="14.25">
      <c r="A27" s="1056">
        <v>13</v>
      </c>
      <c r="B27" s="1512"/>
      <c r="C27" s="1129"/>
      <c r="D27" s="1129"/>
      <c r="E27" s="1784">
        <v>1215.2</v>
      </c>
      <c r="F27" s="1510"/>
      <c r="G27" s="1129"/>
      <c r="H27" s="1129"/>
      <c r="I27" s="1784">
        <v>1328.1</v>
      </c>
      <c r="J27" s="1512"/>
      <c r="K27" s="1129"/>
      <c r="L27" s="1129"/>
      <c r="M27" s="1784">
        <v>353.6</v>
      </c>
      <c r="N27" s="1510"/>
      <c r="O27" s="1129"/>
      <c r="P27" s="1129"/>
      <c r="Q27" s="1784">
        <v>1053.3</v>
      </c>
      <c r="S27" s="1058"/>
      <c r="T27" s="1057"/>
      <c r="U27" s="1057"/>
      <c r="V27" s="1057"/>
    </row>
    <row r="28" spans="1:22" s="1053" customFormat="1" ht="14.25">
      <c r="A28" s="1056">
        <v>14</v>
      </c>
      <c r="B28" s="1512"/>
      <c r="C28" s="1129"/>
      <c r="D28" s="1129"/>
      <c r="E28" s="1784">
        <v>1204.8</v>
      </c>
      <c r="F28" s="1510"/>
      <c r="G28" s="1129"/>
      <c r="H28" s="1129"/>
      <c r="I28" s="1784">
        <v>1135.2</v>
      </c>
      <c r="J28" s="1512"/>
      <c r="K28" s="1129"/>
      <c r="L28" s="1129"/>
      <c r="M28" s="1784">
        <v>346.4</v>
      </c>
      <c r="N28" s="1510"/>
      <c r="O28" s="1129"/>
      <c r="P28" s="1129"/>
      <c r="Q28" s="1784">
        <v>833.7</v>
      </c>
      <c r="S28" s="1058"/>
      <c r="T28" s="1057"/>
      <c r="U28" s="1057"/>
      <c r="V28" s="1057"/>
    </row>
    <row r="29" spans="1:22" s="1053" customFormat="1" ht="14.25">
      <c r="A29" s="1056">
        <v>15</v>
      </c>
      <c r="B29" s="1512"/>
      <c r="C29" s="1129"/>
      <c r="D29" s="1129"/>
      <c r="E29" s="1784">
        <v>1230.4000000000001</v>
      </c>
      <c r="F29" s="1510"/>
      <c r="G29" s="1129"/>
      <c r="H29" s="1129"/>
      <c r="I29" s="1784">
        <v>1185.5999999999999</v>
      </c>
      <c r="J29" s="1512"/>
      <c r="K29" s="1129"/>
      <c r="L29" s="1129"/>
      <c r="M29" s="1784">
        <v>337.6</v>
      </c>
      <c r="N29" s="1510"/>
      <c r="O29" s="1129"/>
      <c r="P29" s="1129"/>
      <c r="Q29" s="1784">
        <v>824.7</v>
      </c>
      <c r="S29" s="1058"/>
      <c r="T29" s="1057"/>
      <c r="U29" s="1057"/>
      <c r="V29" s="1057"/>
    </row>
    <row r="30" spans="1:22" s="1053" customFormat="1" ht="14.25">
      <c r="A30" s="1056">
        <v>16</v>
      </c>
      <c r="B30" s="1512"/>
      <c r="C30" s="1129"/>
      <c r="D30" s="1129"/>
      <c r="E30" s="1784">
        <v>1291.2</v>
      </c>
      <c r="F30" s="1510"/>
      <c r="G30" s="1129"/>
      <c r="H30" s="1129"/>
      <c r="I30" s="1784">
        <v>1204.5</v>
      </c>
      <c r="J30" s="1512"/>
      <c r="K30" s="1129"/>
      <c r="L30" s="1129"/>
      <c r="M30" s="1784">
        <v>364</v>
      </c>
      <c r="N30" s="1510"/>
      <c r="O30" s="1129"/>
      <c r="P30" s="1129"/>
      <c r="Q30" s="1784">
        <v>888.3</v>
      </c>
      <c r="S30" s="1058"/>
      <c r="T30" s="1057"/>
      <c r="U30" s="1057"/>
      <c r="V30" s="1057"/>
    </row>
    <row r="31" spans="1:22" s="1059" customFormat="1" ht="14.25">
      <c r="A31" s="1056">
        <v>17</v>
      </c>
      <c r="B31" s="1512"/>
      <c r="C31" s="1129"/>
      <c r="D31" s="1129"/>
      <c r="E31" s="1784">
        <v>1350.4</v>
      </c>
      <c r="F31" s="1510"/>
      <c r="G31" s="1129"/>
      <c r="H31" s="1129"/>
      <c r="I31" s="1784">
        <v>1133.0999999999999</v>
      </c>
      <c r="J31" s="1512"/>
      <c r="K31" s="1129"/>
      <c r="L31" s="1129"/>
      <c r="M31" s="1784">
        <v>384.8</v>
      </c>
      <c r="N31" s="1510"/>
      <c r="O31" s="1129"/>
      <c r="P31" s="1129"/>
      <c r="Q31" s="1784">
        <v>792.3</v>
      </c>
      <c r="S31" s="1058"/>
      <c r="T31" s="1057"/>
      <c r="U31" s="1057"/>
      <c r="V31" s="1057"/>
    </row>
    <row r="32" spans="1:22" s="1059" customFormat="1" ht="14.25">
      <c r="A32" s="1056">
        <v>18</v>
      </c>
      <c r="B32" s="1512"/>
      <c r="C32" s="1129"/>
      <c r="D32" s="1129"/>
      <c r="E32" s="1784">
        <v>1370.4</v>
      </c>
      <c r="F32" s="1510"/>
      <c r="G32" s="1129"/>
      <c r="H32" s="1129"/>
      <c r="I32" s="1784">
        <v>1035.3</v>
      </c>
      <c r="J32" s="1512"/>
      <c r="K32" s="1129"/>
      <c r="L32" s="1129"/>
      <c r="M32" s="1784">
        <v>392</v>
      </c>
      <c r="N32" s="1510"/>
      <c r="O32" s="1129"/>
      <c r="P32" s="1129"/>
      <c r="Q32" s="1784">
        <v>739.8</v>
      </c>
      <c r="S32" s="1058"/>
      <c r="T32" s="1057"/>
      <c r="U32" s="1057"/>
      <c r="V32" s="1057"/>
    </row>
    <row r="33" spans="1:22" s="1059" customFormat="1" ht="14.25">
      <c r="A33" s="1056">
        <v>19</v>
      </c>
      <c r="B33" s="1512"/>
      <c r="C33" s="1129"/>
      <c r="D33" s="1129"/>
      <c r="E33" s="1784">
        <v>1336</v>
      </c>
      <c r="F33" s="1510"/>
      <c r="G33" s="1129"/>
      <c r="H33" s="1129"/>
      <c r="I33" s="1784">
        <v>883.5</v>
      </c>
      <c r="J33" s="1512"/>
      <c r="K33" s="1129"/>
      <c r="L33" s="1129"/>
      <c r="M33" s="1784">
        <v>400</v>
      </c>
      <c r="N33" s="1510"/>
      <c r="O33" s="1129"/>
      <c r="P33" s="1129"/>
      <c r="Q33" s="1784">
        <v>536.70000000000005</v>
      </c>
      <c r="S33" s="1058"/>
      <c r="T33" s="1057"/>
      <c r="U33" s="1057"/>
      <c r="V33" s="1057"/>
    </row>
    <row r="34" spans="1:22" s="1059" customFormat="1" ht="14.25">
      <c r="A34" s="1056">
        <v>20</v>
      </c>
      <c r="B34" s="1512"/>
      <c r="C34" s="1129"/>
      <c r="D34" s="1129"/>
      <c r="E34" s="1784">
        <v>1304</v>
      </c>
      <c r="F34" s="1510"/>
      <c r="G34" s="1129"/>
      <c r="H34" s="1129"/>
      <c r="I34" s="1784">
        <v>875.7</v>
      </c>
      <c r="J34" s="1512"/>
      <c r="K34" s="1129"/>
      <c r="L34" s="1129"/>
      <c r="M34" s="1784">
        <v>401.6</v>
      </c>
      <c r="N34" s="1510"/>
      <c r="O34" s="1129"/>
      <c r="P34" s="1129"/>
      <c r="Q34" s="1784">
        <v>535.20000000000005</v>
      </c>
      <c r="S34" s="1058"/>
      <c r="T34" s="1057"/>
      <c r="U34" s="1057"/>
      <c r="V34" s="1057"/>
    </row>
    <row r="35" spans="1:22" s="1059" customFormat="1" ht="14.25">
      <c r="A35" s="1056">
        <v>21</v>
      </c>
      <c r="B35" s="1512"/>
      <c r="C35" s="1129"/>
      <c r="D35" s="1129"/>
      <c r="E35" s="1784">
        <v>1198.4000000000001</v>
      </c>
      <c r="F35" s="1510"/>
      <c r="G35" s="1129"/>
      <c r="H35" s="1129"/>
      <c r="I35" s="1784">
        <v>851.7</v>
      </c>
      <c r="J35" s="1512"/>
      <c r="K35" s="1129"/>
      <c r="L35" s="1129"/>
      <c r="M35" s="1784">
        <v>388.8</v>
      </c>
      <c r="N35" s="1510"/>
      <c r="O35" s="1129"/>
      <c r="P35" s="1129"/>
      <c r="Q35" s="1784">
        <v>545.1</v>
      </c>
      <c r="S35" s="1058"/>
      <c r="T35" s="1057"/>
      <c r="U35" s="1057"/>
      <c r="V35" s="1057"/>
    </row>
    <row r="36" spans="1:22" s="1059" customFormat="1" ht="14.25">
      <c r="A36" s="1056">
        <v>22</v>
      </c>
      <c r="B36" s="1512"/>
      <c r="C36" s="1129"/>
      <c r="D36" s="1129"/>
      <c r="E36" s="1784">
        <v>1072</v>
      </c>
      <c r="F36" s="1510"/>
      <c r="G36" s="1129"/>
      <c r="H36" s="1129"/>
      <c r="I36" s="1784">
        <v>866.7</v>
      </c>
      <c r="J36" s="1512"/>
      <c r="K36" s="1129"/>
      <c r="L36" s="1129"/>
      <c r="M36" s="1784">
        <v>393.6</v>
      </c>
      <c r="N36" s="1510"/>
      <c r="O36" s="1129"/>
      <c r="P36" s="1129"/>
      <c r="Q36" s="1784">
        <v>605.4</v>
      </c>
      <c r="S36" s="1058"/>
      <c r="T36" s="1057"/>
      <c r="U36" s="1057"/>
      <c r="V36" s="1057"/>
    </row>
    <row r="37" spans="1:22" s="1059" customFormat="1" ht="14.25">
      <c r="A37" s="1056">
        <v>23</v>
      </c>
      <c r="B37" s="1512"/>
      <c r="C37" s="1129"/>
      <c r="D37" s="1129"/>
      <c r="E37" s="1784">
        <v>964.8</v>
      </c>
      <c r="F37" s="1510"/>
      <c r="G37" s="1129"/>
      <c r="H37" s="1129"/>
      <c r="I37" s="1784">
        <v>777.3</v>
      </c>
      <c r="J37" s="1512"/>
      <c r="K37" s="1129"/>
      <c r="L37" s="1129"/>
      <c r="M37" s="1784">
        <v>383.2</v>
      </c>
      <c r="N37" s="1510"/>
      <c r="O37" s="1129"/>
      <c r="P37" s="1129"/>
      <c r="Q37" s="1784">
        <v>540.9</v>
      </c>
      <c r="S37" s="1058"/>
      <c r="T37" s="1057"/>
      <c r="U37" s="1057"/>
      <c r="V37" s="1057"/>
    </row>
    <row r="38" spans="1:22" s="1059" customFormat="1" ht="14.25">
      <c r="A38" s="1056" t="s">
        <v>19</v>
      </c>
      <c r="B38" s="1482"/>
      <c r="C38" s="2012"/>
      <c r="D38" s="2013"/>
      <c r="E38" s="1740">
        <f>SUM(E14:E37)</f>
        <v>27221.600000000006</v>
      </c>
      <c r="F38" s="1747"/>
      <c r="G38" s="1747"/>
      <c r="H38" s="1747"/>
      <c r="I38" s="1740">
        <f>SUM(I14:I37)</f>
        <v>23326.2</v>
      </c>
      <c r="J38" s="1747"/>
      <c r="K38" s="1747"/>
      <c r="L38" s="1747"/>
      <c r="M38" s="1740">
        <f>SUM(M14:M37)</f>
        <v>8755.2000000000007</v>
      </c>
      <c r="N38" s="2014"/>
      <c r="O38" s="2015"/>
      <c r="P38" s="2014"/>
      <c r="Q38" s="1790">
        <f>SUM(Q14:Q37)</f>
        <v>16223.999999999998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V42"/>
  <sheetViews>
    <sheetView zoomScale="85" zoomScaleNormal="85" zoomScaleSheetLayoutView="100" workbookViewId="0">
      <selection activeCell="Q14" sqref="Q14:Q37"/>
    </sheetView>
  </sheetViews>
  <sheetFormatPr defaultColWidth="9.140625" defaultRowHeight="12.75"/>
  <cols>
    <col min="1" max="3" width="11.28515625" style="1061" customWidth="1"/>
    <col min="4" max="4" width="11.28515625" style="1061" hidden="1" customWidth="1"/>
    <col min="5" max="5" width="13.42578125" style="1061" customWidth="1"/>
    <col min="6" max="7" width="11.28515625" style="1061" customWidth="1"/>
    <col min="8" max="8" width="11.28515625" style="1061" hidden="1" customWidth="1"/>
    <col min="9" max="9" width="14.42578125" style="1061" customWidth="1"/>
    <col min="10" max="11" width="11.28515625" style="1061" customWidth="1"/>
    <col min="12" max="12" width="11.28515625" style="1061" hidden="1" customWidth="1"/>
    <col min="13" max="13" width="13.140625" style="1061" customWidth="1"/>
    <col min="14" max="15" width="11.28515625" style="1061" customWidth="1"/>
    <col min="16" max="16" width="11.28515625" style="1061" hidden="1" customWidth="1"/>
    <col min="17" max="17" width="14.5703125" style="1061" customWidth="1"/>
    <col min="18" max="16384" width="9.140625" style="1061"/>
  </cols>
  <sheetData>
    <row r="1" spans="1:22" s="1049" customFormat="1" ht="18.75" customHeight="1">
      <c r="B1" s="1473"/>
      <c r="C1" s="1509" t="s">
        <v>517</v>
      </c>
      <c r="D1" s="1050"/>
      <c r="E1" s="1050"/>
      <c r="J1" s="800"/>
      <c r="K1" s="3054" t="s">
        <v>515</v>
      </c>
      <c r="L1" s="3054"/>
      <c r="M1" s="3054"/>
      <c r="N1" s="3054"/>
      <c r="O1" s="3054"/>
      <c r="P1" s="3054"/>
      <c r="Q1" s="3054"/>
    </row>
    <row r="2" spans="1:22" s="1049" customFormat="1" ht="10.5" customHeight="1">
      <c r="A2" s="1474"/>
      <c r="B2" s="3055" t="s">
        <v>1</v>
      </c>
      <c r="C2" s="3055"/>
      <c r="D2" s="3055"/>
      <c r="E2" s="3055"/>
      <c r="N2" s="3056" t="s">
        <v>2</v>
      </c>
      <c r="O2" s="3057"/>
      <c r="P2" s="3057"/>
      <c r="Q2" s="3057"/>
    </row>
    <row r="3" spans="1:22" s="1049" customFormat="1" ht="13.5" customHeight="1">
      <c r="N3" s="1050"/>
      <c r="O3" s="1050"/>
      <c r="P3" s="1050"/>
      <c r="Q3" s="1050"/>
    </row>
    <row r="4" spans="1:22" s="1049" customFormat="1" ht="15" customHeight="1">
      <c r="B4" s="1475"/>
      <c r="C4" s="1509" t="s">
        <v>516</v>
      </c>
      <c r="D4" s="1475"/>
      <c r="E4" s="1475"/>
      <c r="I4" s="3058" t="s">
        <v>5</v>
      </c>
      <c r="J4" s="3059"/>
      <c r="K4" s="3059"/>
      <c r="L4" s="1504"/>
      <c r="O4" s="1051"/>
    </row>
    <row r="5" spans="1:22" s="1049" customFormat="1" ht="9.75" customHeight="1">
      <c r="A5" s="1474"/>
      <c r="B5" s="3060" t="s">
        <v>7</v>
      </c>
      <c r="C5" s="3060"/>
      <c r="D5" s="3060"/>
      <c r="E5" s="3060"/>
    </row>
    <row r="6" spans="1:22" s="1049" customFormat="1" ht="12" customHeight="1">
      <c r="E6" s="3053" t="s">
        <v>8</v>
      </c>
      <c r="F6" s="3053"/>
      <c r="G6" s="3053"/>
      <c r="H6" s="3053"/>
      <c r="I6" s="3053"/>
      <c r="J6" s="3053"/>
      <c r="K6" s="3053"/>
      <c r="L6" s="3053"/>
      <c r="M6" s="3053"/>
      <c r="N6" s="3053"/>
    </row>
    <row r="7" spans="1:22" s="1049" customFormat="1" ht="15.75">
      <c r="A7" s="1049" t="s">
        <v>870</v>
      </c>
      <c r="E7" s="2746" t="s">
        <v>870</v>
      </c>
      <c r="F7" s="2746"/>
      <c r="G7" s="2746"/>
      <c r="H7" s="2746"/>
      <c r="I7" s="2746"/>
      <c r="J7" s="2746"/>
      <c r="K7" s="2746"/>
      <c r="L7" s="2746"/>
      <c r="M7" s="2746"/>
      <c r="N7" s="2746"/>
    </row>
    <row r="8" spans="1:22" s="1049" customFormat="1" ht="9" customHeight="1"/>
    <row r="9" spans="1:22" s="1049" customFormat="1">
      <c r="A9" s="3046" t="s">
        <v>9</v>
      </c>
      <c r="B9" s="3044" t="s">
        <v>10</v>
      </c>
      <c r="C9" s="3045"/>
      <c r="D9" s="3045"/>
      <c r="E9" s="3045"/>
      <c r="F9" s="3045"/>
      <c r="G9" s="3045"/>
      <c r="H9" s="3045"/>
      <c r="I9" s="3049"/>
      <c r="J9" s="3044" t="s">
        <v>11</v>
      </c>
      <c r="K9" s="3045"/>
      <c r="L9" s="3045"/>
      <c r="M9" s="3045"/>
      <c r="N9" s="3045"/>
      <c r="O9" s="3045"/>
      <c r="P9" s="3045"/>
      <c r="Q9" s="3049"/>
    </row>
    <row r="10" spans="1:22" s="1049" customFormat="1">
      <c r="A10" s="3047"/>
      <c r="B10" s="3050" t="s">
        <v>615</v>
      </c>
      <c r="C10" s="3051"/>
      <c r="D10" s="3051"/>
      <c r="E10" s="3052"/>
      <c r="F10" s="3050" t="s">
        <v>616</v>
      </c>
      <c r="G10" s="3051"/>
      <c r="H10" s="3051"/>
      <c r="I10" s="3052"/>
      <c r="J10" s="3050" t="str">
        <f>B10</f>
        <v>яч.8 ф. Город-1</v>
      </c>
      <c r="K10" s="3051"/>
      <c r="L10" s="3051"/>
      <c r="M10" s="3052"/>
      <c r="N10" s="3050" t="str">
        <f>F10</f>
        <v>яч. 14 ф.Город-2</v>
      </c>
      <c r="O10" s="3051"/>
      <c r="P10" s="3051"/>
      <c r="Q10" s="3052"/>
    </row>
    <row r="11" spans="1:22" s="1049" customFormat="1">
      <c r="A11" s="3047"/>
      <c r="B11" s="3044" t="s">
        <v>14</v>
      </c>
      <c r="C11" s="3045"/>
      <c r="E11" s="1506"/>
      <c r="F11" s="3044" t="s">
        <v>15</v>
      </c>
      <c r="G11" s="3045"/>
      <c r="H11" s="1505"/>
      <c r="I11" s="1506"/>
      <c r="J11" s="3044" t="s">
        <v>15</v>
      </c>
      <c r="K11" s="3045"/>
      <c r="L11" s="1505"/>
      <c r="M11" s="1506"/>
      <c r="N11" s="3044" t="s">
        <v>15</v>
      </c>
      <c r="O11" s="3045"/>
      <c r="P11" s="1505"/>
      <c r="Q11" s="1506"/>
    </row>
    <row r="12" spans="1:22" s="1053" customFormat="1" ht="35.25" customHeight="1">
      <c r="A12" s="3048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4.25">
      <c r="A14" s="1056">
        <v>0</v>
      </c>
      <c r="B14" s="1512"/>
      <c r="C14" s="1129"/>
      <c r="D14" s="1129"/>
      <c r="E14" s="1784">
        <v>1375.2</v>
      </c>
      <c r="F14" s="1510"/>
      <c r="G14" s="1129"/>
      <c r="H14" s="1129"/>
      <c r="I14" s="1784">
        <v>807.2</v>
      </c>
      <c r="J14" s="1512"/>
      <c r="K14" s="1129"/>
      <c r="L14" s="1129"/>
      <c r="M14" s="1784">
        <v>648.6</v>
      </c>
      <c r="N14" s="1510"/>
      <c r="O14" s="1129"/>
      <c r="P14" s="1129"/>
      <c r="Q14" s="1784">
        <v>406.4</v>
      </c>
      <c r="S14" s="1481"/>
      <c r="T14" s="1057"/>
      <c r="U14" s="1057"/>
      <c r="V14" s="1057"/>
    </row>
    <row r="15" spans="1:22" s="1053" customFormat="1" ht="14.25">
      <c r="A15" s="1056">
        <v>1</v>
      </c>
      <c r="B15" s="1512"/>
      <c r="C15" s="1129"/>
      <c r="D15" s="1129"/>
      <c r="E15" s="1784">
        <v>1359</v>
      </c>
      <c r="F15" s="1510"/>
      <c r="G15" s="1129"/>
      <c r="H15" s="1129"/>
      <c r="I15" s="1784">
        <v>794</v>
      </c>
      <c r="J15" s="1512"/>
      <c r="K15" s="1129"/>
      <c r="L15" s="1129"/>
      <c r="M15" s="1784">
        <v>654.29999999999995</v>
      </c>
      <c r="N15" s="1510"/>
      <c r="O15" s="1129"/>
      <c r="P15" s="1129"/>
      <c r="Q15" s="1784">
        <v>405.6</v>
      </c>
      <c r="S15" s="1058"/>
      <c r="T15" s="1057"/>
      <c r="U15" s="1057"/>
      <c r="V15" s="1057"/>
    </row>
    <row r="16" spans="1:22" s="1053" customFormat="1" ht="14.25">
      <c r="A16" s="1056">
        <v>2</v>
      </c>
      <c r="B16" s="1512"/>
      <c r="C16" s="1129"/>
      <c r="D16" s="1129"/>
      <c r="E16" s="1784">
        <v>1343.1</v>
      </c>
      <c r="F16" s="1510"/>
      <c r="G16" s="1129"/>
      <c r="H16" s="1129"/>
      <c r="I16" s="1784">
        <v>783.6</v>
      </c>
      <c r="J16" s="1512"/>
      <c r="K16" s="1129"/>
      <c r="L16" s="1129"/>
      <c r="M16" s="1784">
        <v>643.79999999999995</v>
      </c>
      <c r="N16" s="1510"/>
      <c r="O16" s="1129"/>
      <c r="P16" s="1129"/>
      <c r="Q16" s="1784">
        <v>396</v>
      </c>
      <c r="S16" s="1058"/>
      <c r="T16" s="1057"/>
      <c r="U16" s="1057"/>
      <c r="V16" s="1057"/>
    </row>
    <row r="17" spans="1:22" s="1053" customFormat="1" ht="14.25">
      <c r="A17" s="1056">
        <v>3</v>
      </c>
      <c r="B17" s="1512"/>
      <c r="C17" s="1129"/>
      <c r="D17" s="1129"/>
      <c r="E17" s="1784">
        <v>1349.4</v>
      </c>
      <c r="F17" s="1510"/>
      <c r="G17" s="1129"/>
      <c r="H17" s="1129"/>
      <c r="I17" s="1784">
        <v>786.4</v>
      </c>
      <c r="J17" s="1512"/>
      <c r="K17" s="1129"/>
      <c r="L17" s="1129"/>
      <c r="M17" s="1784">
        <v>634.79999999999995</v>
      </c>
      <c r="N17" s="1510"/>
      <c r="O17" s="1129"/>
      <c r="P17" s="1129"/>
      <c r="Q17" s="1784">
        <v>395.2</v>
      </c>
      <c r="S17" s="1058"/>
      <c r="T17" s="1057"/>
      <c r="U17" s="1057"/>
      <c r="V17" s="1057"/>
    </row>
    <row r="18" spans="1:22" s="1053" customFormat="1" ht="14.25">
      <c r="A18" s="1056">
        <v>4</v>
      </c>
      <c r="B18" s="1512"/>
      <c r="C18" s="1129"/>
      <c r="D18" s="1129"/>
      <c r="E18" s="1784">
        <v>1409.4</v>
      </c>
      <c r="F18" s="1510"/>
      <c r="G18" s="1129"/>
      <c r="H18" s="1129"/>
      <c r="I18" s="1784">
        <v>814</v>
      </c>
      <c r="J18" s="1512"/>
      <c r="K18" s="1129"/>
      <c r="L18" s="1129"/>
      <c r="M18" s="1784">
        <v>637.5</v>
      </c>
      <c r="N18" s="1510"/>
      <c r="O18" s="1129"/>
      <c r="P18" s="1129"/>
      <c r="Q18" s="1784">
        <v>391.6</v>
      </c>
      <c r="S18" s="1058"/>
      <c r="T18" s="1057"/>
      <c r="U18" s="1057"/>
      <c r="V18" s="1057"/>
    </row>
    <row r="19" spans="1:22" s="1053" customFormat="1" ht="14.25">
      <c r="A19" s="1056">
        <v>5</v>
      </c>
      <c r="B19" s="1512"/>
      <c r="C19" s="1129"/>
      <c r="D19" s="1129"/>
      <c r="E19" s="1784">
        <v>1501.2</v>
      </c>
      <c r="F19" s="1510"/>
      <c r="G19" s="1129"/>
      <c r="H19" s="1129"/>
      <c r="I19" s="1784">
        <v>877.6</v>
      </c>
      <c r="J19" s="1512"/>
      <c r="K19" s="1129"/>
      <c r="L19" s="1129"/>
      <c r="M19" s="1784">
        <v>655.8</v>
      </c>
      <c r="N19" s="1510"/>
      <c r="O19" s="1129"/>
      <c r="P19" s="1129"/>
      <c r="Q19" s="1784">
        <v>397.6</v>
      </c>
      <c r="S19" s="1058"/>
      <c r="T19" s="1057"/>
      <c r="U19" s="1057"/>
      <c r="V19" s="1057"/>
    </row>
    <row r="20" spans="1:22" s="1053" customFormat="1" ht="14.25">
      <c r="A20" s="1056">
        <v>6</v>
      </c>
      <c r="B20" s="1512"/>
      <c r="C20" s="1129"/>
      <c r="D20" s="1129"/>
      <c r="E20" s="1784">
        <v>1581.6</v>
      </c>
      <c r="F20" s="1510"/>
      <c r="G20" s="1129"/>
      <c r="H20" s="1129"/>
      <c r="I20" s="1784">
        <v>974.8</v>
      </c>
      <c r="J20" s="1512"/>
      <c r="K20" s="1129"/>
      <c r="L20" s="1129"/>
      <c r="M20" s="1784">
        <v>618.29999999999995</v>
      </c>
      <c r="N20" s="1510"/>
      <c r="O20" s="1129"/>
      <c r="P20" s="1129"/>
      <c r="Q20" s="1784">
        <v>392.4</v>
      </c>
      <c r="S20" s="1058"/>
      <c r="T20" s="1057"/>
      <c r="U20" s="1057"/>
      <c r="V20" s="1057"/>
    </row>
    <row r="21" spans="1:22" s="1053" customFormat="1" ht="14.25">
      <c r="A21" s="1056">
        <v>7</v>
      </c>
      <c r="B21" s="1512"/>
      <c r="C21" s="1129"/>
      <c r="D21" s="1129"/>
      <c r="E21" s="1784">
        <v>1721.7</v>
      </c>
      <c r="F21" s="1510"/>
      <c r="G21" s="1129"/>
      <c r="H21" s="1129"/>
      <c r="I21" s="1784">
        <v>1075.5999999999999</v>
      </c>
      <c r="J21" s="1512"/>
      <c r="K21" s="1129"/>
      <c r="L21" s="1129"/>
      <c r="M21" s="1784">
        <v>633.29999999999995</v>
      </c>
      <c r="N21" s="1510"/>
      <c r="O21" s="1129"/>
      <c r="P21" s="1129"/>
      <c r="Q21" s="1784">
        <v>400</v>
      </c>
      <c r="S21" s="1058"/>
      <c r="T21" s="1057"/>
      <c r="U21" s="1057"/>
      <c r="V21" s="1057"/>
    </row>
    <row r="22" spans="1:22" s="1053" customFormat="1" ht="14.25">
      <c r="A22" s="1056">
        <v>8</v>
      </c>
      <c r="B22" s="1512"/>
      <c r="C22" s="1129"/>
      <c r="D22" s="1129"/>
      <c r="E22" s="1784">
        <v>1872.3</v>
      </c>
      <c r="F22" s="1510"/>
      <c r="G22" s="1129"/>
      <c r="H22" s="1129"/>
      <c r="I22" s="1784">
        <v>1252.4000000000001</v>
      </c>
      <c r="J22" s="1512"/>
      <c r="K22" s="1129"/>
      <c r="L22" s="1129"/>
      <c r="M22" s="1784">
        <v>724.5</v>
      </c>
      <c r="N22" s="1510"/>
      <c r="O22" s="1129"/>
      <c r="P22" s="1129"/>
      <c r="Q22" s="1784">
        <v>413.6</v>
      </c>
      <c r="S22" s="1058"/>
      <c r="T22" s="1057"/>
      <c r="U22" s="1057"/>
      <c r="V22" s="1057"/>
    </row>
    <row r="23" spans="1:22" s="1053" customFormat="1" ht="14.25">
      <c r="A23" s="1056">
        <v>9</v>
      </c>
      <c r="B23" s="1512"/>
      <c r="C23" s="1129"/>
      <c r="D23" s="1129"/>
      <c r="E23" s="1784">
        <v>1855.8</v>
      </c>
      <c r="F23" s="1510"/>
      <c r="G23" s="1129"/>
      <c r="H23" s="1129"/>
      <c r="I23" s="1784">
        <v>1302.4000000000001</v>
      </c>
      <c r="J23" s="1512"/>
      <c r="K23" s="1129"/>
      <c r="L23" s="1129"/>
      <c r="M23" s="1784">
        <v>711.9</v>
      </c>
      <c r="N23" s="1510"/>
      <c r="O23" s="1129"/>
      <c r="P23" s="1129"/>
      <c r="Q23" s="1784">
        <v>436.4</v>
      </c>
      <c r="S23" s="1058"/>
      <c r="T23" s="1057"/>
      <c r="U23" s="1057"/>
      <c r="V23" s="1057"/>
    </row>
    <row r="24" spans="1:22" s="1053" customFormat="1" ht="14.25">
      <c r="A24" s="1056">
        <v>10</v>
      </c>
      <c r="B24" s="1512"/>
      <c r="C24" s="1129"/>
      <c r="D24" s="1129"/>
      <c r="E24" s="1784">
        <v>1863.6</v>
      </c>
      <c r="F24" s="1510"/>
      <c r="G24" s="1129"/>
      <c r="H24" s="1129"/>
      <c r="I24" s="1784">
        <v>1291.5999999999999</v>
      </c>
      <c r="J24" s="1512"/>
      <c r="K24" s="1129"/>
      <c r="L24" s="1129"/>
      <c r="M24" s="1784">
        <v>765</v>
      </c>
      <c r="N24" s="1510"/>
      <c r="O24" s="1129"/>
      <c r="P24" s="1129"/>
      <c r="Q24" s="1784">
        <v>444.8</v>
      </c>
      <c r="S24" s="1058"/>
      <c r="T24" s="1057"/>
      <c r="U24" s="1057"/>
      <c r="V24" s="1057"/>
    </row>
    <row r="25" spans="1:22" s="1053" customFormat="1" ht="14.25">
      <c r="A25" s="1056">
        <v>11</v>
      </c>
      <c r="B25" s="1512"/>
      <c r="C25" s="1129"/>
      <c r="D25" s="1129"/>
      <c r="E25" s="1784">
        <v>1790.1</v>
      </c>
      <c r="F25" s="1510"/>
      <c r="G25" s="1129"/>
      <c r="H25" s="1129"/>
      <c r="I25" s="1784">
        <v>1275.5999999999999</v>
      </c>
      <c r="J25" s="1512"/>
      <c r="K25" s="1129"/>
      <c r="L25" s="1129"/>
      <c r="M25" s="1784">
        <v>716.1</v>
      </c>
      <c r="N25" s="1510"/>
      <c r="O25" s="1129"/>
      <c r="P25" s="1129"/>
      <c r="Q25" s="1784">
        <v>441.2</v>
      </c>
      <c r="S25" s="1058"/>
      <c r="T25" s="1057"/>
      <c r="U25" s="1057"/>
      <c r="V25" s="1057"/>
    </row>
    <row r="26" spans="1:22" s="1053" customFormat="1" ht="14.25">
      <c r="A26" s="1056">
        <v>12</v>
      </c>
      <c r="B26" s="1512"/>
      <c r="C26" s="1129"/>
      <c r="D26" s="1129"/>
      <c r="E26" s="1784">
        <v>1832.4</v>
      </c>
      <c r="F26" s="1510"/>
      <c r="G26" s="1129"/>
      <c r="H26" s="1129"/>
      <c r="I26" s="1784">
        <v>1242.8</v>
      </c>
      <c r="J26" s="1512"/>
      <c r="K26" s="1129"/>
      <c r="L26" s="1129"/>
      <c r="M26" s="1784">
        <v>742.8</v>
      </c>
      <c r="N26" s="1510"/>
      <c r="O26" s="1129"/>
      <c r="P26" s="1129"/>
      <c r="Q26" s="1784">
        <v>461.2</v>
      </c>
      <c r="S26" s="1058"/>
      <c r="T26" s="1057"/>
      <c r="U26" s="1057"/>
      <c r="V26" s="1057"/>
    </row>
    <row r="27" spans="1:22" s="1053" customFormat="1" ht="14.25">
      <c r="A27" s="1056">
        <v>13</v>
      </c>
      <c r="B27" s="1512"/>
      <c r="C27" s="1129"/>
      <c r="D27" s="1129"/>
      <c r="E27" s="1784">
        <v>1851.6</v>
      </c>
      <c r="F27" s="1510"/>
      <c r="G27" s="1129"/>
      <c r="H27" s="1129"/>
      <c r="I27" s="1784">
        <v>1207.5999999999999</v>
      </c>
      <c r="J27" s="1512"/>
      <c r="K27" s="1129"/>
      <c r="L27" s="1129"/>
      <c r="M27" s="1784">
        <v>771.6</v>
      </c>
      <c r="N27" s="1510"/>
      <c r="O27" s="1129"/>
      <c r="P27" s="1129"/>
      <c r="Q27" s="1784">
        <v>444</v>
      </c>
      <c r="S27" s="1058"/>
      <c r="T27" s="1057"/>
      <c r="U27" s="1057"/>
      <c r="V27" s="1057"/>
    </row>
    <row r="28" spans="1:22" s="1053" customFormat="1" ht="14.25">
      <c r="A28" s="1056">
        <v>14</v>
      </c>
      <c r="B28" s="1512"/>
      <c r="C28" s="1129"/>
      <c r="D28" s="1129"/>
      <c r="E28" s="1784">
        <v>1875.3</v>
      </c>
      <c r="F28" s="1510"/>
      <c r="G28" s="1129"/>
      <c r="H28" s="1129"/>
      <c r="I28" s="1784">
        <v>1208.8</v>
      </c>
      <c r="J28" s="1512"/>
      <c r="K28" s="1129"/>
      <c r="L28" s="1129"/>
      <c r="M28" s="1784">
        <v>748.8</v>
      </c>
      <c r="N28" s="1510"/>
      <c r="O28" s="1129"/>
      <c r="P28" s="1129"/>
      <c r="Q28" s="1784">
        <v>429.2</v>
      </c>
      <c r="S28" s="1058"/>
      <c r="T28" s="1057"/>
      <c r="U28" s="1057"/>
      <c r="V28" s="1057"/>
    </row>
    <row r="29" spans="1:22" s="1053" customFormat="1" ht="14.25">
      <c r="A29" s="1056">
        <v>15</v>
      </c>
      <c r="B29" s="1512"/>
      <c r="C29" s="1129"/>
      <c r="D29" s="1129"/>
      <c r="E29" s="1784">
        <v>1909.5</v>
      </c>
      <c r="F29" s="1510"/>
      <c r="G29" s="1129"/>
      <c r="H29" s="1129"/>
      <c r="I29" s="1784">
        <v>1234.4000000000001</v>
      </c>
      <c r="J29" s="1512"/>
      <c r="K29" s="1129"/>
      <c r="L29" s="1129"/>
      <c r="M29" s="1784">
        <v>718.5</v>
      </c>
      <c r="N29" s="1510"/>
      <c r="O29" s="1129"/>
      <c r="P29" s="1129"/>
      <c r="Q29" s="1784">
        <v>411.6</v>
      </c>
      <c r="S29" s="1058"/>
      <c r="T29" s="1057"/>
      <c r="U29" s="1057"/>
      <c r="V29" s="1057"/>
    </row>
    <row r="30" spans="1:22" s="1053" customFormat="1" ht="14.25">
      <c r="A30" s="1056">
        <v>16</v>
      </c>
      <c r="B30" s="1512"/>
      <c r="C30" s="1129"/>
      <c r="D30" s="1129"/>
      <c r="E30" s="1784">
        <v>1979.7</v>
      </c>
      <c r="F30" s="1510"/>
      <c r="G30" s="1129"/>
      <c r="H30" s="1129"/>
      <c r="I30" s="1784">
        <v>1318</v>
      </c>
      <c r="J30" s="1512"/>
      <c r="K30" s="1129"/>
      <c r="L30" s="1129"/>
      <c r="M30" s="1784">
        <v>794.4</v>
      </c>
      <c r="N30" s="1510"/>
      <c r="O30" s="1129"/>
      <c r="P30" s="1129"/>
      <c r="Q30" s="1784">
        <v>453.6</v>
      </c>
      <c r="S30" s="1058"/>
      <c r="T30" s="1057"/>
      <c r="U30" s="1057"/>
      <c r="V30" s="1057"/>
    </row>
    <row r="31" spans="1:22" s="1059" customFormat="1" ht="14.25">
      <c r="A31" s="1056">
        <v>17</v>
      </c>
      <c r="B31" s="1512"/>
      <c r="C31" s="1129"/>
      <c r="D31" s="1129"/>
      <c r="E31" s="1784">
        <v>1915.2</v>
      </c>
      <c r="F31" s="1510"/>
      <c r="G31" s="1129"/>
      <c r="H31" s="1129"/>
      <c r="I31" s="1784">
        <v>1255.2</v>
      </c>
      <c r="J31" s="1512"/>
      <c r="K31" s="1129"/>
      <c r="L31" s="1129"/>
      <c r="M31" s="1784">
        <v>781.2</v>
      </c>
      <c r="N31" s="1510"/>
      <c r="O31" s="1129"/>
      <c r="P31" s="1129"/>
      <c r="Q31" s="1784">
        <v>448</v>
      </c>
      <c r="S31" s="1058"/>
      <c r="T31" s="1057"/>
      <c r="U31" s="1057"/>
      <c r="V31" s="1057"/>
    </row>
    <row r="32" spans="1:22" s="1059" customFormat="1" ht="14.25">
      <c r="A32" s="1056">
        <v>18</v>
      </c>
      <c r="B32" s="1512"/>
      <c r="C32" s="1129"/>
      <c r="D32" s="1129"/>
      <c r="E32" s="1784">
        <v>1919.4</v>
      </c>
      <c r="F32" s="1510"/>
      <c r="G32" s="1129"/>
      <c r="H32" s="1129"/>
      <c r="I32" s="1784">
        <v>1221.2</v>
      </c>
      <c r="J32" s="1512"/>
      <c r="K32" s="1129"/>
      <c r="L32" s="1129"/>
      <c r="M32" s="1784">
        <v>780.9</v>
      </c>
      <c r="N32" s="1510"/>
      <c r="O32" s="1129"/>
      <c r="P32" s="1129"/>
      <c r="Q32" s="1784">
        <v>441.2</v>
      </c>
      <c r="S32" s="1058"/>
      <c r="T32" s="1057"/>
      <c r="U32" s="1057"/>
      <c r="V32" s="1057"/>
    </row>
    <row r="33" spans="1:22" s="1059" customFormat="1" ht="14.25">
      <c r="A33" s="1056">
        <v>19</v>
      </c>
      <c r="B33" s="1512"/>
      <c r="C33" s="1129"/>
      <c r="D33" s="1129"/>
      <c r="E33" s="1784">
        <v>1885.8</v>
      </c>
      <c r="F33" s="1510"/>
      <c r="G33" s="1129"/>
      <c r="H33" s="1129"/>
      <c r="I33" s="1784">
        <v>1160.8</v>
      </c>
      <c r="J33" s="1512"/>
      <c r="K33" s="1129"/>
      <c r="L33" s="1129"/>
      <c r="M33" s="1784">
        <v>756.9</v>
      </c>
      <c r="N33" s="1510"/>
      <c r="O33" s="1129"/>
      <c r="P33" s="1129"/>
      <c r="Q33" s="1784">
        <v>443.2</v>
      </c>
      <c r="S33" s="1058"/>
      <c r="T33" s="1057"/>
      <c r="U33" s="1057"/>
      <c r="V33" s="1057"/>
    </row>
    <row r="34" spans="1:22" s="1059" customFormat="1" ht="14.25">
      <c r="A34" s="1056">
        <v>20</v>
      </c>
      <c r="B34" s="1512"/>
      <c r="C34" s="1129"/>
      <c r="D34" s="1129"/>
      <c r="E34" s="1784">
        <v>1854.3</v>
      </c>
      <c r="F34" s="1510"/>
      <c r="G34" s="1129"/>
      <c r="H34" s="1129"/>
      <c r="I34" s="1784">
        <v>1116</v>
      </c>
      <c r="J34" s="1512"/>
      <c r="K34" s="1129"/>
      <c r="L34" s="1129"/>
      <c r="M34" s="1784">
        <v>753</v>
      </c>
      <c r="N34" s="1510"/>
      <c r="O34" s="1129"/>
      <c r="P34" s="1129"/>
      <c r="Q34" s="1784">
        <v>446.8</v>
      </c>
      <c r="S34" s="1058"/>
      <c r="T34" s="1057"/>
      <c r="U34" s="1057"/>
      <c r="V34" s="1057"/>
    </row>
    <row r="35" spans="1:22" s="1059" customFormat="1" ht="14.25">
      <c r="A35" s="1056">
        <v>21</v>
      </c>
      <c r="B35" s="1512"/>
      <c r="C35" s="1129"/>
      <c r="D35" s="1129"/>
      <c r="E35" s="1784">
        <v>1789.8</v>
      </c>
      <c r="F35" s="1510"/>
      <c r="G35" s="1129"/>
      <c r="H35" s="1129"/>
      <c r="I35" s="1784">
        <v>1038.4000000000001</v>
      </c>
      <c r="J35" s="1512"/>
      <c r="K35" s="1129"/>
      <c r="L35" s="1129"/>
      <c r="M35" s="1784">
        <v>746.4</v>
      </c>
      <c r="N35" s="1510"/>
      <c r="O35" s="1129"/>
      <c r="P35" s="1129"/>
      <c r="Q35" s="1784">
        <v>438.8</v>
      </c>
      <c r="S35" s="1058"/>
      <c r="T35" s="1057"/>
      <c r="U35" s="1057"/>
      <c r="V35" s="1057"/>
    </row>
    <row r="36" spans="1:22" s="1059" customFormat="1" ht="14.25">
      <c r="A36" s="1056">
        <v>22</v>
      </c>
      <c r="B36" s="1512"/>
      <c r="C36" s="1129"/>
      <c r="D36" s="1129"/>
      <c r="E36" s="1784">
        <v>1676.4</v>
      </c>
      <c r="F36" s="1510"/>
      <c r="G36" s="1129"/>
      <c r="H36" s="1129"/>
      <c r="I36" s="1784">
        <v>941.6</v>
      </c>
      <c r="J36" s="1512"/>
      <c r="K36" s="1129"/>
      <c r="L36" s="1129"/>
      <c r="M36" s="1784">
        <v>763.8</v>
      </c>
      <c r="N36" s="1510"/>
      <c r="O36" s="1129"/>
      <c r="P36" s="1129"/>
      <c r="Q36" s="1784">
        <v>443.2</v>
      </c>
      <c r="S36" s="1058"/>
      <c r="T36" s="1057"/>
      <c r="U36" s="1057"/>
      <c r="V36" s="1057"/>
    </row>
    <row r="37" spans="1:22" s="1059" customFormat="1" ht="14.25">
      <c r="A37" s="1056">
        <v>23</v>
      </c>
      <c r="B37" s="1512"/>
      <c r="C37" s="1129"/>
      <c r="D37" s="1129"/>
      <c r="E37" s="1784">
        <v>1572.6</v>
      </c>
      <c r="F37" s="1510"/>
      <c r="G37" s="1129"/>
      <c r="H37" s="1129"/>
      <c r="I37" s="1784">
        <v>860.4</v>
      </c>
      <c r="J37" s="1512"/>
      <c r="K37" s="1129"/>
      <c r="L37" s="1129"/>
      <c r="M37" s="1784">
        <v>753.6</v>
      </c>
      <c r="N37" s="1510"/>
      <c r="O37" s="1129"/>
      <c r="P37" s="1129"/>
      <c r="Q37" s="1784">
        <v>434</v>
      </c>
      <c r="S37" s="1058"/>
      <c r="T37" s="1057"/>
      <c r="U37" s="1057"/>
      <c r="V37" s="1057"/>
    </row>
    <row r="38" spans="1:22" s="1059" customFormat="1" ht="14.25">
      <c r="A38" s="1056" t="s">
        <v>19</v>
      </c>
      <c r="B38" s="1482"/>
      <c r="C38" s="2012"/>
      <c r="D38" s="2013"/>
      <c r="E38" s="1740">
        <f>SUM(E14:E37)</f>
        <v>41084.400000000009</v>
      </c>
      <c r="F38" s="1747"/>
      <c r="G38" s="1747"/>
      <c r="H38" s="1747"/>
      <c r="I38" s="1740">
        <f>SUM(I14:I37)</f>
        <v>25840.400000000001</v>
      </c>
      <c r="J38" s="1747"/>
      <c r="K38" s="1747"/>
      <c r="L38" s="1747"/>
      <c r="M38" s="1790">
        <f>SUM(M14:M37)</f>
        <v>17155.8</v>
      </c>
      <c r="N38" s="2014"/>
      <c r="O38" s="2015"/>
      <c r="P38" s="2014"/>
      <c r="Q38" s="1790">
        <f>SUM(Q14:Q37)</f>
        <v>10215.6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V42"/>
  <sheetViews>
    <sheetView zoomScale="85" zoomScaleNormal="85" zoomScaleSheetLayoutView="100" workbookViewId="0">
      <selection activeCell="M14" sqref="M14:M37"/>
    </sheetView>
  </sheetViews>
  <sheetFormatPr defaultColWidth="9.140625" defaultRowHeight="12.75"/>
  <cols>
    <col min="1" max="3" width="11.28515625" style="1061" customWidth="1"/>
    <col min="4" max="4" width="11.28515625" style="1061" hidden="1" customWidth="1"/>
    <col min="5" max="5" width="13.42578125" style="1061" customWidth="1"/>
    <col min="6" max="7" width="11.28515625" style="1061" customWidth="1"/>
    <col min="8" max="8" width="11.28515625" style="1061" hidden="1" customWidth="1"/>
    <col min="9" max="9" width="14.42578125" style="1061" customWidth="1"/>
    <col min="10" max="11" width="11.28515625" style="1061" customWidth="1"/>
    <col min="12" max="12" width="11.28515625" style="1061" hidden="1" customWidth="1"/>
    <col min="13" max="13" width="13.140625" style="1061" customWidth="1"/>
    <col min="14" max="15" width="11.28515625" style="1061" customWidth="1"/>
    <col min="16" max="16" width="11.28515625" style="1061" hidden="1" customWidth="1"/>
    <col min="17" max="17" width="14.5703125" style="1061" customWidth="1"/>
    <col min="18" max="16384" width="9.140625" style="1061"/>
  </cols>
  <sheetData>
    <row r="1" spans="1:22" s="1049" customFormat="1" ht="18.75" customHeight="1">
      <c r="B1" s="1473"/>
      <c r="C1" s="1509" t="s">
        <v>517</v>
      </c>
      <c r="D1" s="1050"/>
      <c r="E1" s="1050"/>
      <c r="J1" s="800"/>
      <c r="K1" s="3054" t="s">
        <v>515</v>
      </c>
      <c r="L1" s="3054"/>
      <c r="M1" s="3054"/>
      <c r="N1" s="3054"/>
      <c r="O1" s="3054"/>
      <c r="P1" s="3054"/>
      <c r="Q1" s="3054"/>
    </row>
    <row r="2" spans="1:22" s="1049" customFormat="1" ht="10.5" customHeight="1">
      <c r="A2" s="1474"/>
      <c r="B2" s="3055" t="s">
        <v>1</v>
      </c>
      <c r="C2" s="3055"/>
      <c r="D2" s="3055"/>
      <c r="E2" s="3055"/>
      <c r="N2" s="3056" t="s">
        <v>2</v>
      </c>
      <c r="O2" s="3057"/>
      <c r="P2" s="3057"/>
      <c r="Q2" s="3057"/>
    </row>
    <row r="3" spans="1:22" s="1049" customFormat="1" ht="13.5" customHeight="1">
      <c r="N3" s="1050"/>
      <c r="O3" s="1050" t="s">
        <v>708</v>
      </c>
      <c r="P3" s="1050"/>
      <c r="Q3" s="1050"/>
    </row>
    <row r="4" spans="1:22" s="1049" customFormat="1" ht="15" customHeight="1">
      <c r="B4" s="1475"/>
      <c r="C4" s="1509" t="s">
        <v>516</v>
      </c>
      <c r="D4" s="1475"/>
      <c r="E4" s="1475"/>
      <c r="I4" s="3058" t="s">
        <v>5</v>
      </c>
      <c r="J4" s="3059"/>
      <c r="K4" s="3059"/>
      <c r="L4" s="1905"/>
      <c r="O4" s="1051"/>
    </row>
    <row r="5" spans="1:22" s="1049" customFormat="1" ht="9.75" customHeight="1">
      <c r="A5" s="1474"/>
      <c r="B5" s="3060" t="s">
        <v>7</v>
      </c>
      <c r="C5" s="3060"/>
      <c r="D5" s="3060"/>
      <c r="E5" s="3060"/>
    </row>
    <row r="6" spans="1:22" s="1049" customFormat="1" ht="12" customHeight="1">
      <c r="E6" s="3053" t="s">
        <v>8</v>
      </c>
      <c r="F6" s="3053"/>
      <c r="G6" s="3053"/>
      <c r="H6" s="3053"/>
      <c r="I6" s="3053"/>
      <c r="J6" s="3053"/>
      <c r="K6" s="3053"/>
      <c r="L6" s="3053"/>
      <c r="M6" s="3053"/>
      <c r="N6" s="3053"/>
    </row>
    <row r="7" spans="1:22" s="1049" customFormat="1" ht="15.75">
      <c r="A7" s="1049" t="s">
        <v>870</v>
      </c>
      <c r="E7" s="2746" t="s">
        <v>870</v>
      </c>
      <c r="F7" s="2746"/>
      <c r="G7" s="2746"/>
      <c r="H7" s="2746"/>
      <c r="I7" s="2746"/>
      <c r="J7" s="2746"/>
      <c r="K7" s="2746"/>
      <c r="L7" s="2746"/>
      <c r="M7" s="2746"/>
      <c r="N7" s="2746"/>
    </row>
    <row r="8" spans="1:22" s="1049" customFormat="1" ht="9" customHeight="1"/>
    <row r="9" spans="1:22" s="1049" customFormat="1">
      <c r="A9" s="3046" t="s">
        <v>9</v>
      </c>
      <c r="B9" s="3044" t="s">
        <v>10</v>
      </c>
      <c r="C9" s="3045"/>
      <c r="D9" s="3045"/>
      <c r="E9" s="3045"/>
      <c r="F9" s="3045"/>
      <c r="G9" s="3045"/>
      <c r="H9" s="3045"/>
      <c r="I9" s="3049"/>
      <c r="J9" s="3044" t="s">
        <v>11</v>
      </c>
      <c r="K9" s="3045"/>
      <c r="L9" s="3045"/>
      <c r="M9" s="3045"/>
      <c r="N9" s="3045"/>
      <c r="O9" s="3045"/>
      <c r="P9" s="3045"/>
      <c r="Q9" s="3049"/>
    </row>
    <row r="10" spans="1:22" s="1049" customFormat="1">
      <c r="A10" s="3047"/>
      <c r="B10" s="3050" t="s">
        <v>703</v>
      </c>
      <c r="C10" s="3051"/>
      <c r="D10" s="3051"/>
      <c r="E10" s="3052"/>
      <c r="F10" s="3050"/>
      <c r="G10" s="3051"/>
      <c r="H10" s="3051"/>
      <c r="I10" s="3052"/>
      <c r="J10" s="3050" t="str">
        <f>B10</f>
        <v>яч.24 ф. Согласие ТП-Фрол Т-1</v>
      </c>
      <c r="K10" s="3051"/>
      <c r="L10" s="3051"/>
      <c r="M10" s="3052"/>
      <c r="N10" s="3050">
        <f>F10</f>
        <v>0</v>
      </c>
      <c r="O10" s="3051"/>
      <c r="P10" s="3051"/>
      <c r="Q10" s="3052"/>
    </row>
    <row r="11" spans="1:22" s="1049" customFormat="1">
      <c r="A11" s="3047"/>
      <c r="B11" s="3044" t="s">
        <v>14</v>
      </c>
      <c r="C11" s="3045"/>
      <c r="E11" s="1904"/>
      <c r="F11" s="3044" t="s">
        <v>15</v>
      </c>
      <c r="G11" s="3045"/>
      <c r="H11" s="1903"/>
      <c r="I11" s="1904"/>
      <c r="J11" s="3044" t="s">
        <v>15</v>
      </c>
      <c r="K11" s="3045"/>
      <c r="L11" s="1903"/>
      <c r="M11" s="1904"/>
      <c r="N11" s="3044" t="s">
        <v>15</v>
      </c>
      <c r="O11" s="3045"/>
      <c r="P11" s="1903"/>
      <c r="Q11" s="1904"/>
    </row>
    <row r="12" spans="1:22" s="1053" customFormat="1" ht="35.25" customHeight="1">
      <c r="A12" s="3048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4.25">
      <c r="A14" s="1056">
        <v>0</v>
      </c>
      <c r="B14" s="1512"/>
      <c r="C14" s="1129"/>
      <c r="D14" s="1129"/>
      <c r="E14" s="1784">
        <v>59.2</v>
      </c>
      <c r="F14" s="1510"/>
      <c r="G14" s="1129"/>
      <c r="H14" s="1129"/>
      <c r="I14" s="1129"/>
      <c r="J14" s="1512"/>
      <c r="K14" s="1129"/>
      <c r="L14" s="1129"/>
      <c r="M14" s="1784">
        <v>36.799999999999997</v>
      </c>
      <c r="N14" s="1510"/>
      <c r="O14" s="1129"/>
      <c r="P14" s="1129"/>
      <c r="Q14" s="1129"/>
      <c r="S14" s="1481"/>
      <c r="T14" s="1057"/>
      <c r="U14" s="1057"/>
      <c r="V14" s="1057"/>
    </row>
    <row r="15" spans="1:22" s="1053" customFormat="1" ht="14.25">
      <c r="A15" s="1056">
        <v>1</v>
      </c>
      <c r="B15" s="1512"/>
      <c r="C15" s="1129"/>
      <c r="D15" s="1129"/>
      <c r="E15" s="1784">
        <v>59.2</v>
      </c>
      <c r="F15" s="1510"/>
      <c r="G15" s="1129"/>
      <c r="H15" s="1129"/>
      <c r="I15" s="2016"/>
      <c r="J15" s="1512"/>
      <c r="K15" s="1129"/>
      <c r="L15" s="1129"/>
      <c r="M15" s="1784">
        <v>36.799999999999997</v>
      </c>
      <c r="N15" s="1510"/>
      <c r="O15" s="1129"/>
      <c r="P15" s="1129"/>
      <c r="Q15" s="1807"/>
      <c r="S15" s="1058"/>
      <c r="T15" s="1057"/>
      <c r="U15" s="1057"/>
      <c r="V15" s="1057"/>
    </row>
    <row r="16" spans="1:22" s="1053" customFormat="1" ht="14.25">
      <c r="A16" s="1056">
        <v>2</v>
      </c>
      <c r="B16" s="1512"/>
      <c r="C16" s="1129"/>
      <c r="D16" s="1129"/>
      <c r="E16" s="1784">
        <v>57.2</v>
      </c>
      <c r="F16" s="1510"/>
      <c r="G16" s="1129"/>
      <c r="H16" s="1129"/>
      <c r="I16" s="2017"/>
      <c r="J16" s="1512"/>
      <c r="K16" s="1129"/>
      <c r="L16" s="1129"/>
      <c r="M16" s="1784">
        <v>36.4</v>
      </c>
      <c r="N16" s="1510"/>
      <c r="O16" s="1129"/>
      <c r="P16" s="1129"/>
      <c r="Q16" s="1808"/>
      <c r="S16" s="1058"/>
      <c r="T16" s="1057"/>
      <c r="U16" s="1057"/>
      <c r="V16" s="1057"/>
    </row>
    <row r="17" spans="1:22" s="1053" customFormat="1" ht="14.25">
      <c r="A17" s="1056">
        <v>3</v>
      </c>
      <c r="B17" s="1512"/>
      <c r="C17" s="1129"/>
      <c r="D17" s="1129"/>
      <c r="E17" s="1784">
        <v>58</v>
      </c>
      <c r="F17" s="1510"/>
      <c r="G17" s="1129"/>
      <c r="H17" s="1129"/>
      <c r="I17" s="2017"/>
      <c r="J17" s="1512"/>
      <c r="K17" s="1129"/>
      <c r="L17" s="1129"/>
      <c r="M17" s="1784">
        <v>34</v>
      </c>
      <c r="N17" s="1510"/>
      <c r="O17" s="1129"/>
      <c r="P17" s="1129"/>
      <c r="Q17" s="1808"/>
      <c r="S17" s="1058"/>
      <c r="T17" s="1057"/>
      <c r="U17" s="1057"/>
      <c r="V17" s="1057"/>
    </row>
    <row r="18" spans="1:22" s="1053" customFormat="1" ht="14.25">
      <c r="A18" s="1056">
        <v>4</v>
      </c>
      <c r="B18" s="1512"/>
      <c r="C18" s="1129"/>
      <c r="D18" s="1129"/>
      <c r="E18" s="1784">
        <v>59.6</v>
      </c>
      <c r="F18" s="1510"/>
      <c r="G18" s="1129"/>
      <c r="H18" s="1129"/>
      <c r="I18" s="2017"/>
      <c r="J18" s="1512"/>
      <c r="K18" s="1129"/>
      <c r="L18" s="1129"/>
      <c r="M18" s="1784">
        <v>34</v>
      </c>
      <c r="N18" s="1510"/>
      <c r="O18" s="1129"/>
      <c r="P18" s="1129"/>
      <c r="Q18" s="1808"/>
      <c r="S18" s="1058"/>
      <c r="T18" s="1057"/>
      <c r="U18" s="1057"/>
      <c r="V18" s="1057"/>
    </row>
    <row r="19" spans="1:22" s="1053" customFormat="1" ht="14.25">
      <c r="A19" s="1056">
        <v>5</v>
      </c>
      <c r="B19" s="1512"/>
      <c r="C19" s="1129"/>
      <c r="D19" s="1129"/>
      <c r="E19" s="1784">
        <v>62.8</v>
      </c>
      <c r="F19" s="1510"/>
      <c r="G19" s="1129"/>
      <c r="H19" s="1129"/>
      <c r="I19" s="2017"/>
      <c r="J19" s="1512"/>
      <c r="K19" s="1129"/>
      <c r="L19" s="1129"/>
      <c r="M19" s="1784">
        <v>33.6</v>
      </c>
      <c r="N19" s="1510"/>
      <c r="O19" s="1129"/>
      <c r="P19" s="1129"/>
      <c r="Q19" s="1808"/>
      <c r="S19" s="1058"/>
      <c r="T19" s="1057"/>
      <c r="U19" s="1057"/>
      <c r="V19" s="1057"/>
    </row>
    <row r="20" spans="1:22" s="1053" customFormat="1" ht="14.25">
      <c r="A20" s="1056">
        <v>6</v>
      </c>
      <c r="B20" s="1512"/>
      <c r="C20" s="1129"/>
      <c r="D20" s="1129"/>
      <c r="E20" s="1784">
        <v>80</v>
      </c>
      <c r="F20" s="1510"/>
      <c r="G20" s="1129"/>
      <c r="H20" s="1129"/>
      <c r="I20" s="2017"/>
      <c r="J20" s="1512"/>
      <c r="K20" s="1129"/>
      <c r="L20" s="1129"/>
      <c r="M20" s="1784">
        <v>33.200000000000003</v>
      </c>
      <c r="N20" s="1510"/>
      <c r="O20" s="1129"/>
      <c r="P20" s="1129"/>
      <c r="Q20" s="1808"/>
      <c r="S20" s="1058"/>
      <c r="T20" s="1057"/>
      <c r="U20" s="1057"/>
      <c r="V20" s="1057"/>
    </row>
    <row r="21" spans="1:22" s="1053" customFormat="1" ht="14.25">
      <c r="A21" s="1056">
        <v>7</v>
      </c>
      <c r="B21" s="1512"/>
      <c r="C21" s="1129"/>
      <c r="D21" s="1129"/>
      <c r="E21" s="1784">
        <v>80.400000000000006</v>
      </c>
      <c r="F21" s="1510"/>
      <c r="G21" s="1129"/>
      <c r="H21" s="1129"/>
      <c r="I21" s="2017"/>
      <c r="J21" s="1512"/>
      <c r="K21" s="1129"/>
      <c r="L21" s="1129"/>
      <c r="M21" s="1784">
        <v>32.4</v>
      </c>
      <c r="N21" s="1510"/>
      <c r="O21" s="1129"/>
      <c r="P21" s="1129"/>
      <c r="Q21" s="1808"/>
      <c r="S21" s="1058"/>
      <c r="T21" s="1057"/>
      <c r="U21" s="1057"/>
      <c r="V21" s="1057"/>
    </row>
    <row r="22" spans="1:22" s="1053" customFormat="1" ht="14.25">
      <c r="A22" s="1056">
        <v>8</v>
      </c>
      <c r="B22" s="1512"/>
      <c r="C22" s="1129"/>
      <c r="D22" s="1129"/>
      <c r="E22" s="1784">
        <v>75.2</v>
      </c>
      <c r="F22" s="1510"/>
      <c r="G22" s="1129"/>
      <c r="H22" s="1129"/>
      <c r="I22" s="2017"/>
      <c r="J22" s="1512"/>
      <c r="K22" s="1129"/>
      <c r="L22" s="1129"/>
      <c r="M22" s="1784">
        <v>29.2</v>
      </c>
      <c r="N22" s="1510"/>
      <c r="O22" s="1129"/>
      <c r="P22" s="1129"/>
      <c r="Q22" s="1808"/>
      <c r="S22" s="1058"/>
      <c r="T22" s="1057"/>
      <c r="U22" s="1057"/>
      <c r="V22" s="1057"/>
    </row>
    <row r="23" spans="1:22" s="1053" customFormat="1" ht="14.25">
      <c r="A23" s="1056">
        <v>9</v>
      </c>
      <c r="B23" s="1512"/>
      <c r="C23" s="1129"/>
      <c r="D23" s="1129"/>
      <c r="E23" s="1784">
        <v>74.8</v>
      </c>
      <c r="F23" s="1510"/>
      <c r="G23" s="1129"/>
      <c r="H23" s="1129"/>
      <c r="I23" s="2017"/>
      <c r="J23" s="1512"/>
      <c r="K23" s="1129"/>
      <c r="L23" s="1129"/>
      <c r="M23" s="1784">
        <v>36.4</v>
      </c>
      <c r="N23" s="1510"/>
      <c r="O23" s="1129"/>
      <c r="P23" s="1129"/>
      <c r="Q23" s="1808"/>
      <c r="S23" s="1058"/>
      <c r="T23" s="1057"/>
      <c r="U23" s="1057"/>
      <c r="V23" s="1057"/>
    </row>
    <row r="24" spans="1:22" s="1053" customFormat="1" ht="14.25">
      <c r="A24" s="1056">
        <v>10</v>
      </c>
      <c r="B24" s="1512"/>
      <c r="C24" s="1129"/>
      <c r="D24" s="1129"/>
      <c r="E24" s="1784">
        <v>72</v>
      </c>
      <c r="F24" s="1510"/>
      <c r="G24" s="1129"/>
      <c r="H24" s="1129"/>
      <c r="I24" s="1105"/>
      <c r="J24" s="1512"/>
      <c r="K24" s="1129"/>
      <c r="L24" s="1129"/>
      <c r="M24" s="1784">
        <v>38</v>
      </c>
      <c r="N24" s="1510"/>
      <c r="O24" s="1129"/>
      <c r="P24" s="1129"/>
      <c r="Q24" s="1809"/>
      <c r="S24" s="1058"/>
      <c r="T24" s="1057"/>
      <c r="U24" s="1057"/>
      <c r="V24" s="1057"/>
    </row>
    <row r="25" spans="1:22" s="1053" customFormat="1" ht="14.25">
      <c r="A25" s="1056">
        <v>11</v>
      </c>
      <c r="B25" s="1512"/>
      <c r="C25" s="1129"/>
      <c r="D25" s="1129"/>
      <c r="E25" s="1784">
        <v>66.8</v>
      </c>
      <c r="F25" s="1510"/>
      <c r="G25" s="1129"/>
      <c r="H25" s="1129"/>
      <c r="I25" s="1105"/>
      <c r="J25" s="1512"/>
      <c r="K25" s="1129"/>
      <c r="L25" s="1129"/>
      <c r="M25" s="1784">
        <v>40</v>
      </c>
      <c r="N25" s="1510"/>
      <c r="O25" s="1129"/>
      <c r="P25" s="1129"/>
      <c r="Q25" s="1809"/>
      <c r="S25" s="1058"/>
      <c r="T25" s="1057"/>
      <c r="U25" s="1057"/>
      <c r="V25" s="1057"/>
    </row>
    <row r="26" spans="1:22" s="1053" customFormat="1" ht="14.25">
      <c r="A26" s="1056">
        <v>12</v>
      </c>
      <c r="B26" s="1512"/>
      <c r="C26" s="1129"/>
      <c r="D26" s="1129"/>
      <c r="E26" s="1784">
        <v>72.8</v>
      </c>
      <c r="F26" s="1510"/>
      <c r="G26" s="1129"/>
      <c r="H26" s="1129"/>
      <c r="I26" s="1105"/>
      <c r="J26" s="1512"/>
      <c r="K26" s="1129"/>
      <c r="L26" s="1129"/>
      <c r="M26" s="1784">
        <v>42</v>
      </c>
      <c r="N26" s="1510"/>
      <c r="O26" s="1129"/>
      <c r="P26" s="1129"/>
      <c r="Q26" s="1809"/>
      <c r="S26" s="1058"/>
      <c r="T26" s="1057"/>
      <c r="U26" s="1057"/>
      <c r="V26" s="1057"/>
    </row>
    <row r="27" spans="1:22" s="1053" customFormat="1" ht="14.25">
      <c r="A27" s="1056">
        <v>13</v>
      </c>
      <c r="B27" s="1512"/>
      <c r="C27" s="1129"/>
      <c r="D27" s="1129"/>
      <c r="E27" s="1784">
        <v>66</v>
      </c>
      <c r="F27" s="1510"/>
      <c r="G27" s="1129"/>
      <c r="H27" s="1129"/>
      <c r="I27" s="1105"/>
      <c r="J27" s="1512"/>
      <c r="K27" s="1129"/>
      <c r="L27" s="1129"/>
      <c r="M27" s="1784">
        <v>38</v>
      </c>
      <c r="N27" s="1510"/>
      <c r="O27" s="1129"/>
      <c r="P27" s="1129"/>
      <c r="Q27" s="1809"/>
      <c r="S27" s="1058"/>
      <c r="T27" s="1057"/>
      <c r="U27" s="1057"/>
      <c r="V27" s="1057"/>
    </row>
    <row r="28" spans="1:22" s="1053" customFormat="1" ht="14.25">
      <c r="A28" s="1056">
        <v>14</v>
      </c>
      <c r="B28" s="1512"/>
      <c r="C28" s="1129"/>
      <c r="D28" s="1129"/>
      <c r="E28" s="1784">
        <v>66</v>
      </c>
      <c r="F28" s="1510"/>
      <c r="G28" s="1129"/>
      <c r="H28" s="1129"/>
      <c r="I28" s="1105"/>
      <c r="J28" s="1512"/>
      <c r="K28" s="1129"/>
      <c r="L28" s="1129"/>
      <c r="M28" s="1784">
        <v>36</v>
      </c>
      <c r="N28" s="1510"/>
      <c r="O28" s="1129"/>
      <c r="P28" s="1129"/>
      <c r="Q28" s="1809"/>
      <c r="S28" s="1058"/>
      <c r="T28" s="1057"/>
      <c r="U28" s="1057"/>
      <c r="V28" s="1057"/>
    </row>
    <row r="29" spans="1:22" s="1053" customFormat="1" ht="14.25">
      <c r="A29" s="1056">
        <v>15</v>
      </c>
      <c r="B29" s="1512"/>
      <c r="C29" s="1129"/>
      <c r="D29" s="1129"/>
      <c r="E29" s="1784">
        <v>67.599999999999994</v>
      </c>
      <c r="F29" s="1510"/>
      <c r="G29" s="1129"/>
      <c r="H29" s="1129"/>
      <c r="I29" s="1105"/>
      <c r="J29" s="1512"/>
      <c r="K29" s="1129"/>
      <c r="L29" s="1129"/>
      <c r="M29" s="1784">
        <v>32</v>
      </c>
      <c r="N29" s="1510"/>
      <c r="O29" s="1129"/>
      <c r="P29" s="1129"/>
      <c r="Q29" s="1809"/>
      <c r="S29" s="1058"/>
      <c r="T29" s="1057"/>
      <c r="U29" s="1057"/>
      <c r="V29" s="1057"/>
    </row>
    <row r="30" spans="1:22" s="1053" customFormat="1" ht="14.25">
      <c r="A30" s="1056">
        <v>16</v>
      </c>
      <c r="B30" s="1512"/>
      <c r="C30" s="1129"/>
      <c r="D30" s="1129"/>
      <c r="E30" s="1784">
        <v>76</v>
      </c>
      <c r="F30" s="1510"/>
      <c r="G30" s="1129"/>
      <c r="H30" s="1129"/>
      <c r="I30" s="1105"/>
      <c r="J30" s="1512"/>
      <c r="K30" s="1129"/>
      <c r="L30" s="1129"/>
      <c r="M30" s="1784">
        <v>33.6</v>
      </c>
      <c r="N30" s="1510"/>
      <c r="O30" s="1129"/>
      <c r="P30" s="1129"/>
      <c r="Q30" s="1809"/>
      <c r="S30" s="1058"/>
      <c r="T30" s="1057"/>
      <c r="U30" s="1057"/>
      <c r="V30" s="1057"/>
    </row>
    <row r="31" spans="1:22" s="1059" customFormat="1" ht="14.25">
      <c r="A31" s="1056">
        <v>17</v>
      </c>
      <c r="B31" s="1512"/>
      <c r="C31" s="1129"/>
      <c r="D31" s="1129"/>
      <c r="E31" s="1784">
        <v>79.2</v>
      </c>
      <c r="F31" s="1510"/>
      <c r="G31" s="1129"/>
      <c r="H31" s="1129"/>
      <c r="I31" s="1105"/>
      <c r="J31" s="1512"/>
      <c r="K31" s="1129"/>
      <c r="L31" s="1129"/>
      <c r="M31" s="1784">
        <v>36.799999999999997</v>
      </c>
      <c r="N31" s="1510"/>
      <c r="O31" s="1129"/>
      <c r="P31" s="1129"/>
      <c r="Q31" s="1809"/>
      <c r="S31" s="1058"/>
      <c r="T31" s="1057"/>
      <c r="U31" s="1057"/>
      <c r="V31" s="1057"/>
    </row>
    <row r="32" spans="1:22" s="1059" customFormat="1" ht="14.25">
      <c r="A32" s="1056">
        <v>18</v>
      </c>
      <c r="B32" s="1512"/>
      <c r="C32" s="1129"/>
      <c r="D32" s="1129"/>
      <c r="E32" s="1784">
        <v>83.6</v>
      </c>
      <c r="F32" s="1510"/>
      <c r="G32" s="1129"/>
      <c r="H32" s="1129"/>
      <c r="I32" s="1105"/>
      <c r="J32" s="1512"/>
      <c r="K32" s="1129"/>
      <c r="L32" s="1129"/>
      <c r="M32" s="1784">
        <v>35.6</v>
      </c>
      <c r="N32" s="1510"/>
      <c r="O32" s="1129"/>
      <c r="P32" s="1129"/>
      <c r="Q32" s="1809"/>
      <c r="S32" s="1058"/>
      <c r="T32" s="1057"/>
      <c r="U32" s="1057"/>
      <c r="V32" s="1057"/>
    </row>
    <row r="33" spans="1:22" s="1059" customFormat="1" ht="14.25">
      <c r="A33" s="1056">
        <v>19</v>
      </c>
      <c r="B33" s="1512"/>
      <c r="C33" s="1129"/>
      <c r="D33" s="1129"/>
      <c r="E33" s="1784">
        <v>83.2</v>
      </c>
      <c r="F33" s="1510"/>
      <c r="G33" s="1129"/>
      <c r="H33" s="1129"/>
      <c r="I33" s="1105"/>
      <c r="J33" s="1512"/>
      <c r="K33" s="1129"/>
      <c r="L33" s="1129"/>
      <c r="M33" s="1784">
        <v>38</v>
      </c>
      <c r="N33" s="1510"/>
      <c r="O33" s="1129"/>
      <c r="P33" s="1129"/>
      <c r="Q33" s="1809"/>
      <c r="S33" s="1058"/>
      <c r="T33" s="1057"/>
      <c r="U33" s="1057"/>
      <c r="V33" s="1057"/>
    </row>
    <row r="34" spans="1:22" s="1059" customFormat="1" ht="14.25">
      <c r="A34" s="1056">
        <v>20</v>
      </c>
      <c r="B34" s="1512"/>
      <c r="C34" s="1129"/>
      <c r="D34" s="1129"/>
      <c r="E34" s="1784">
        <v>80</v>
      </c>
      <c r="F34" s="1510"/>
      <c r="G34" s="1129"/>
      <c r="H34" s="1129"/>
      <c r="I34" s="1105"/>
      <c r="J34" s="1512"/>
      <c r="K34" s="1129"/>
      <c r="L34" s="1129"/>
      <c r="M34" s="1784">
        <v>38.4</v>
      </c>
      <c r="N34" s="1510"/>
      <c r="O34" s="1129"/>
      <c r="P34" s="1129"/>
      <c r="Q34" s="1809"/>
      <c r="S34" s="1058"/>
      <c r="T34" s="1057"/>
      <c r="U34" s="1057"/>
      <c r="V34" s="1057"/>
    </row>
    <row r="35" spans="1:22" s="1059" customFormat="1" ht="14.25">
      <c r="A35" s="1056">
        <v>21</v>
      </c>
      <c r="B35" s="1512"/>
      <c r="C35" s="1129"/>
      <c r="D35" s="1129"/>
      <c r="E35" s="1784">
        <v>78.8</v>
      </c>
      <c r="F35" s="1510"/>
      <c r="G35" s="1129"/>
      <c r="H35" s="1129"/>
      <c r="I35" s="1105"/>
      <c r="J35" s="1512"/>
      <c r="K35" s="1129"/>
      <c r="L35" s="1129"/>
      <c r="M35" s="1784">
        <v>39.6</v>
      </c>
      <c r="N35" s="1510"/>
      <c r="O35" s="1129"/>
      <c r="P35" s="1129"/>
      <c r="Q35" s="1809"/>
      <c r="S35" s="1058"/>
      <c r="T35" s="1057"/>
      <c r="U35" s="1057"/>
      <c r="V35" s="1057"/>
    </row>
    <row r="36" spans="1:22" s="1059" customFormat="1" ht="14.25">
      <c r="A36" s="1056">
        <v>22</v>
      </c>
      <c r="B36" s="1512"/>
      <c r="C36" s="1129"/>
      <c r="D36" s="1129"/>
      <c r="E36" s="1784">
        <v>71.599999999999994</v>
      </c>
      <c r="F36" s="1510"/>
      <c r="G36" s="1129"/>
      <c r="H36" s="1129"/>
      <c r="I36" s="1105"/>
      <c r="J36" s="1512"/>
      <c r="K36" s="1129"/>
      <c r="L36" s="1129"/>
      <c r="M36" s="1784">
        <v>41.2</v>
      </c>
      <c r="N36" s="1510"/>
      <c r="O36" s="1129"/>
      <c r="P36" s="1129"/>
      <c r="Q36" s="1809"/>
      <c r="S36" s="1058"/>
      <c r="T36" s="1057"/>
      <c r="U36" s="1057"/>
      <c r="V36" s="1057"/>
    </row>
    <row r="37" spans="1:22" s="1059" customFormat="1" ht="14.25">
      <c r="A37" s="1056">
        <v>23</v>
      </c>
      <c r="B37" s="1512"/>
      <c r="C37" s="1129"/>
      <c r="D37" s="1129"/>
      <c r="E37" s="1784">
        <v>67.599999999999994</v>
      </c>
      <c r="F37" s="1510"/>
      <c r="G37" s="1129"/>
      <c r="H37" s="1129"/>
      <c r="I37" s="1105"/>
      <c r="J37" s="1512"/>
      <c r="K37" s="1129"/>
      <c r="L37" s="1129"/>
      <c r="M37" s="1784">
        <v>41.6</v>
      </c>
      <c r="N37" s="1510"/>
      <c r="O37" s="1129"/>
      <c r="P37" s="1129"/>
      <c r="Q37" s="1809"/>
      <c r="S37" s="1058"/>
      <c r="T37" s="1057"/>
      <c r="U37" s="1057"/>
      <c r="V37" s="1057"/>
    </row>
    <row r="38" spans="1:22" s="1059" customFormat="1" ht="14.25">
      <c r="A38" s="1056" t="s">
        <v>19</v>
      </c>
      <c r="B38" s="1482"/>
      <c r="C38" s="2012"/>
      <c r="D38" s="2013"/>
      <c r="E38" s="1740">
        <f>SUM(E14:E37)</f>
        <v>1697.5999999999997</v>
      </c>
      <c r="F38" s="1747"/>
      <c r="G38" s="1747"/>
      <c r="H38" s="1747"/>
      <c r="I38" s="1740">
        <f>SUM(I14:I37)</f>
        <v>0</v>
      </c>
      <c r="J38" s="1747"/>
      <c r="K38" s="1747"/>
      <c r="L38" s="1747"/>
      <c r="M38" s="1790">
        <f>SUM(M14:M37)</f>
        <v>873.6</v>
      </c>
      <c r="N38" s="2014"/>
      <c r="O38" s="2015"/>
      <c r="P38" s="1735"/>
      <c r="Q38" s="1789">
        <f>SUM(Q14:Q37)</f>
        <v>0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V42"/>
  <sheetViews>
    <sheetView zoomScale="85" zoomScaleNormal="85" zoomScaleSheetLayoutView="100" workbookViewId="0">
      <selection activeCell="Q14" sqref="Q14:Q37"/>
    </sheetView>
  </sheetViews>
  <sheetFormatPr defaultColWidth="9.140625" defaultRowHeight="12.75"/>
  <cols>
    <col min="1" max="3" width="11.28515625" style="1061" customWidth="1"/>
    <col min="4" max="4" width="11.28515625" style="1061" hidden="1" customWidth="1"/>
    <col min="5" max="5" width="13.42578125" style="1061" customWidth="1"/>
    <col min="6" max="7" width="11.28515625" style="1061" customWidth="1"/>
    <col min="8" max="8" width="11.28515625" style="1061" hidden="1" customWidth="1"/>
    <col min="9" max="9" width="14.42578125" style="1061" customWidth="1"/>
    <col min="10" max="11" width="11.28515625" style="1061" customWidth="1"/>
    <col min="12" max="12" width="11.28515625" style="1061" hidden="1" customWidth="1"/>
    <col min="13" max="13" width="13.140625" style="1061" customWidth="1"/>
    <col min="14" max="15" width="11.28515625" style="1061" customWidth="1"/>
    <col min="16" max="16" width="11.28515625" style="1061" hidden="1" customWidth="1"/>
    <col min="17" max="17" width="14.5703125" style="1061" customWidth="1"/>
    <col min="18" max="16384" width="9.140625" style="1061"/>
  </cols>
  <sheetData>
    <row r="1" spans="1:22" s="1049" customFormat="1" ht="18.75" customHeight="1">
      <c r="B1" s="1473"/>
      <c r="C1" s="1509" t="s">
        <v>517</v>
      </c>
      <c r="D1" s="1050"/>
      <c r="E1" s="1050"/>
      <c r="J1" s="800"/>
      <c r="K1" s="3054" t="s">
        <v>515</v>
      </c>
      <c r="L1" s="3054"/>
      <c r="M1" s="3054"/>
      <c r="N1" s="3054"/>
      <c r="O1" s="3054"/>
      <c r="P1" s="3054"/>
      <c r="Q1" s="3054"/>
    </row>
    <row r="2" spans="1:22" s="1049" customFormat="1" ht="10.5" customHeight="1">
      <c r="A2" s="1474"/>
      <c r="B2" s="3055" t="s">
        <v>1</v>
      </c>
      <c r="C2" s="3055"/>
      <c r="D2" s="3055"/>
      <c r="E2" s="3055"/>
      <c r="N2" s="3056" t="s">
        <v>2</v>
      </c>
      <c r="O2" s="3057"/>
      <c r="P2" s="3057"/>
      <c r="Q2" s="3057"/>
    </row>
    <row r="3" spans="1:22" s="1049" customFormat="1" ht="13.5" customHeight="1">
      <c r="N3" s="1050"/>
      <c r="O3" s="1050" t="s">
        <v>722</v>
      </c>
      <c r="P3" s="1050"/>
      <c r="Q3" s="1050"/>
    </row>
    <row r="4" spans="1:22" s="1049" customFormat="1" ht="15" customHeight="1">
      <c r="B4" s="1475"/>
      <c r="C4" s="1509" t="s">
        <v>516</v>
      </c>
      <c r="D4" s="1475"/>
      <c r="E4" s="1475"/>
      <c r="I4" s="3058" t="s">
        <v>5</v>
      </c>
      <c r="J4" s="3059"/>
      <c r="K4" s="3059"/>
      <c r="L4" s="1925"/>
      <c r="O4" s="1051"/>
    </row>
    <row r="5" spans="1:22" s="1049" customFormat="1" ht="9.75" customHeight="1">
      <c r="A5" s="1474"/>
      <c r="B5" s="3060" t="s">
        <v>7</v>
      </c>
      <c r="C5" s="3060"/>
      <c r="D5" s="3060"/>
      <c r="E5" s="3060"/>
    </row>
    <row r="6" spans="1:22" s="1049" customFormat="1" ht="12" customHeight="1">
      <c r="E6" s="3053" t="s">
        <v>8</v>
      </c>
      <c r="F6" s="3053"/>
      <c r="G6" s="3053"/>
      <c r="H6" s="3053"/>
      <c r="I6" s="3053"/>
      <c r="J6" s="3053"/>
      <c r="K6" s="3053"/>
      <c r="L6" s="3053"/>
      <c r="M6" s="3053"/>
      <c r="N6" s="3053"/>
    </row>
    <row r="7" spans="1:22" s="1049" customFormat="1" ht="15.75">
      <c r="A7" s="1049" t="s">
        <v>870</v>
      </c>
      <c r="E7" s="2746" t="s">
        <v>870</v>
      </c>
      <c r="F7" s="2746"/>
      <c r="G7" s="2746"/>
      <c r="H7" s="2746"/>
      <c r="I7" s="2746"/>
      <c r="J7" s="2746"/>
      <c r="K7" s="2746"/>
      <c r="L7" s="2746"/>
      <c r="M7" s="2746"/>
      <c r="N7" s="2746"/>
    </row>
    <row r="8" spans="1:22" s="1049" customFormat="1" ht="9" customHeight="1"/>
    <row r="9" spans="1:22" s="1049" customFormat="1">
      <c r="A9" s="3046" t="s">
        <v>9</v>
      </c>
      <c r="B9" s="3044" t="s">
        <v>10</v>
      </c>
      <c r="C9" s="3045"/>
      <c r="D9" s="3045"/>
      <c r="E9" s="3045"/>
      <c r="F9" s="3045"/>
      <c r="G9" s="3045"/>
      <c r="H9" s="3045"/>
      <c r="I9" s="3049"/>
      <c r="J9" s="3044" t="s">
        <v>11</v>
      </c>
      <c r="K9" s="3045"/>
      <c r="L9" s="3045"/>
      <c r="M9" s="3045"/>
      <c r="N9" s="3045"/>
      <c r="O9" s="3045"/>
      <c r="P9" s="3045"/>
      <c r="Q9" s="3049"/>
    </row>
    <row r="10" spans="1:22" s="1049" customFormat="1">
      <c r="A10" s="3047"/>
      <c r="B10" s="3050" t="s">
        <v>723</v>
      </c>
      <c r="C10" s="3051"/>
      <c r="D10" s="3051"/>
      <c r="E10" s="3052"/>
      <c r="F10" s="3050" t="s">
        <v>724</v>
      </c>
      <c r="G10" s="3051"/>
      <c r="H10" s="3051"/>
      <c r="I10" s="3052"/>
      <c r="J10" s="3050" t="str">
        <f>B10</f>
        <v>яч. 7 ф. Ростиловский ТП-78 Т-1</v>
      </c>
      <c r="K10" s="3051"/>
      <c r="L10" s="3051"/>
      <c r="M10" s="3052"/>
      <c r="N10" s="3050" t="str">
        <f>F10</f>
        <v>яч. 7 ф. Ростиловский ТП-78 Т-2</v>
      </c>
      <c r="O10" s="3051"/>
      <c r="P10" s="3051"/>
      <c r="Q10" s="3052"/>
    </row>
    <row r="11" spans="1:22" s="1049" customFormat="1">
      <c r="A11" s="3047"/>
      <c r="B11" s="3044" t="s">
        <v>14</v>
      </c>
      <c r="C11" s="3045"/>
      <c r="E11" s="1927"/>
      <c r="F11" s="3044" t="s">
        <v>15</v>
      </c>
      <c r="G11" s="3045"/>
      <c r="H11" s="1926"/>
      <c r="I11" s="1927"/>
      <c r="J11" s="3044" t="s">
        <v>15</v>
      </c>
      <c r="K11" s="3045"/>
      <c r="L11" s="1926"/>
      <c r="M11" s="1927"/>
      <c r="N11" s="3044" t="s">
        <v>15</v>
      </c>
      <c r="O11" s="3045"/>
      <c r="P11" s="1926"/>
      <c r="Q11" s="1927"/>
    </row>
    <row r="12" spans="1:22" s="1053" customFormat="1" ht="35.25" customHeight="1">
      <c r="A12" s="3048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1.25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 ht="14.25">
      <c r="A14" s="1056">
        <v>0</v>
      </c>
      <c r="B14" s="1512"/>
      <c r="C14" s="1511"/>
      <c r="D14" s="1129"/>
      <c r="E14" s="1784">
        <v>110</v>
      </c>
      <c r="F14" s="1510"/>
      <c r="G14" s="1129"/>
      <c r="H14" s="1129"/>
      <c r="I14" s="1784">
        <v>110</v>
      </c>
      <c r="J14" s="1512"/>
      <c r="K14" s="1129"/>
      <c r="L14" s="1129"/>
      <c r="M14" s="1784">
        <v>28</v>
      </c>
      <c r="N14" s="1510"/>
      <c r="O14" s="1129"/>
      <c r="P14" s="1129"/>
      <c r="Q14" s="1784">
        <v>28</v>
      </c>
      <c r="S14" s="1481"/>
      <c r="T14" s="1057"/>
      <c r="U14" s="1057"/>
      <c r="V14" s="1057"/>
    </row>
    <row r="15" spans="1:22" s="1053" customFormat="1" ht="14.25">
      <c r="A15" s="1056">
        <v>1</v>
      </c>
      <c r="B15" s="1512"/>
      <c r="C15" s="1129"/>
      <c r="D15" s="1129"/>
      <c r="E15" s="1784">
        <v>108.8</v>
      </c>
      <c r="F15" s="1510"/>
      <c r="G15" s="1129"/>
      <c r="H15" s="1129"/>
      <c r="I15" s="1784">
        <v>108.8</v>
      </c>
      <c r="J15" s="1512"/>
      <c r="K15" s="1129"/>
      <c r="L15" s="1129"/>
      <c r="M15" s="1784">
        <v>27.6</v>
      </c>
      <c r="N15" s="1510"/>
      <c r="O15" s="1129"/>
      <c r="P15" s="1129"/>
      <c r="Q15" s="1784">
        <v>27.6</v>
      </c>
      <c r="S15" s="1058"/>
      <c r="T15" s="1057"/>
      <c r="U15" s="1057"/>
      <c r="V15" s="1057"/>
    </row>
    <row r="16" spans="1:22" s="1053" customFormat="1" ht="14.25">
      <c r="A16" s="1056">
        <v>2</v>
      </c>
      <c r="B16" s="1512"/>
      <c r="C16" s="1129"/>
      <c r="D16" s="1129"/>
      <c r="E16" s="1784">
        <v>112</v>
      </c>
      <c r="F16" s="1510"/>
      <c r="G16" s="1129"/>
      <c r="H16" s="1129"/>
      <c r="I16" s="1784">
        <v>112</v>
      </c>
      <c r="J16" s="1512"/>
      <c r="K16" s="1129"/>
      <c r="L16" s="1129"/>
      <c r="M16" s="1784">
        <v>26.4</v>
      </c>
      <c r="N16" s="1510"/>
      <c r="O16" s="1129"/>
      <c r="P16" s="1129"/>
      <c r="Q16" s="1784">
        <v>26.4</v>
      </c>
      <c r="S16" s="1058"/>
      <c r="T16" s="1057"/>
      <c r="U16" s="1057"/>
      <c r="V16" s="1057"/>
    </row>
    <row r="17" spans="1:22" s="1053" customFormat="1" ht="14.25">
      <c r="A17" s="1056">
        <v>3</v>
      </c>
      <c r="B17" s="1512"/>
      <c r="C17" s="1129"/>
      <c r="D17" s="1129"/>
      <c r="E17" s="1784">
        <v>116.4</v>
      </c>
      <c r="F17" s="1510"/>
      <c r="G17" s="1129"/>
      <c r="H17" s="1129"/>
      <c r="I17" s="1784">
        <v>116.4</v>
      </c>
      <c r="J17" s="1512"/>
      <c r="K17" s="1129"/>
      <c r="L17" s="1129"/>
      <c r="M17" s="1784">
        <v>27.2</v>
      </c>
      <c r="N17" s="1510"/>
      <c r="O17" s="1129"/>
      <c r="P17" s="1129"/>
      <c r="Q17" s="1784">
        <v>27.2</v>
      </c>
      <c r="S17" s="1058"/>
      <c r="T17" s="1057"/>
      <c r="U17" s="1057"/>
      <c r="V17" s="1057"/>
    </row>
    <row r="18" spans="1:22" s="1053" customFormat="1" ht="14.25">
      <c r="A18" s="1056">
        <v>4</v>
      </c>
      <c r="B18" s="1512"/>
      <c r="C18" s="1129"/>
      <c r="D18" s="1129"/>
      <c r="E18" s="1784">
        <v>119.6</v>
      </c>
      <c r="F18" s="1510"/>
      <c r="G18" s="1129"/>
      <c r="H18" s="1129"/>
      <c r="I18" s="1784">
        <v>119.6</v>
      </c>
      <c r="J18" s="1512"/>
      <c r="K18" s="1129"/>
      <c r="L18" s="1129"/>
      <c r="M18" s="1784">
        <v>26.8</v>
      </c>
      <c r="N18" s="1510"/>
      <c r="O18" s="1129"/>
      <c r="P18" s="1129"/>
      <c r="Q18" s="1784">
        <v>26.8</v>
      </c>
      <c r="S18" s="1058"/>
      <c r="T18" s="1057"/>
      <c r="U18" s="1057"/>
      <c r="V18" s="1057"/>
    </row>
    <row r="19" spans="1:22" s="1053" customFormat="1" ht="14.25">
      <c r="A19" s="1056">
        <v>5</v>
      </c>
      <c r="B19" s="1512"/>
      <c r="C19" s="1129"/>
      <c r="D19" s="1129"/>
      <c r="E19" s="1784">
        <v>126.8</v>
      </c>
      <c r="F19" s="1510"/>
      <c r="G19" s="1129"/>
      <c r="H19" s="1129"/>
      <c r="I19" s="1784">
        <v>126.8</v>
      </c>
      <c r="J19" s="1512"/>
      <c r="K19" s="1129"/>
      <c r="L19" s="1129"/>
      <c r="M19" s="1784">
        <v>26.8</v>
      </c>
      <c r="N19" s="1510"/>
      <c r="O19" s="1129"/>
      <c r="P19" s="1129"/>
      <c r="Q19" s="1784">
        <v>26.8</v>
      </c>
      <c r="S19" s="1058"/>
      <c r="T19" s="1057"/>
      <c r="U19" s="1057"/>
      <c r="V19" s="1057"/>
    </row>
    <row r="20" spans="1:22" s="1053" customFormat="1" ht="14.25">
      <c r="A20" s="1056">
        <v>6</v>
      </c>
      <c r="B20" s="1512"/>
      <c r="C20" s="1129"/>
      <c r="D20" s="1129"/>
      <c r="E20" s="1784">
        <v>130.4</v>
      </c>
      <c r="F20" s="1510"/>
      <c r="G20" s="1129"/>
      <c r="H20" s="1129"/>
      <c r="I20" s="1784">
        <v>130.4</v>
      </c>
      <c r="J20" s="1512"/>
      <c r="K20" s="1129"/>
      <c r="L20" s="1129"/>
      <c r="M20" s="1784">
        <v>26</v>
      </c>
      <c r="N20" s="1510"/>
      <c r="O20" s="1129"/>
      <c r="P20" s="1129"/>
      <c r="Q20" s="1784">
        <v>26</v>
      </c>
      <c r="S20" s="1058"/>
      <c r="T20" s="1057"/>
      <c r="U20" s="1057"/>
      <c r="V20" s="1057"/>
    </row>
    <row r="21" spans="1:22" s="1053" customFormat="1" ht="14.25">
      <c r="A21" s="1056">
        <v>7</v>
      </c>
      <c r="B21" s="1512"/>
      <c r="C21" s="1129"/>
      <c r="D21" s="1129"/>
      <c r="E21" s="1784">
        <v>124.8</v>
      </c>
      <c r="F21" s="1510"/>
      <c r="G21" s="1129"/>
      <c r="H21" s="1129"/>
      <c r="I21" s="1784">
        <v>124.8</v>
      </c>
      <c r="J21" s="1512"/>
      <c r="K21" s="1129"/>
      <c r="L21" s="1129"/>
      <c r="M21" s="1784">
        <v>26</v>
      </c>
      <c r="N21" s="1510"/>
      <c r="O21" s="1129"/>
      <c r="P21" s="1129"/>
      <c r="Q21" s="1784">
        <v>26</v>
      </c>
      <c r="S21" s="1058"/>
      <c r="T21" s="1057"/>
      <c r="U21" s="1057"/>
      <c r="V21" s="1057"/>
    </row>
    <row r="22" spans="1:22" s="1053" customFormat="1" ht="14.25">
      <c r="A22" s="1056">
        <v>8</v>
      </c>
      <c r="B22" s="1512"/>
      <c r="C22" s="1129"/>
      <c r="D22" s="1129"/>
      <c r="E22" s="1784">
        <v>122.8</v>
      </c>
      <c r="F22" s="1510"/>
      <c r="G22" s="1129"/>
      <c r="H22" s="1129"/>
      <c r="I22" s="1784">
        <v>122.8</v>
      </c>
      <c r="J22" s="1512"/>
      <c r="K22" s="1129"/>
      <c r="L22" s="1129"/>
      <c r="M22" s="1784">
        <v>25.2</v>
      </c>
      <c r="N22" s="1510"/>
      <c r="O22" s="1129"/>
      <c r="P22" s="1129"/>
      <c r="Q22" s="1784">
        <v>25.2</v>
      </c>
      <c r="S22" s="1058"/>
      <c r="T22" s="1057"/>
      <c r="U22" s="1057"/>
      <c r="V22" s="1057"/>
    </row>
    <row r="23" spans="1:22" s="1053" customFormat="1" ht="14.25">
      <c r="A23" s="1056">
        <v>9</v>
      </c>
      <c r="B23" s="1512"/>
      <c r="C23" s="1129"/>
      <c r="D23" s="1129"/>
      <c r="E23" s="1784">
        <v>113.2</v>
      </c>
      <c r="F23" s="1510"/>
      <c r="G23" s="1129"/>
      <c r="H23" s="1129"/>
      <c r="I23" s="1784">
        <v>113.2</v>
      </c>
      <c r="J23" s="1512"/>
      <c r="K23" s="1129"/>
      <c r="L23" s="1129"/>
      <c r="M23" s="1784">
        <v>32.4</v>
      </c>
      <c r="N23" s="1510"/>
      <c r="O23" s="1129"/>
      <c r="P23" s="1129"/>
      <c r="Q23" s="1784">
        <v>32.4</v>
      </c>
      <c r="S23" s="1058"/>
      <c r="T23" s="1057"/>
      <c r="U23" s="1057"/>
      <c r="V23" s="1057"/>
    </row>
    <row r="24" spans="1:22" s="1053" customFormat="1" ht="14.25">
      <c r="A24" s="1056">
        <v>10</v>
      </c>
      <c r="B24" s="1512"/>
      <c r="C24" s="1129"/>
      <c r="D24" s="1129"/>
      <c r="E24" s="1784">
        <v>108.8</v>
      </c>
      <c r="F24" s="1510"/>
      <c r="G24" s="1129"/>
      <c r="H24" s="1129"/>
      <c r="I24" s="1784">
        <v>108.8</v>
      </c>
      <c r="J24" s="1512"/>
      <c r="K24" s="1129"/>
      <c r="L24" s="1129"/>
      <c r="M24" s="1784">
        <v>34.4</v>
      </c>
      <c r="N24" s="1510"/>
      <c r="O24" s="1129"/>
      <c r="P24" s="1129"/>
      <c r="Q24" s="1784">
        <v>34.4</v>
      </c>
      <c r="S24" s="1058"/>
      <c r="T24" s="1057"/>
      <c r="U24" s="1057"/>
      <c r="V24" s="1057"/>
    </row>
    <row r="25" spans="1:22" s="1053" customFormat="1" ht="14.25">
      <c r="A25" s="1056">
        <v>11</v>
      </c>
      <c r="B25" s="1512"/>
      <c r="C25" s="1129"/>
      <c r="D25" s="1129"/>
      <c r="E25" s="1784">
        <v>108</v>
      </c>
      <c r="F25" s="1510"/>
      <c r="G25" s="1129"/>
      <c r="H25" s="1129"/>
      <c r="I25" s="1784">
        <v>108</v>
      </c>
      <c r="J25" s="1512"/>
      <c r="K25" s="1129"/>
      <c r="L25" s="1129"/>
      <c r="M25" s="1784">
        <v>29.2</v>
      </c>
      <c r="N25" s="1510"/>
      <c r="O25" s="1129"/>
      <c r="P25" s="1129"/>
      <c r="Q25" s="1784">
        <v>29.2</v>
      </c>
      <c r="S25" s="1058"/>
      <c r="T25" s="1057"/>
      <c r="U25" s="1057"/>
      <c r="V25" s="1057"/>
    </row>
    <row r="26" spans="1:22" s="1053" customFormat="1" ht="14.25">
      <c r="A26" s="1056">
        <v>12</v>
      </c>
      <c r="B26" s="1512"/>
      <c r="C26" s="1129"/>
      <c r="D26" s="1129"/>
      <c r="E26" s="1784">
        <v>106.8</v>
      </c>
      <c r="F26" s="1510"/>
      <c r="G26" s="1129"/>
      <c r="H26" s="1129"/>
      <c r="I26" s="1784">
        <v>106.8</v>
      </c>
      <c r="J26" s="1512"/>
      <c r="K26" s="1129"/>
      <c r="L26" s="1129"/>
      <c r="M26" s="1784">
        <v>30.8</v>
      </c>
      <c r="N26" s="1510"/>
      <c r="O26" s="1129"/>
      <c r="P26" s="1129"/>
      <c r="Q26" s="1784">
        <v>30.8</v>
      </c>
      <c r="S26" s="1058"/>
      <c r="T26" s="1057"/>
      <c r="U26" s="1057"/>
      <c r="V26" s="1057"/>
    </row>
    <row r="27" spans="1:22" s="1053" customFormat="1" ht="14.25">
      <c r="A27" s="1056">
        <v>13</v>
      </c>
      <c r="B27" s="1512"/>
      <c r="C27" s="1129"/>
      <c r="D27" s="1129"/>
      <c r="E27" s="1784">
        <v>108.8</v>
      </c>
      <c r="F27" s="1510"/>
      <c r="G27" s="1129"/>
      <c r="H27" s="1129"/>
      <c r="I27" s="1784">
        <v>108.8</v>
      </c>
      <c r="J27" s="1512"/>
      <c r="K27" s="1129"/>
      <c r="L27" s="1129"/>
      <c r="M27" s="1784">
        <v>28.4</v>
      </c>
      <c r="N27" s="1510"/>
      <c r="O27" s="1129"/>
      <c r="P27" s="1129"/>
      <c r="Q27" s="1784">
        <v>28.4</v>
      </c>
      <c r="S27" s="1058"/>
      <c r="T27" s="1057"/>
      <c r="U27" s="1057"/>
      <c r="V27" s="1057"/>
    </row>
    <row r="28" spans="1:22" s="1053" customFormat="1" ht="14.25">
      <c r="A28" s="1056">
        <v>14</v>
      </c>
      <c r="B28" s="1512"/>
      <c r="C28" s="1129"/>
      <c r="D28" s="1129"/>
      <c r="E28" s="1784">
        <v>123.2</v>
      </c>
      <c r="F28" s="1510"/>
      <c r="G28" s="1129"/>
      <c r="H28" s="1129"/>
      <c r="I28" s="1784">
        <v>123.2</v>
      </c>
      <c r="J28" s="1512"/>
      <c r="K28" s="1129"/>
      <c r="L28" s="1129"/>
      <c r="M28" s="1784">
        <v>30</v>
      </c>
      <c r="N28" s="1510"/>
      <c r="O28" s="1129"/>
      <c r="P28" s="1129"/>
      <c r="Q28" s="1784">
        <v>30</v>
      </c>
      <c r="S28" s="1058"/>
      <c r="T28" s="1057"/>
      <c r="U28" s="1057"/>
      <c r="V28" s="1057"/>
    </row>
    <row r="29" spans="1:22" s="1053" customFormat="1" ht="14.25">
      <c r="A29" s="1056">
        <v>15</v>
      </c>
      <c r="B29" s="1512"/>
      <c r="C29" s="1129"/>
      <c r="D29" s="1129"/>
      <c r="E29" s="1784">
        <v>135.19999999999999</v>
      </c>
      <c r="F29" s="1510"/>
      <c r="G29" s="1129"/>
      <c r="H29" s="1129"/>
      <c r="I29" s="1784">
        <v>135.19999999999999</v>
      </c>
      <c r="J29" s="1512"/>
      <c r="K29" s="1129"/>
      <c r="L29" s="1129"/>
      <c r="M29" s="1784">
        <v>27.2</v>
      </c>
      <c r="N29" s="1510"/>
      <c r="O29" s="1129"/>
      <c r="P29" s="1129"/>
      <c r="Q29" s="1784">
        <v>27.2</v>
      </c>
      <c r="S29" s="1058"/>
      <c r="T29" s="1057"/>
      <c r="U29" s="1057"/>
      <c r="V29" s="1057"/>
    </row>
    <row r="30" spans="1:22" s="1053" customFormat="1" ht="14.25">
      <c r="A30" s="1056">
        <v>16</v>
      </c>
      <c r="B30" s="1512"/>
      <c r="C30" s="1129"/>
      <c r="D30" s="1129"/>
      <c r="E30" s="1784">
        <v>132.4</v>
      </c>
      <c r="F30" s="1510"/>
      <c r="G30" s="1129"/>
      <c r="H30" s="1129"/>
      <c r="I30" s="1784">
        <v>132.4</v>
      </c>
      <c r="J30" s="1512"/>
      <c r="K30" s="1129"/>
      <c r="L30" s="1129"/>
      <c r="M30" s="1784">
        <v>26.8</v>
      </c>
      <c r="N30" s="1510"/>
      <c r="O30" s="1129"/>
      <c r="P30" s="1129"/>
      <c r="Q30" s="1784">
        <v>26.8</v>
      </c>
      <c r="S30" s="1058"/>
      <c r="T30" s="1057"/>
      <c r="U30" s="1057"/>
      <c r="V30" s="1057"/>
    </row>
    <row r="31" spans="1:22" s="1059" customFormat="1" ht="14.25">
      <c r="A31" s="1056">
        <v>17</v>
      </c>
      <c r="B31" s="1512"/>
      <c r="C31" s="1129"/>
      <c r="D31" s="1129"/>
      <c r="E31" s="1784">
        <v>131.19999999999999</v>
      </c>
      <c r="F31" s="1510"/>
      <c r="G31" s="1129"/>
      <c r="H31" s="1129"/>
      <c r="I31" s="1784">
        <v>131.19999999999999</v>
      </c>
      <c r="J31" s="1512"/>
      <c r="K31" s="1129"/>
      <c r="L31" s="1129"/>
      <c r="M31" s="1784">
        <v>30</v>
      </c>
      <c r="N31" s="1510"/>
      <c r="O31" s="1129"/>
      <c r="P31" s="1129"/>
      <c r="Q31" s="1784">
        <v>30</v>
      </c>
      <c r="S31" s="1058"/>
      <c r="T31" s="1057"/>
      <c r="U31" s="1057"/>
      <c r="V31" s="1057"/>
    </row>
    <row r="32" spans="1:22" s="1059" customFormat="1" ht="14.25">
      <c r="A32" s="1056">
        <v>18</v>
      </c>
      <c r="B32" s="1512"/>
      <c r="C32" s="1129"/>
      <c r="D32" s="1129"/>
      <c r="E32" s="1784">
        <v>132</v>
      </c>
      <c r="F32" s="1510"/>
      <c r="G32" s="1129"/>
      <c r="H32" s="1129"/>
      <c r="I32" s="1784">
        <v>132</v>
      </c>
      <c r="J32" s="1512"/>
      <c r="K32" s="1129"/>
      <c r="L32" s="1129"/>
      <c r="M32" s="1784">
        <v>27.6</v>
      </c>
      <c r="N32" s="1510"/>
      <c r="O32" s="1129"/>
      <c r="P32" s="1129"/>
      <c r="Q32" s="1784">
        <v>27.6</v>
      </c>
      <c r="S32" s="1058"/>
      <c r="T32" s="1057"/>
      <c r="U32" s="1057"/>
      <c r="V32" s="1057"/>
    </row>
    <row r="33" spans="1:22" s="1059" customFormat="1" ht="14.25">
      <c r="A33" s="1056">
        <v>19</v>
      </c>
      <c r="B33" s="1512"/>
      <c r="C33" s="1129"/>
      <c r="D33" s="1129"/>
      <c r="E33" s="1784">
        <v>136.80000000000001</v>
      </c>
      <c r="F33" s="1510"/>
      <c r="G33" s="1129"/>
      <c r="H33" s="1129"/>
      <c r="I33" s="1784">
        <v>136.80000000000001</v>
      </c>
      <c r="J33" s="1512"/>
      <c r="K33" s="1129"/>
      <c r="L33" s="1129"/>
      <c r="M33" s="1784">
        <v>29.6</v>
      </c>
      <c r="N33" s="1510"/>
      <c r="O33" s="1129"/>
      <c r="P33" s="1129"/>
      <c r="Q33" s="1784">
        <v>29.6</v>
      </c>
      <c r="S33" s="1058"/>
      <c r="T33" s="1057"/>
      <c r="U33" s="1057"/>
      <c r="V33" s="1057"/>
    </row>
    <row r="34" spans="1:22" s="1059" customFormat="1" ht="14.25">
      <c r="A34" s="1056">
        <v>20</v>
      </c>
      <c r="B34" s="1512"/>
      <c r="C34" s="1129"/>
      <c r="D34" s="1129"/>
      <c r="E34" s="1784">
        <v>135.6</v>
      </c>
      <c r="F34" s="1510"/>
      <c r="G34" s="1129"/>
      <c r="H34" s="1129"/>
      <c r="I34" s="1784">
        <v>135.6</v>
      </c>
      <c r="J34" s="1512"/>
      <c r="K34" s="1129"/>
      <c r="L34" s="1129"/>
      <c r="M34" s="1784">
        <v>31.6</v>
      </c>
      <c r="N34" s="1510"/>
      <c r="O34" s="1129"/>
      <c r="P34" s="1129"/>
      <c r="Q34" s="1784">
        <v>31.6</v>
      </c>
      <c r="S34" s="1058"/>
      <c r="T34" s="1057"/>
      <c r="U34" s="1057"/>
      <c r="V34" s="1057"/>
    </row>
    <row r="35" spans="1:22" s="1059" customFormat="1" ht="14.25">
      <c r="A35" s="1056">
        <v>21</v>
      </c>
      <c r="B35" s="1512"/>
      <c r="C35" s="1129"/>
      <c r="D35" s="1129"/>
      <c r="E35" s="1784">
        <v>120.8</v>
      </c>
      <c r="F35" s="1510"/>
      <c r="G35" s="1129"/>
      <c r="H35" s="1129"/>
      <c r="I35" s="1784">
        <v>120.8</v>
      </c>
      <c r="J35" s="1512"/>
      <c r="K35" s="1129"/>
      <c r="L35" s="1129"/>
      <c r="M35" s="1784">
        <v>29.2</v>
      </c>
      <c r="N35" s="1510"/>
      <c r="O35" s="1129"/>
      <c r="P35" s="1129"/>
      <c r="Q35" s="1784">
        <v>29.2</v>
      </c>
      <c r="S35" s="1058"/>
      <c r="T35" s="1057"/>
      <c r="U35" s="1057"/>
      <c r="V35" s="1057"/>
    </row>
    <row r="36" spans="1:22" s="1059" customFormat="1" ht="14.25">
      <c r="A36" s="1056">
        <v>22</v>
      </c>
      <c r="B36" s="1512"/>
      <c r="C36" s="1129"/>
      <c r="D36" s="1129"/>
      <c r="E36" s="1784">
        <v>117.2</v>
      </c>
      <c r="F36" s="1510"/>
      <c r="G36" s="1129"/>
      <c r="H36" s="1129"/>
      <c r="I36" s="1784">
        <v>117.2</v>
      </c>
      <c r="J36" s="1512"/>
      <c r="K36" s="1129"/>
      <c r="L36" s="1129"/>
      <c r="M36" s="1784">
        <v>30.8</v>
      </c>
      <c r="N36" s="1510"/>
      <c r="O36" s="1129"/>
      <c r="P36" s="1129"/>
      <c r="Q36" s="1784">
        <v>30.8</v>
      </c>
      <c r="S36" s="1058"/>
      <c r="T36" s="1057"/>
      <c r="U36" s="1057"/>
      <c r="V36" s="1057"/>
    </row>
    <row r="37" spans="1:22" s="1059" customFormat="1" ht="14.25">
      <c r="A37" s="1056">
        <v>23</v>
      </c>
      <c r="B37" s="1512"/>
      <c r="C37" s="1129"/>
      <c r="D37" s="1129"/>
      <c r="E37" s="1784">
        <v>116.8</v>
      </c>
      <c r="F37" s="1510"/>
      <c r="G37" s="1129"/>
      <c r="H37" s="1129"/>
      <c r="I37" s="1784">
        <v>116.8</v>
      </c>
      <c r="J37" s="1512"/>
      <c r="K37" s="1129"/>
      <c r="L37" s="1129"/>
      <c r="M37" s="1784">
        <v>30.4</v>
      </c>
      <c r="N37" s="1510"/>
      <c r="O37" s="1129"/>
      <c r="P37" s="1129"/>
      <c r="Q37" s="1784">
        <v>30.4</v>
      </c>
      <c r="S37" s="1058"/>
      <c r="T37" s="1057"/>
      <c r="U37" s="1057"/>
      <c r="V37" s="1057"/>
    </row>
    <row r="38" spans="1:22" s="1059" customFormat="1" ht="14.25">
      <c r="A38" s="1056" t="s">
        <v>19</v>
      </c>
      <c r="B38" s="1482"/>
      <c r="C38" s="1483"/>
      <c r="D38" s="1482"/>
      <c r="E38" s="1740">
        <f>SUM(E14:E37)</f>
        <v>2898.4</v>
      </c>
      <c r="F38" s="1747"/>
      <c r="G38" s="1747"/>
      <c r="H38" s="1747"/>
      <c r="I38" s="1740">
        <f>SUM(I14:I37)</f>
        <v>2898.4</v>
      </c>
      <c r="J38" s="1747"/>
      <c r="K38" s="1747"/>
      <c r="L38" s="1747"/>
      <c r="M38" s="1790">
        <f>SUM(M14:M37)</f>
        <v>688.4</v>
      </c>
      <c r="N38" s="2014"/>
      <c r="O38" s="2015"/>
      <c r="P38" s="2014"/>
      <c r="Q38" s="1790">
        <f>SUM(Q14:Q37)</f>
        <v>688.4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2"/>
  <sheetViews>
    <sheetView zoomScale="85" zoomScaleNormal="85" zoomScaleSheetLayoutView="100" workbookViewId="0">
      <selection activeCell="S7" sqref="S7"/>
    </sheetView>
  </sheetViews>
  <sheetFormatPr defaultColWidth="9.140625" defaultRowHeight="12.75"/>
  <cols>
    <col min="1" max="3" width="11.28515625" style="1061" customWidth="1"/>
    <col min="4" max="4" width="11.28515625" style="1061" hidden="1" customWidth="1"/>
    <col min="5" max="5" width="13.42578125" style="1061" customWidth="1"/>
    <col min="6" max="7" width="11.28515625" style="1061" customWidth="1"/>
    <col min="8" max="8" width="11.28515625" style="1061" hidden="1" customWidth="1"/>
    <col min="9" max="9" width="14.42578125" style="1061" customWidth="1"/>
    <col min="10" max="11" width="11.28515625" style="1061" customWidth="1"/>
    <col min="12" max="12" width="11.28515625" style="1061" hidden="1" customWidth="1"/>
    <col min="13" max="13" width="13.140625" style="1061" customWidth="1"/>
    <col min="14" max="15" width="11.28515625" style="1061" customWidth="1"/>
    <col min="16" max="16" width="11.28515625" style="1061" hidden="1" customWidth="1"/>
    <col min="17" max="17" width="14.5703125" style="1061" customWidth="1"/>
    <col min="18" max="16384" width="9.140625" style="1061"/>
  </cols>
  <sheetData>
    <row r="1" spans="1:22" s="1049" customFormat="1" ht="18.75" customHeight="1">
      <c r="B1" s="1473"/>
      <c r="C1" s="1509" t="s">
        <v>517</v>
      </c>
      <c r="D1" s="1050"/>
      <c r="E1" s="1050"/>
      <c r="J1" s="800"/>
      <c r="K1" s="3054" t="s">
        <v>725</v>
      </c>
      <c r="L1" s="3054"/>
      <c r="M1" s="3054"/>
      <c r="N1" s="3054"/>
      <c r="O1" s="3054"/>
      <c r="P1" s="3054"/>
      <c r="Q1" s="3054"/>
    </row>
    <row r="2" spans="1:22" s="1049" customFormat="1" ht="10.5" customHeight="1">
      <c r="A2" s="1474"/>
      <c r="B2" s="3055" t="s">
        <v>1</v>
      </c>
      <c r="C2" s="3055"/>
      <c r="D2" s="3055"/>
      <c r="E2" s="3055"/>
      <c r="N2" s="3056" t="s">
        <v>2</v>
      </c>
      <c r="O2" s="3057"/>
      <c r="P2" s="3057"/>
      <c r="Q2" s="3057"/>
    </row>
    <row r="3" spans="1:22" s="1049" customFormat="1" ht="13.5" customHeight="1">
      <c r="N3" s="1050"/>
      <c r="O3" s="1050" t="s">
        <v>726</v>
      </c>
      <c r="P3" s="1050"/>
      <c r="Q3" s="1050"/>
    </row>
    <row r="4" spans="1:22" s="1049" customFormat="1" ht="15" customHeight="1">
      <c r="B4" s="1475"/>
      <c r="C4" s="1509" t="s">
        <v>516</v>
      </c>
      <c r="D4" s="1475"/>
      <c r="E4" s="1475"/>
      <c r="I4" s="3058" t="s">
        <v>5</v>
      </c>
      <c r="J4" s="3059"/>
      <c r="K4" s="3059"/>
      <c r="L4" s="1925"/>
      <c r="O4" s="1051"/>
    </row>
    <row r="5" spans="1:22" s="1049" customFormat="1" ht="9.75" customHeight="1">
      <c r="A5" s="1474"/>
      <c r="B5" s="3060" t="s">
        <v>7</v>
      </c>
      <c r="C5" s="3060"/>
      <c r="D5" s="3060"/>
      <c r="E5" s="3060"/>
    </row>
    <row r="6" spans="1:22" s="1049" customFormat="1" ht="12" customHeight="1">
      <c r="E6" s="3053" t="s">
        <v>8</v>
      </c>
      <c r="F6" s="3053"/>
      <c r="G6" s="3053"/>
      <c r="H6" s="3053"/>
      <c r="I6" s="3053"/>
      <c r="J6" s="3053"/>
      <c r="K6" s="3053"/>
      <c r="L6" s="3053"/>
      <c r="M6" s="3053"/>
      <c r="N6" s="3053"/>
    </row>
    <row r="7" spans="1:22" s="1049" customFormat="1" ht="15.75">
      <c r="A7" s="1049" t="s">
        <v>870</v>
      </c>
      <c r="E7" s="2746" t="s">
        <v>870</v>
      </c>
      <c r="F7" s="2746"/>
      <c r="G7" s="2746"/>
      <c r="H7" s="2746"/>
      <c r="I7" s="2746"/>
      <c r="J7" s="2746"/>
      <c r="K7" s="2746"/>
      <c r="L7" s="2746"/>
      <c r="M7" s="2746"/>
      <c r="N7" s="2746"/>
    </row>
    <row r="8" spans="1:22" s="1049" customFormat="1" ht="9" customHeight="1"/>
    <row r="9" spans="1:22" s="1049" customFormat="1">
      <c r="A9" s="3046" t="s">
        <v>9</v>
      </c>
      <c r="B9" s="3044" t="s">
        <v>10</v>
      </c>
      <c r="C9" s="3045"/>
      <c r="D9" s="3045"/>
      <c r="E9" s="3045"/>
      <c r="F9" s="3045"/>
      <c r="G9" s="3045"/>
      <c r="H9" s="3045"/>
      <c r="I9" s="3049"/>
      <c r="J9" s="3044" t="s">
        <v>11</v>
      </c>
      <c r="K9" s="3045"/>
      <c r="L9" s="3045"/>
      <c r="M9" s="3045"/>
      <c r="N9" s="3045"/>
      <c r="O9" s="3045"/>
      <c r="P9" s="3045"/>
      <c r="Q9" s="3049"/>
    </row>
    <row r="10" spans="1:22" s="1049" customFormat="1">
      <c r="A10" s="3047"/>
      <c r="B10" s="3050" t="s">
        <v>727</v>
      </c>
      <c r="C10" s="3051"/>
      <c r="D10" s="3051"/>
      <c r="E10" s="3052"/>
      <c r="F10" s="3050" t="s">
        <v>728</v>
      </c>
      <c r="G10" s="3051"/>
      <c r="H10" s="3051"/>
      <c r="I10" s="3052"/>
      <c r="J10" s="3050" t="str">
        <f>B10</f>
        <v>яч. 7 ф. Бушуеха ТП-84</v>
      </c>
      <c r="K10" s="3051"/>
      <c r="L10" s="3051"/>
      <c r="M10" s="3052"/>
      <c r="N10" s="3050" t="str">
        <f>F10</f>
        <v>яч. 10 ф. Свиноферма ТП-85</v>
      </c>
      <c r="O10" s="3051"/>
      <c r="P10" s="3051"/>
      <c r="Q10" s="3052"/>
    </row>
    <row r="11" spans="1:22" s="1049" customFormat="1">
      <c r="A11" s="3047"/>
      <c r="B11" s="3044" t="s">
        <v>14</v>
      </c>
      <c r="C11" s="3045"/>
      <c r="E11" s="1927"/>
      <c r="F11" s="3044" t="s">
        <v>15</v>
      </c>
      <c r="G11" s="3045"/>
      <c r="H11" s="1926"/>
      <c r="I11" s="1927"/>
      <c r="J11" s="3044" t="s">
        <v>15</v>
      </c>
      <c r="K11" s="3045"/>
      <c r="L11" s="1926"/>
      <c r="M11" s="1927"/>
      <c r="N11" s="3044" t="s">
        <v>15</v>
      </c>
      <c r="O11" s="3045"/>
      <c r="P11" s="1926"/>
      <c r="Q11" s="1927"/>
    </row>
    <row r="12" spans="1:22" s="1053" customFormat="1" ht="35.25" customHeight="1">
      <c r="A12" s="3048"/>
      <c r="B12" s="1052" t="s">
        <v>16</v>
      </c>
      <c r="C12" s="1052" t="s">
        <v>17</v>
      </c>
      <c r="D12" s="1052"/>
      <c r="E12" s="1052" t="s">
        <v>18</v>
      </c>
      <c r="F12" s="1052" t="s">
        <v>16</v>
      </c>
      <c r="G12" s="1052" t="s">
        <v>17</v>
      </c>
      <c r="H12" s="1052"/>
      <c r="I12" s="1052" t="s">
        <v>18</v>
      </c>
      <c r="J12" s="1052" t="s">
        <v>16</v>
      </c>
      <c r="K12" s="1052" t="s">
        <v>17</v>
      </c>
      <c r="L12" s="1052"/>
      <c r="M12" s="1052" t="s">
        <v>18</v>
      </c>
      <c r="N12" s="1052" t="s">
        <v>16</v>
      </c>
      <c r="O12" s="1052" t="s">
        <v>17</v>
      </c>
      <c r="P12" s="1052"/>
      <c r="Q12" s="1052" t="s">
        <v>18</v>
      </c>
    </row>
    <row r="13" spans="1:22" s="1055" customFormat="1" ht="12" thickBot="1">
      <c r="A13" s="1054">
        <v>1</v>
      </c>
      <c r="B13" s="1054">
        <v>2</v>
      </c>
      <c r="C13" s="1054">
        <v>3</v>
      </c>
      <c r="D13" s="1054"/>
      <c r="E13" s="1054">
        <v>4</v>
      </c>
      <c r="F13" s="1054">
        <v>5</v>
      </c>
      <c r="G13" s="1054">
        <v>6</v>
      </c>
      <c r="H13" s="1054"/>
      <c r="I13" s="1054">
        <v>7</v>
      </c>
      <c r="J13" s="1054">
        <v>8</v>
      </c>
      <c r="K13" s="1054">
        <v>9</v>
      </c>
      <c r="L13" s="1054"/>
      <c r="M13" s="1054">
        <v>10</v>
      </c>
      <c r="N13" s="1054">
        <v>11</v>
      </c>
      <c r="O13" s="1054">
        <v>12</v>
      </c>
      <c r="P13" s="1054"/>
      <c r="Q13" s="1054">
        <v>13</v>
      </c>
    </row>
    <row r="14" spans="1:22" s="1053" customFormat="1">
      <c r="A14" s="1056">
        <v>0</v>
      </c>
      <c r="B14" s="1512"/>
      <c r="C14" s="1511"/>
      <c r="D14" s="1129"/>
      <c r="E14" s="2052">
        <v>86.2</v>
      </c>
      <c r="F14" s="1510"/>
      <c r="G14" s="1129"/>
      <c r="H14" s="1129"/>
      <c r="I14" s="2055">
        <v>120.8</v>
      </c>
      <c r="J14" s="1512"/>
      <c r="K14" s="1129"/>
      <c r="L14" s="1129"/>
      <c r="M14" s="1129"/>
      <c r="N14" s="1510"/>
      <c r="O14" s="1129"/>
      <c r="P14" s="1129"/>
      <c r="Q14" s="1129"/>
      <c r="S14" s="1481"/>
      <c r="T14" s="1057"/>
      <c r="U14" s="1057"/>
      <c r="V14" s="1057"/>
    </row>
    <row r="15" spans="1:22" s="1053" customFormat="1">
      <c r="A15" s="1056">
        <v>1</v>
      </c>
      <c r="B15" s="1512"/>
      <c r="C15" s="1129"/>
      <c r="D15" s="1129"/>
      <c r="E15" s="2053">
        <v>82.600000000000009</v>
      </c>
      <c r="F15" s="1510"/>
      <c r="G15" s="1129"/>
      <c r="H15" s="1129"/>
      <c r="I15" s="2056">
        <v>119</v>
      </c>
      <c r="J15" s="1512"/>
      <c r="K15" s="1129"/>
      <c r="L15" s="1129"/>
      <c r="M15" s="1807"/>
      <c r="N15" s="1510"/>
      <c r="O15" s="1129"/>
      <c r="P15" s="1129"/>
      <c r="Q15" s="1807"/>
      <c r="S15" s="1058"/>
      <c r="T15" s="1057"/>
      <c r="U15" s="1057"/>
      <c r="V15" s="1057"/>
    </row>
    <row r="16" spans="1:22" s="1053" customFormat="1">
      <c r="A16" s="1056">
        <v>2</v>
      </c>
      <c r="B16" s="1512"/>
      <c r="C16" s="1129"/>
      <c r="D16" s="1129"/>
      <c r="E16" s="2053">
        <v>78.2</v>
      </c>
      <c r="F16" s="1510"/>
      <c r="G16" s="1129"/>
      <c r="H16" s="1129"/>
      <c r="I16" s="2056">
        <v>112.2</v>
      </c>
      <c r="J16" s="1512"/>
      <c r="K16" s="1129"/>
      <c r="L16" s="1129"/>
      <c r="M16" s="1807"/>
      <c r="N16" s="1510"/>
      <c r="O16" s="1129"/>
      <c r="P16" s="1129"/>
      <c r="Q16" s="1807"/>
      <c r="S16" s="1058"/>
      <c r="T16" s="1057"/>
      <c r="U16" s="1057"/>
      <c r="V16" s="1057"/>
    </row>
    <row r="17" spans="1:22" s="1053" customFormat="1">
      <c r="A17" s="1056">
        <v>3</v>
      </c>
      <c r="B17" s="1512"/>
      <c r="C17" s="1129"/>
      <c r="D17" s="1129"/>
      <c r="E17" s="2053">
        <v>74</v>
      </c>
      <c r="F17" s="1510"/>
      <c r="G17" s="1129"/>
      <c r="H17" s="1129"/>
      <c r="I17" s="2056">
        <v>107.8</v>
      </c>
      <c r="J17" s="1512"/>
      <c r="K17" s="1129"/>
      <c r="L17" s="1129"/>
      <c r="M17" s="1807"/>
      <c r="N17" s="1510"/>
      <c r="O17" s="1129"/>
      <c r="P17" s="1129"/>
      <c r="Q17" s="1807"/>
      <c r="S17" s="1058"/>
      <c r="T17" s="1057"/>
      <c r="U17" s="1057"/>
      <c r="V17" s="1057"/>
    </row>
    <row r="18" spans="1:22" s="1053" customFormat="1">
      <c r="A18" s="1056">
        <v>4</v>
      </c>
      <c r="B18" s="1512"/>
      <c r="C18" s="1129"/>
      <c r="D18" s="1129"/>
      <c r="E18" s="2053">
        <v>75</v>
      </c>
      <c r="F18" s="1510"/>
      <c r="G18" s="1129"/>
      <c r="H18" s="1129"/>
      <c r="I18" s="2056">
        <v>144.20000000000002</v>
      </c>
      <c r="J18" s="1512"/>
      <c r="K18" s="1129"/>
      <c r="L18" s="1129"/>
      <c r="M18" s="1807"/>
      <c r="N18" s="1510"/>
      <c r="O18" s="1129"/>
      <c r="P18" s="1129"/>
      <c r="Q18" s="1807"/>
      <c r="S18" s="1058"/>
      <c r="T18" s="1057"/>
      <c r="U18" s="1057"/>
      <c r="V18" s="1057"/>
    </row>
    <row r="19" spans="1:22" s="1053" customFormat="1">
      <c r="A19" s="1056">
        <v>5</v>
      </c>
      <c r="B19" s="1512"/>
      <c r="C19" s="1129"/>
      <c r="D19" s="1129"/>
      <c r="E19" s="2053">
        <v>77.2</v>
      </c>
      <c r="F19" s="1510"/>
      <c r="G19" s="1129"/>
      <c r="H19" s="1129"/>
      <c r="I19" s="2056">
        <v>176.6</v>
      </c>
      <c r="J19" s="1512"/>
      <c r="K19" s="1129"/>
      <c r="L19" s="1129"/>
      <c r="M19" s="1807"/>
      <c r="N19" s="1510"/>
      <c r="O19" s="1129"/>
      <c r="P19" s="1129"/>
      <c r="Q19" s="1807"/>
      <c r="S19" s="1058"/>
      <c r="T19" s="1057"/>
      <c r="U19" s="1057"/>
      <c r="V19" s="1057"/>
    </row>
    <row r="20" spans="1:22" s="1053" customFormat="1">
      <c r="A20" s="1056">
        <v>6</v>
      </c>
      <c r="B20" s="1512"/>
      <c r="C20" s="1129"/>
      <c r="D20" s="1129"/>
      <c r="E20" s="2053">
        <v>86.2</v>
      </c>
      <c r="F20" s="1510"/>
      <c r="G20" s="1129"/>
      <c r="H20" s="1129"/>
      <c r="I20" s="2056">
        <v>167.20000000000002</v>
      </c>
      <c r="J20" s="1512"/>
      <c r="K20" s="1129"/>
      <c r="L20" s="1129"/>
      <c r="M20" s="1807"/>
      <c r="N20" s="1510"/>
      <c r="O20" s="1129"/>
      <c r="P20" s="1129"/>
      <c r="Q20" s="1807"/>
      <c r="S20" s="1058"/>
      <c r="T20" s="1057"/>
      <c r="U20" s="1057"/>
      <c r="V20" s="1057"/>
    </row>
    <row r="21" spans="1:22" s="1053" customFormat="1">
      <c r="A21" s="1056">
        <v>7</v>
      </c>
      <c r="B21" s="1512"/>
      <c r="C21" s="1129"/>
      <c r="D21" s="1129"/>
      <c r="E21" s="2053">
        <v>100.4</v>
      </c>
      <c r="F21" s="1510"/>
      <c r="G21" s="1129"/>
      <c r="H21" s="1129"/>
      <c r="I21" s="2056">
        <v>192</v>
      </c>
      <c r="J21" s="1512"/>
      <c r="K21" s="1129"/>
      <c r="L21" s="1129"/>
      <c r="M21" s="1807"/>
      <c r="N21" s="1510"/>
      <c r="O21" s="1129"/>
      <c r="P21" s="1129"/>
      <c r="Q21" s="1807"/>
      <c r="S21" s="1058"/>
      <c r="T21" s="1057"/>
      <c r="U21" s="1057"/>
      <c r="V21" s="1057"/>
    </row>
    <row r="22" spans="1:22" s="1053" customFormat="1">
      <c r="A22" s="1056">
        <v>8</v>
      </c>
      <c r="B22" s="1512"/>
      <c r="C22" s="1129"/>
      <c r="D22" s="1129"/>
      <c r="E22" s="2053">
        <v>108.60000000000001</v>
      </c>
      <c r="F22" s="1510"/>
      <c r="G22" s="1129"/>
      <c r="H22" s="1129"/>
      <c r="I22" s="2056">
        <v>188</v>
      </c>
      <c r="J22" s="1512"/>
      <c r="K22" s="1129"/>
      <c r="L22" s="1129"/>
      <c r="M22" s="1807"/>
      <c r="N22" s="1510"/>
      <c r="O22" s="1129"/>
      <c r="P22" s="1129"/>
      <c r="Q22" s="1807"/>
      <c r="S22" s="1058"/>
      <c r="T22" s="1057"/>
      <c r="U22" s="1057"/>
      <c r="V22" s="1057"/>
    </row>
    <row r="23" spans="1:22" s="1053" customFormat="1">
      <c r="A23" s="1056">
        <v>9</v>
      </c>
      <c r="B23" s="1512"/>
      <c r="C23" s="1129"/>
      <c r="D23" s="1129"/>
      <c r="E23" s="2053">
        <v>114.8</v>
      </c>
      <c r="F23" s="1510"/>
      <c r="G23" s="1129"/>
      <c r="H23" s="1129"/>
      <c r="I23" s="2056">
        <v>176.4</v>
      </c>
      <c r="J23" s="1512"/>
      <c r="K23" s="1129"/>
      <c r="L23" s="1129"/>
      <c r="M23" s="1807"/>
      <c r="N23" s="1510"/>
      <c r="O23" s="1129"/>
      <c r="P23" s="1129"/>
      <c r="Q23" s="1807"/>
      <c r="S23" s="1058"/>
      <c r="T23" s="1057"/>
      <c r="U23" s="1057"/>
      <c r="V23" s="1057"/>
    </row>
    <row r="24" spans="1:22" s="1053" customFormat="1">
      <c r="A24" s="1056">
        <v>10</v>
      </c>
      <c r="B24" s="1512"/>
      <c r="C24" s="1129"/>
      <c r="D24" s="1129"/>
      <c r="E24" s="2053">
        <v>110.2</v>
      </c>
      <c r="F24" s="1510"/>
      <c r="G24" s="1129"/>
      <c r="H24" s="1129"/>
      <c r="I24" s="2056">
        <v>159.80000000000001</v>
      </c>
      <c r="J24" s="1512"/>
      <c r="K24" s="1129"/>
      <c r="L24" s="1129"/>
      <c r="M24" s="1807"/>
      <c r="N24" s="1510"/>
      <c r="O24" s="1129"/>
      <c r="P24" s="1129"/>
      <c r="Q24" s="1807"/>
      <c r="S24" s="1058"/>
      <c r="T24" s="1057"/>
      <c r="U24" s="1057"/>
      <c r="V24" s="1057"/>
    </row>
    <row r="25" spans="1:22" s="1053" customFormat="1">
      <c r="A25" s="1056">
        <v>11</v>
      </c>
      <c r="B25" s="1512"/>
      <c r="C25" s="1129"/>
      <c r="D25" s="1129"/>
      <c r="E25" s="2053">
        <v>106.2</v>
      </c>
      <c r="F25" s="1510"/>
      <c r="G25" s="1129"/>
      <c r="H25" s="1129"/>
      <c r="I25" s="2056">
        <v>136</v>
      </c>
      <c r="J25" s="1512"/>
      <c r="K25" s="1129"/>
      <c r="L25" s="1129"/>
      <c r="M25" s="1807"/>
      <c r="N25" s="1510"/>
      <c r="O25" s="1129"/>
      <c r="P25" s="1129"/>
      <c r="Q25" s="1807"/>
      <c r="S25" s="1058"/>
      <c r="T25" s="1057"/>
      <c r="U25" s="1057"/>
      <c r="V25" s="1057"/>
    </row>
    <row r="26" spans="1:22" s="1053" customFormat="1">
      <c r="A26" s="1056">
        <v>12</v>
      </c>
      <c r="B26" s="1512"/>
      <c r="C26" s="1129"/>
      <c r="D26" s="1129"/>
      <c r="E26" s="2053">
        <v>111.60000000000001</v>
      </c>
      <c r="F26" s="1510"/>
      <c r="G26" s="1129"/>
      <c r="H26" s="1129"/>
      <c r="I26" s="2056">
        <v>166.8</v>
      </c>
      <c r="J26" s="1512"/>
      <c r="K26" s="1129"/>
      <c r="L26" s="1129"/>
      <c r="M26" s="1807"/>
      <c r="N26" s="1510"/>
      <c r="O26" s="1129"/>
      <c r="P26" s="1129"/>
      <c r="Q26" s="1807"/>
      <c r="S26" s="1058"/>
      <c r="T26" s="1057"/>
      <c r="U26" s="1057"/>
      <c r="V26" s="1057"/>
    </row>
    <row r="27" spans="1:22" s="1053" customFormat="1">
      <c r="A27" s="1056">
        <v>13</v>
      </c>
      <c r="B27" s="1512"/>
      <c r="C27" s="1129"/>
      <c r="D27" s="1129"/>
      <c r="E27" s="2053">
        <v>104.2</v>
      </c>
      <c r="F27" s="1510"/>
      <c r="G27" s="1129"/>
      <c r="H27" s="1129"/>
      <c r="I27" s="2056">
        <v>189.20000000000002</v>
      </c>
      <c r="J27" s="1512"/>
      <c r="K27" s="1129"/>
      <c r="L27" s="1129"/>
      <c r="M27" s="1807"/>
      <c r="N27" s="1510"/>
      <c r="O27" s="1129"/>
      <c r="P27" s="1129"/>
      <c r="Q27" s="1807"/>
      <c r="S27" s="1058"/>
      <c r="T27" s="1057"/>
      <c r="U27" s="1057"/>
      <c r="V27" s="1057"/>
    </row>
    <row r="28" spans="1:22" s="1053" customFormat="1">
      <c r="A28" s="1056">
        <v>14</v>
      </c>
      <c r="B28" s="1512"/>
      <c r="C28" s="1129"/>
      <c r="D28" s="1129"/>
      <c r="E28" s="2053">
        <v>102.2</v>
      </c>
      <c r="F28" s="1510"/>
      <c r="G28" s="1129"/>
      <c r="H28" s="1129"/>
      <c r="I28" s="2056">
        <v>189.20000000000002</v>
      </c>
      <c r="J28" s="1512"/>
      <c r="K28" s="1129"/>
      <c r="L28" s="1129"/>
      <c r="M28" s="1807"/>
      <c r="N28" s="1510"/>
      <c r="O28" s="1129"/>
      <c r="P28" s="1129"/>
      <c r="Q28" s="1807"/>
      <c r="S28" s="1058"/>
      <c r="T28" s="1057"/>
      <c r="U28" s="1057"/>
      <c r="V28" s="1057"/>
    </row>
    <row r="29" spans="1:22" s="1053" customFormat="1">
      <c r="A29" s="1056">
        <v>15</v>
      </c>
      <c r="B29" s="1512"/>
      <c r="C29" s="1129"/>
      <c r="D29" s="1129"/>
      <c r="E29" s="2053">
        <v>104.60000000000001</v>
      </c>
      <c r="F29" s="1510"/>
      <c r="G29" s="1129"/>
      <c r="H29" s="1129"/>
      <c r="I29" s="2056">
        <v>167.20000000000002</v>
      </c>
      <c r="J29" s="1512"/>
      <c r="K29" s="1129"/>
      <c r="L29" s="1129"/>
      <c r="M29" s="1807"/>
      <c r="N29" s="1510"/>
      <c r="O29" s="1129"/>
      <c r="P29" s="1129"/>
      <c r="Q29" s="1807"/>
      <c r="S29" s="1058"/>
      <c r="T29" s="1057"/>
      <c r="U29" s="1057"/>
      <c r="V29" s="1057"/>
    </row>
    <row r="30" spans="1:22" s="1053" customFormat="1">
      <c r="A30" s="1056">
        <v>16</v>
      </c>
      <c r="B30" s="1512"/>
      <c r="C30" s="1129"/>
      <c r="D30" s="1129"/>
      <c r="E30" s="2053">
        <v>112.4</v>
      </c>
      <c r="F30" s="1510"/>
      <c r="G30" s="1129"/>
      <c r="H30" s="1129"/>
      <c r="I30" s="2056">
        <v>160.20000000000002</v>
      </c>
      <c r="J30" s="1512"/>
      <c r="K30" s="1129"/>
      <c r="L30" s="1129"/>
      <c r="M30" s="1807"/>
      <c r="N30" s="1510"/>
      <c r="O30" s="1129"/>
      <c r="P30" s="1129"/>
      <c r="Q30" s="1807"/>
      <c r="S30" s="1058"/>
      <c r="T30" s="1057"/>
      <c r="U30" s="1057"/>
      <c r="V30" s="1057"/>
    </row>
    <row r="31" spans="1:22" s="1059" customFormat="1">
      <c r="A31" s="1056">
        <v>17</v>
      </c>
      <c r="B31" s="1512"/>
      <c r="C31" s="1129"/>
      <c r="D31" s="1129"/>
      <c r="E31" s="2053">
        <v>112.2</v>
      </c>
      <c r="F31" s="1510"/>
      <c r="G31" s="1129"/>
      <c r="H31" s="1129"/>
      <c r="I31" s="2056">
        <v>196.4</v>
      </c>
      <c r="J31" s="1512"/>
      <c r="K31" s="1129"/>
      <c r="L31" s="1129"/>
      <c r="M31" s="1807"/>
      <c r="N31" s="1510"/>
      <c r="O31" s="1129"/>
      <c r="P31" s="1129"/>
      <c r="Q31" s="1807"/>
      <c r="S31" s="1058"/>
      <c r="T31" s="1057"/>
      <c r="U31" s="1057"/>
      <c r="V31" s="1057"/>
    </row>
    <row r="32" spans="1:22" s="1059" customFormat="1">
      <c r="A32" s="1056">
        <v>18</v>
      </c>
      <c r="B32" s="1512"/>
      <c r="C32" s="1129"/>
      <c r="D32" s="1129"/>
      <c r="E32" s="2053">
        <v>109.60000000000001</v>
      </c>
      <c r="F32" s="1510"/>
      <c r="G32" s="1129"/>
      <c r="H32" s="1129"/>
      <c r="I32" s="2056">
        <v>201.8</v>
      </c>
      <c r="J32" s="1512"/>
      <c r="K32" s="1129"/>
      <c r="L32" s="1129"/>
      <c r="M32" s="1807"/>
      <c r="N32" s="1510"/>
      <c r="O32" s="1129"/>
      <c r="P32" s="1129"/>
      <c r="Q32" s="1807"/>
      <c r="S32" s="1058"/>
      <c r="T32" s="1057"/>
      <c r="U32" s="1057"/>
      <c r="V32" s="1057"/>
    </row>
    <row r="33" spans="1:22" s="1059" customFormat="1">
      <c r="A33" s="1056">
        <v>19</v>
      </c>
      <c r="B33" s="1512"/>
      <c r="C33" s="1129"/>
      <c r="D33" s="1129"/>
      <c r="E33" s="2053">
        <v>119.4</v>
      </c>
      <c r="F33" s="1510"/>
      <c r="G33" s="1129"/>
      <c r="H33" s="1129"/>
      <c r="I33" s="2056">
        <v>213</v>
      </c>
      <c r="J33" s="1512"/>
      <c r="K33" s="1129"/>
      <c r="L33" s="1129"/>
      <c r="M33" s="1807"/>
      <c r="N33" s="1510"/>
      <c r="O33" s="1129"/>
      <c r="P33" s="1129"/>
      <c r="Q33" s="1807"/>
      <c r="S33" s="1058"/>
      <c r="T33" s="1057"/>
      <c r="U33" s="1057"/>
      <c r="V33" s="1057"/>
    </row>
    <row r="34" spans="1:22" s="1059" customFormat="1">
      <c r="A34" s="1056">
        <v>20</v>
      </c>
      <c r="B34" s="1512"/>
      <c r="C34" s="1129"/>
      <c r="D34" s="1129"/>
      <c r="E34" s="2053">
        <v>117.4</v>
      </c>
      <c r="F34" s="1510"/>
      <c r="G34" s="1129"/>
      <c r="H34" s="1129"/>
      <c r="I34" s="2056">
        <v>191.20000000000002</v>
      </c>
      <c r="J34" s="1512"/>
      <c r="K34" s="1129"/>
      <c r="L34" s="1129"/>
      <c r="M34" s="1807"/>
      <c r="N34" s="1510"/>
      <c r="O34" s="1129"/>
      <c r="P34" s="1129"/>
      <c r="Q34" s="1807"/>
      <c r="S34" s="1058"/>
      <c r="T34" s="1057"/>
      <c r="U34" s="1057"/>
      <c r="V34" s="1057"/>
    </row>
    <row r="35" spans="1:22" s="1059" customFormat="1">
      <c r="A35" s="1056">
        <v>21</v>
      </c>
      <c r="B35" s="1512"/>
      <c r="C35" s="1129"/>
      <c r="D35" s="1129"/>
      <c r="E35" s="2053">
        <v>125.60000000000001</v>
      </c>
      <c r="F35" s="1510"/>
      <c r="G35" s="1129"/>
      <c r="H35" s="1129"/>
      <c r="I35" s="2056">
        <v>177.6</v>
      </c>
      <c r="J35" s="1512"/>
      <c r="K35" s="1129"/>
      <c r="L35" s="1129"/>
      <c r="M35" s="1807"/>
      <c r="N35" s="1510"/>
      <c r="O35" s="1129"/>
      <c r="P35" s="1129"/>
      <c r="Q35" s="1807"/>
      <c r="S35" s="1058"/>
      <c r="T35" s="1057"/>
      <c r="U35" s="1057"/>
      <c r="V35" s="1057"/>
    </row>
    <row r="36" spans="1:22" s="1059" customFormat="1">
      <c r="A36" s="1056">
        <v>22</v>
      </c>
      <c r="B36" s="1512"/>
      <c r="C36" s="1129"/>
      <c r="D36" s="1129"/>
      <c r="E36" s="2053">
        <v>112.60000000000001</v>
      </c>
      <c r="F36" s="1510"/>
      <c r="G36" s="1129"/>
      <c r="H36" s="1129"/>
      <c r="I36" s="2056">
        <v>166.8</v>
      </c>
      <c r="J36" s="1512"/>
      <c r="K36" s="1129"/>
      <c r="L36" s="1129"/>
      <c r="M36" s="1807"/>
      <c r="N36" s="1510"/>
      <c r="O36" s="1129"/>
      <c r="P36" s="1129"/>
      <c r="Q36" s="1807"/>
      <c r="S36" s="1058"/>
      <c r="T36" s="1057"/>
      <c r="U36" s="1057"/>
      <c r="V36" s="1057"/>
    </row>
    <row r="37" spans="1:22" s="1059" customFormat="1" ht="13.5" thickBot="1">
      <c r="A37" s="1056">
        <v>23</v>
      </c>
      <c r="B37" s="1512"/>
      <c r="C37" s="1129"/>
      <c r="D37" s="1129"/>
      <c r="E37" s="2054">
        <v>100</v>
      </c>
      <c r="F37" s="1510"/>
      <c r="G37" s="1129"/>
      <c r="H37" s="1129"/>
      <c r="I37" s="2057">
        <v>124</v>
      </c>
      <c r="J37" s="1512"/>
      <c r="K37" s="1129"/>
      <c r="L37" s="1129"/>
      <c r="M37" s="1807"/>
      <c r="N37" s="1510"/>
      <c r="O37" s="1129"/>
      <c r="P37" s="1129"/>
      <c r="Q37" s="1807"/>
      <c r="S37" s="1058"/>
      <c r="T37" s="1057"/>
      <c r="U37" s="1057"/>
      <c r="V37" s="1057"/>
    </row>
    <row r="38" spans="1:22" s="1059" customFormat="1" ht="14.25">
      <c r="A38" s="1056" t="s">
        <v>19</v>
      </c>
      <c r="B38" s="1482"/>
      <c r="C38" s="1483"/>
      <c r="D38" s="1482"/>
      <c r="E38" s="1740">
        <f>SUM(E14:E37)</f>
        <v>2431.3999999999996</v>
      </c>
      <c r="F38" s="1747"/>
      <c r="G38" s="1747"/>
      <c r="H38" s="1747"/>
      <c r="I38" s="1740">
        <f>SUM(I14:I37)</f>
        <v>3943.3999999999996</v>
      </c>
      <c r="J38" s="1747"/>
      <c r="K38" s="1747"/>
      <c r="L38" s="1747"/>
      <c r="M38" s="1790">
        <f>SUM(M14:M37)</f>
        <v>0</v>
      </c>
      <c r="N38" s="1735"/>
      <c r="O38" s="1736"/>
      <c r="P38" s="1735"/>
      <c r="Q38" s="1789">
        <f>SUM(Q14:Q37)</f>
        <v>0</v>
      </c>
      <c r="S38" s="1486"/>
      <c r="T38" s="1060"/>
      <c r="U38" s="1060"/>
    </row>
    <row r="39" spans="1:22" s="1049" customFormat="1" ht="12.75" customHeight="1">
      <c r="A39" s="1049" t="s">
        <v>20</v>
      </c>
    </row>
    <row r="40" spans="1:22" s="1049" customFormat="1" ht="12.75" customHeight="1">
      <c r="A40" s="1049" t="s">
        <v>21</v>
      </c>
    </row>
    <row r="41" spans="1:22">
      <c r="A41" s="1049" t="s">
        <v>565</v>
      </c>
      <c r="K41" s="1049"/>
      <c r="L41" s="1049"/>
      <c r="M41" s="1049"/>
      <c r="N41" s="1049"/>
      <c r="O41" s="1049"/>
      <c r="P41" s="1049"/>
      <c r="Q41" s="1049"/>
    </row>
    <row r="42" spans="1:22">
      <c r="A42" s="1049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9">
    <tabColor theme="0"/>
  </sheetPr>
  <dimension ref="A1:R52"/>
  <sheetViews>
    <sheetView topLeftCell="A10" zoomScale="85" zoomScaleNormal="85" workbookViewId="0">
      <selection activeCell="D25" sqref="D25"/>
    </sheetView>
  </sheetViews>
  <sheetFormatPr defaultColWidth="9.140625"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8">
      <c r="G1" s="800" t="s">
        <v>171</v>
      </c>
    </row>
    <row r="2" spans="1:18" ht="15.75">
      <c r="A2" s="1252"/>
      <c r="B2" s="1253"/>
      <c r="C2" s="1253"/>
      <c r="D2" s="475" t="s">
        <v>110</v>
      </c>
      <c r="E2" s="1253"/>
      <c r="F2" s="1253"/>
      <c r="G2" s="1253"/>
    </row>
    <row r="3" spans="1:18" ht="15.75">
      <c r="A3" s="1252"/>
      <c r="B3" s="1253"/>
      <c r="C3" s="1253"/>
      <c r="D3" s="1253"/>
      <c r="E3" s="1253"/>
      <c r="F3" s="1253"/>
      <c r="G3" s="1253"/>
    </row>
    <row r="4" spans="1:18" ht="15.75">
      <c r="A4" s="2795" t="s">
        <v>871</v>
      </c>
      <c r="B4" s="2798"/>
      <c r="C4" s="2798"/>
      <c r="D4" s="2798"/>
      <c r="E4" s="2798"/>
      <c r="F4" s="2798"/>
      <c r="G4" s="2798"/>
      <c r="I4" s="962"/>
      <c r="J4" s="962"/>
      <c r="K4" s="962"/>
      <c r="L4" s="962"/>
      <c r="M4" s="962"/>
      <c r="N4" s="962"/>
      <c r="O4" s="962"/>
      <c r="P4" s="962"/>
      <c r="Q4" s="962"/>
    </row>
    <row r="5" spans="1:18" ht="15.75">
      <c r="A5" s="1252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8" ht="15.75">
      <c r="A6" s="2799" t="s">
        <v>406</v>
      </c>
      <c r="B6" s="2799"/>
      <c r="C6" s="2799"/>
      <c r="D6" s="2800"/>
      <c r="E6" s="2800"/>
      <c r="F6" s="2800"/>
      <c r="G6" s="2800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8" ht="9" customHeight="1">
      <c r="A7" s="1252"/>
      <c r="B7" s="1253"/>
      <c r="C7" s="1253"/>
      <c r="D7" s="3066"/>
      <c r="E7" s="3066"/>
      <c r="F7" s="3066"/>
      <c r="G7" s="3066"/>
      <c r="I7" s="962"/>
      <c r="J7" s="962"/>
      <c r="K7" s="962"/>
      <c r="L7" s="962"/>
      <c r="M7" s="962"/>
      <c r="N7" s="962"/>
      <c r="O7" s="962"/>
      <c r="P7" s="962"/>
      <c r="Q7" s="962"/>
    </row>
    <row r="8" spans="1:18" ht="15" customHeight="1">
      <c r="A8" s="3067" t="s">
        <v>450</v>
      </c>
      <c r="B8" s="3068"/>
      <c r="C8" s="3068"/>
      <c r="D8" s="3068"/>
      <c r="E8" s="3068"/>
      <c r="F8" s="3068"/>
      <c r="G8" s="3068"/>
      <c r="I8" s="962"/>
      <c r="J8" s="962"/>
      <c r="K8" s="962"/>
      <c r="L8" s="962"/>
      <c r="M8" s="962"/>
      <c r="N8" s="962"/>
      <c r="O8" s="962"/>
      <c r="P8" s="962"/>
      <c r="Q8" s="962"/>
    </row>
    <row r="9" spans="1:18" ht="15.75" customHeight="1">
      <c r="A9" s="3067"/>
      <c r="B9" s="3067"/>
      <c r="C9" s="3067"/>
      <c r="D9" s="3067"/>
      <c r="E9" s="3067"/>
      <c r="F9" s="3067"/>
      <c r="G9" s="3067"/>
      <c r="I9" s="962"/>
      <c r="J9" s="962"/>
      <c r="K9" s="962"/>
      <c r="L9" s="962"/>
      <c r="M9" s="962"/>
      <c r="N9" s="962"/>
      <c r="O9" s="962"/>
      <c r="P9" s="962"/>
      <c r="Q9" s="962"/>
    </row>
    <row r="10" spans="1:18">
      <c r="B10" s="476"/>
      <c r="C10" s="1933"/>
      <c r="D10" s="1933"/>
      <c r="E10" s="1933"/>
      <c r="F10" s="1933"/>
      <c r="G10" s="1933"/>
      <c r="H10" s="1933"/>
      <c r="I10" s="1933"/>
      <c r="J10" s="962"/>
      <c r="K10" s="962"/>
      <c r="L10" s="962"/>
      <c r="M10" s="962"/>
      <c r="N10" s="962"/>
      <c r="O10" s="962"/>
      <c r="P10" s="962"/>
      <c r="Q10" s="962"/>
    </row>
    <row r="11" spans="1:18" ht="15.75" customHeight="1">
      <c r="A11" s="2790" t="s">
        <v>111</v>
      </c>
      <c r="B11" s="2792" t="s">
        <v>10</v>
      </c>
      <c r="C11" s="3070"/>
      <c r="D11" s="3071"/>
      <c r="E11" s="2792" t="s">
        <v>11</v>
      </c>
      <c r="F11" s="3070"/>
      <c r="G11" s="3071"/>
      <c r="H11" s="1933"/>
      <c r="I11" s="1933"/>
      <c r="J11" s="962"/>
      <c r="K11" s="962"/>
      <c r="L11" s="962"/>
      <c r="M11" s="962"/>
      <c r="N11" s="962"/>
      <c r="O11" s="962"/>
      <c r="P11" s="962"/>
      <c r="Q11" s="962"/>
    </row>
    <row r="12" spans="1:18" s="478" customFormat="1" ht="55.5" customHeight="1">
      <c r="A12" s="3069"/>
      <c r="B12" s="477" t="s">
        <v>112</v>
      </c>
      <c r="C12" s="477" t="s">
        <v>113</v>
      </c>
      <c r="D12" s="477" t="s">
        <v>253</v>
      </c>
      <c r="E12" s="477" t="s">
        <v>112</v>
      </c>
      <c r="F12" s="477" t="s">
        <v>113</v>
      </c>
      <c r="G12" s="477" t="s">
        <v>254</v>
      </c>
    </row>
    <row r="13" spans="1:18" s="480" customFormat="1" ht="10.5" customHeight="1">
      <c r="A13" s="106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8" s="480" customFormat="1" ht="14.25" customHeight="1">
      <c r="A14" s="782">
        <v>0</v>
      </c>
      <c r="B14" s="1938">
        <f>'свод.табл.3 г.Вологда'!B13+SUM('46:100'!E14,'46:100'!I14)</f>
        <v>109674.99200000001</v>
      </c>
      <c r="C14" s="782"/>
      <c r="D14" s="1938">
        <f>B14</f>
        <v>109674.99200000001</v>
      </c>
      <c r="E14" s="1938">
        <f>'свод.табл.3 г.Вологда'!E13+SUM('46:100'!M14,'46:100'!Q14)</f>
        <v>22063.274000000005</v>
      </c>
      <c r="F14" s="1938"/>
      <c r="G14" s="1938">
        <f>E14</f>
        <v>22063.274000000005</v>
      </c>
      <c r="I14" s="848"/>
      <c r="J14" s="848"/>
      <c r="K14" s="848"/>
    </row>
    <row r="15" spans="1:18" ht="15.95" customHeight="1">
      <c r="A15" s="782">
        <v>1</v>
      </c>
      <c r="B15" s="1938">
        <f>'свод.табл.3 г.Вологда'!B14+SUM('46:100'!E15,'46:100'!I15)</f>
        <v>104695.973</v>
      </c>
      <c r="C15" s="782"/>
      <c r="D15" s="1938">
        <f t="shared" ref="D15:D37" si="0">B15</f>
        <v>104695.973</v>
      </c>
      <c r="E15" s="1938">
        <f>'свод.табл.3 г.Вологда'!E14+SUM('46:100'!M15,'46:100'!Q15)</f>
        <v>21999.139000000003</v>
      </c>
      <c r="F15" s="1938"/>
      <c r="G15" s="1938">
        <f>E15</f>
        <v>21999.139000000003</v>
      </c>
      <c r="I15" s="1063"/>
      <c r="J15" s="1063"/>
      <c r="K15" s="1063"/>
      <c r="L15" s="1063"/>
      <c r="M15" s="1063"/>
      <c r="N15" s="1063"/>
      <c r="O15" s="1063"/>
      <c r="P15" s="1063"/>
      <c r="Q15" s="1063"/>
      <c r="R15" s="1063"/>
    </row>
    <row r="16" spans="1:18" ht="15.95" customHeight="1">
      <c r="A16" s="782">
        <v>2</v>
      </c>
      <c r="B16" s="1938">
        <f>'свод.табл.3 г.Вологда'!B15+SUM('46:100'!E16,'46:100'!I16)</f>
        <v>101521.264</v>
      </c>
      <c r="C16" s="782"/>
      <c r="D16" s="1938">
        <f t="shared" si="0"/>
        <v>101521.264</v>
      </c>
      <c r="E16" s="1938">
        <f>'свод.табл.3 г.Вологда'!E15+SUM('46:100'!M16,'46:100'!Q16)</f>
        <v>21371.468000000001</v>
      </c>
      <c r="F16" s="1938"/>
      <c r="G16" s="1938">
        <f t="shared" ref="G16:G37" si="1">E16</f>
        <v>21371.468000000001</v>
      </c>
      <c r="I16" s="1063"/>
      <c r="J16" s="1063"/>
      <c r="K16" s="1063"/>
      <c r="L16" s="1063"/>
      <c r="M16" s="1063"/>
      <c r="N16" s="1063"/>
      <c r="O16" s="1063"/>
      <c r="P16" s="1063"/>
      <c r="Q16" s="1063"/>
      <c r="R16" s="1063"/>
    </row>
    <row r="17" spans="1:18" ht="15.95" customHeight="1">
      <c r="A17" s="782">
        <v>3</v>
      </c>
      <c r="B17" s="1938">
        <f>'свод.табл.3 г.Вологда'!B16+SUM('46:100'!E17,'46:100'!I17)</f>
        <v>100321.77500000001</v>
      </c>
      <c r="C17" s="782"/>
      <c r="D17" s="1938">
        <f t="shared" si="0"/>
        <v>100321.77500000001</v>
      </c>
      <c r="E17" s="1938">
        <f>'свод.табл.3 г.Вологда'!E16+SUM('46:100'!M17,'46:100'!Q17)</f>
        <v>20777.348000000002</v>
      </c>
      <c r="F17" s="1938"/>
      <c r="G17" s="1938">
        <f t="shared" si="1"/>
        <v>20777.348000000002</v>
      </c>
      <c r="I17" s="1063"/>
      <c r="J17" s="1063"/>
      <c r="K17" s="1063"/>
      <c r="L17" s="1063"/>
      <c r="M17" s="1063"/>
      <c r="N17" s="1063"/>
      <c r="O17" s="1063"/>
      <c r="P17" s="1063"/>
      <c r="Q17" s="1063"/>
      <c r="R17" s="1063"/>
    </row>
    <row r="18" spans="1:18" ht="15.95" customHeight="1">
      <c r="A18" s="782">
        <v>4</v>
      </c>
      <c r="B18" s="1938">
        <f>'свод.табл.3 г.Вологда'!B17+SUM('46:100'!E18,'46:100'!I18)</f>
        <v>102487.54199999999</v>
      </c>
      <c r="C18" s="782"/>
      <c r="D18" s="1938">
        <f t="shared" si="0"/>
        <v>102487.54199999999</v>
      </c>
      <c r="E18" s="1938">
        <f>'свод.табл.3 г.Вологда'!E17+SUM('46:100'!M18,'46:100'!Q18)</f>
        <v>20390.639000000003</v>
      </c>
      <c r="F18" s="1938"/>
      <c r="G18" s="1938">
        <f t="shared" si="1"/>
        <v>20390.639000000003</v>
      </c>
      <c r="I18" s="1063"/>
      <c r="J18" s="1063"/>
      <c r="K18" s="1063"/>
      <c r="L18" s="1063"/>
      <c r="M18" s="1063"/>
      <c r="N18" s="1063"/>
      <c r="O18" s="1063"/>
      <c r="P18" s="1063"/>
      <c r="Q18" s="1063"/>
      <c r="R18" s="1063"/>
    </row>
    <row r="19" spans="1:18" ht="15.95" customHeight="1">
      <c r="A19" s="782">
        <v>5</v>
      </c>
      <c r="B19" s="1938">
        <f>'свод.табл.3 г.Вологда'!B18+SUM('46:100'!E19,'46:100'!I19)</f>
        <v>110395.25900000002</v>
      </c>
      <c r="C19" s="782"/>
      <c r="D19" s="1938">
        <f t="shared" si="0"/>
        <v>110395.25900000002</v>
      </c>
      <c r="E19" s="1938">
        <f>'свод.табл.3 г.Вологда'!E18+SUM('46:100'!M19,'46:100'!Q19)</f>
        <v>20371.61</v>
      </c>
      <c r="F19" s="1938"/>
      <c r="G19" s="1938">
        <f t="shared" si="1"/>
        <v>20371.61</v>
      </c>
      <c r="I19" s="1063"/>
      <c r="J19" s="1063"/>
      <c r="K19" s="1063"/>
      <c r="L19" s="1063"/>
      <c r="M19" s="1063"/>
      <c r="N19" s="1063"/>
      <c r="O19" s="1063"/>
      <c r="P19" s="1063"/>
      <c r="Q19" s="1063"/>
      <c r="R19" s="1063"/>
    </row>
    <row r="20" spans="1:18" ht="15.95" customHeight="1">
      <c r="A20" s="782">
        <v>6</v>
      </c>
      <c r="B20" s="1938">
        <f>'свод.табл.3 г.Вологда'!B19+SUM('46:100'!E20,'46:100'!I20)</f>
        <v>128323.84899999999</v>
      </c>
      <c r="C20" s="782"/>
      <c r="D20" s="1938">
        <f t="shared" si="0"/>
        <v>128323.84899999999</v>
      </c>
      <c r="E20" s="1938">
        <f>'свод.табл.3 г.Вологда'!E19+SUM('46:100'!M20,'46:100'!Q20)</f>
        <v>20518.868000000002</v>
      </c>
      <c r="F20" s="1938"/>
      <c r="G20" s="1938">
        <f t="shared" si="1"/>
        <v>20518.868000000002</v>
      </c>
      <c r="I20" s="1063"/>
      <c r="J20" s="1063"/>
      <c r="K20" s="1063"/>
      <c r="L20" s="1063"/>
      <c r="M20" s="1063"/>
      <c r="N20" s="1063"/>
      <c r="O20" s="1063"/>
      <c r="P20" s="1063"/>
      <c r="Q20" s="1063"/>
      <c r="R20" s="1063"/>
    </row>
    <row r="21" spans="1:18" ht="15.95" customHeight="1">
      <c r="A21" s="782">
        <v>7</v>
      </c>
      <c r="B21" s="1938">
        <f>'свод.табл.3 г.Вологда'!B20+SUM('46:100'!E21,'46:100'!I21)</f>
        <v>146403.47899999999</v>
      </c>
      <c r="C21" s="782"/>
      <c r="D21" s="1938">
        <f t="shared" si="0"/>
        <v>146403.47899999999</v>
      </c>
      <c r="E21" s="1938">
        <f>'свод.табл.3 г.Вологда'!E20+SUM('46:100'!M21,'46:100'!Q21)</f>
        <v>22299.722000000002</v>
      </c>
      <c r="F21" s="1938"/>
      <c r="G21" s="1938">
        <f t="shared" si="1"/>
        <v>22299.722000000002</v>
      </c>
      <c r="I21" s="1063"/>
      <c r="J21" s="1063"/>
      <c r="K21" s="1063"/>
      <c r="L21" s="1063"/>
      <c r="M21" s="1063"/>
      <c r="N21" s="1063"/>
      <c r="O21" s="1063"/>
      <c r="P21" s="1063"/>
      <c r="Q21" s="1063"/>
      <c r="R21" s="1063"/>
    </row>
    <row r="22" spans="1:18" ht="15.95" customHeight="1">
      <c r="A22" s="782">
        <v>8</v>
      </c>
      <c r="B22" s="1938">
        <f>'свод.табл.3 г.Вологда'!B21+SUM('46:100'!E22,'46:100'!I22)</f>
        <v>165545.83599999998</v>
      </c>
      <c r="C22" s="782"/>
      <c r="D22" s="1938">
        <f t="shared" si="0"/>
        <v>165545.83599999998</v>
      </c>
      <c r="E22" s="1938">
        <f>'свод.табл.3 г.Вологда'!E21+SUM('46:100'!M22,'46:100'!Q22)</f>
        <v>26671.195</v>
      </c>
      <c r="F22" s="1938"/>
      <c r="G22" s="1938">
        <f t="shared" si="1"/>
        <v>26671.195</v>
      </c>
      <c r="I22" s="1063"/>
      <c r="J22" s="1063"/>
      <c r="K22" s="1063"/>
      <c r="L22" s="1063"/>
      <c r="M22" s="1063"/>
      <c r="N22" s="1063"/>
      <c r="O22" s="1063"/>
      <c r="P22" s="1063"/>
      <c r="Q22" s="1063"/>
      <c r="R22" s="1063"/>
    </row>
    <row r="23" spans="1:18" ht="15.95" customHeight="1">
      <c r="A23" s="782">
        <v>9</v>
      </c>
      <c r="B23" s="1938">
        <f>'свод.табл.3 г.Вологда'!B22+SUM('46:100'!E23,'46:100'!I23)</f>
        <v>172039.51300000004</v>
      </c>
      <c r="C23" s="782"/>
      <c r="D23" s="1938">
        <f t="shared" si="0"/>
        <v>172039.51300000004</v>
      </c>
      <c r="E23" s="1938">
        <f>'свод.табл.3 г.Вологда'!E22+SUM('46:100'!M23,'46:100'!Q23)</f>
        <v>28244.222999999991</v>
      </c>
      <c r="F23" s="1938"/>
      <c r="G23" s="1938">
        <f t="shared" si="1"/>
        <v>28244.222999999991</v>
      </c>
      <c r="I23" s="1063"/>
      <c r="J23" s="1063"/>
      <c r="K23" s="1063"/>
      <c r="L23" s="1063"/>
      <c r="M23" s="1063"/>
      <c r="N23" s="1063"/>
      <c r="O23" s="1063"/>
      <c r="P23" s="1063"/>
      <c r="Q23" s="1063"/>
      <c r="R23" s="1063"/>
    </row>
    <row r="24" spans="1:18" ht="15.95" customHeight="1">
      <c r="A24" s="782">
        <v>10</v>
      </c>
      <c r="B24" s="1938">
        <f>'свод.табл.3 г.Вологда'!B23+SUM('46:100'!E24,'46:100'!I24)</f>
        <v>115511.57500000001</v>
      </c>
      <c r="C24" s="782"/>
      <c r="D24" s="1938">
        <f t="shared" si="0"/>
        <v>115511.57500000001</v>
      </c>
      <c r="E24" s="1938">
        <f>'свод.табл.3 г.Вологда'!E23+SUM('46:100'!M24,'46:100'!Q24)</f>
        <v>28077.675999999992</v>
      </c>
      <c r="F24" s="1938"/>
      <c r="G24" s="1938">
        <f t="shared" si="1"/>
        <v>28077.675999999992</v>
      </c>
      <c r="I24" s="1063"/>
      <c r="J24" s="1063"/>
      <c r="K24" s="1063"/>
      <c r="L24" s="1063"/>
      <c r="M24" s="1063"/>
      <c r="N24" s="1063"/>
      <c r="O24" s="1063"/>
      <c r="P24" s="1063"/>
      <c r="Q24" s="1063"/>
      <c r="R24" s="1063"/>
    </row>
    <row r="25" spans="1:18" ht="15.95" customHeight="1">
      <c r="A25" s="782">
        <v>11</v>
      </c>
      <c r="B25" s="1938">
        <f>'свод.табл.3 г.Вологда'!B24+SUM('46:100'!E25,'46:100'!I25)</f>
        <v>173939.68300000002</v>
      </c>
      <c r="C25" s="782"/>
      <c r="D25" s="1938">
        <f t="shared" si="0"/>
        <v>173939.68300000002</v>
      </c>
      <c r="E25" s="1938">
        <f>'свод.табл.3 г.Вологда'!E24+SUM('46:100'!M25,'46:100'!Q25)</f>
        <v>28403.996000000006</v>
      </c>
      <c r="F25" s="1938"/>
      <c r="G25" s="1938">
        <f t="shared" si="1"/>
        <v>28403.996000000006</v>
      </c>
      <c r="I25" s="1063"/>
      <c r="J25" s="1063"/>
      <c r="K25" s="1063"/>
      <c r="L25" s="1063"/>
      <c r="M25" s="1063"/>
      <c r="N25" s="1063"/>
      <c r="O25" s="1063"/>
      <c r="P25" s="1063"/>
      <c r="Q25" s="1063"/>
      <c r="R25" s="1063"/>
    </row>
    <row r="26" spans="1:18" ht="14.25" customHeight="1">
      <c r="A26" s="782">
        <v>12</v>
      </c>
      <c r="B26" s="1938">
        <f>'свод.табл.3 г.Вологда'!B25+SUM('46:100'!E26,'46:100'!I26)</f>
        <v>170844.43400000004</v>
      </c>
      <c r="C26" s="782"/>
      <c r="D26" s="1938">
        <f t="shared" si="0"/>
        <v>170844.43400000004</v>
      </c>
      <c r="E26" s="1938">
        <f>'свод.табл.3 г.Вологда'!E25+SUM('46:100'!M26,'46:100'!Q26)</f>
        <v>27032.422999999995</v>
      </c>
      <c r="F26" s="1938"/>
      <c r="G26" s="1938">
        <f t="shared" si="1"/>
        <v>27032.422999999995</v>
      </c>
      <c r="I26" s="1063"/>
      <c r="J26" s="1063"/>
      <c r="K26" s="1063"/>
      <c r="L26" s="1063"/>
      <c r="M26" s="1063"/>
      <c r="N26" s="1063"/>
      <c r="O26" s="1063"/>
      <c r="P26" s="1063"/>
      <c r="Q26" s="1063"/>
      <c r="R26" s="1063"/>
    </row>
    <row r="27" spans="1:18" ht="14.25" customHeight="1">
      <c r="A27" s="782">
        <v>13</v>
      </c>
      <c r="B27" s="1938">
        <f>'свод.табл.3 г.Вологда'!B26+SUM('46:100'!E27,'46:100'!I27)</f>
        <v>172498.03700000001</v>
      </c>
      <c r="C27" s="782"/>
      <c r="D27" s="1938">
        <f t="shared" si="0"/>
        <v>172498.03700000001</v>
      </c>
      <c r="E27" s="1938">
        <f>'свод.табл.3 г.Вологда'!E26+SUM('46:100'!M27,'46:100'!Q27)</f>
        <v>28409.041000000001</v>
      </c>
      <c r="F27" s="1938"/>
      <c r="G27" s="1938">
        <f t="shared" si="1"/>
        <v>28409.041000000001</v>
      </c>
      <c r="I27" s="1063"/>
      <c r="J27" s="1063"/>
      <c r="K27" s="1063"/>
      <c r="L27" s="1063"/>
      <c r="M27" s="1063"/>
      <c r="N27" s="1063"/>
      <c r="O27" s="1063"/>
      <c r="P27" s="1063"/>
      <c r="Q27" s="1063"/>
      <c r="R27" s="1063"/>
    </row>
    <row r="28" spans="1:18" ht="15.95" customHeight="1">
      <c r="A28" s="782">
        <v>14</v>
      </c>
      <c r="B28" s="1938">
        <f>'свод.табл.3 г.Вологда'!B27+SUM('46:100'!E28,'46:100'!I28)</f>
        <v>171470.46899999998</v>
      </c>
      <c r="C28" s="782"/>
      <c r="D28" s="1938">
        <f t="shared" si="0"/>
        <v>171470.46899999998</v>
      </c>
      <c r="E28" s="1938">
        <f>'свод.табл.3 г.Вологда'!E27+SUM('46:100'!M28,'46:100'!Q28)</f>
        <v>27867.449000000001</v>
      </c>
      <c r="F28" s="1938"/>
      <c r="G28" s="1938">
        <f t="shared" si="1"/>
        <v>27867.449000000001</v>
      </c>
      <c r="I28" s="1063"/>
      <c r="J28" s="1063"/>
      <c r="K28" s="1063"/>
      <c r="L28" s="1063"/>
      <c r="M28" s="1063"/>
      <c r="N28" s="1063"/>
      <c r="O28" s="1063"/>
      <c r="P28" s="1063"/>
      <c r="Q28" s="1063"/>
      <c r="R28" s="1063"/>
    </row>
    <row r="29" spans="1:18" ht="15.95" customHeight="1">
      <c r="A29" s="782">
        <v>15</v>
      </c>
      <c r="B29" s="1938">
        <f>'свод.табл.3 г.Вологда'!B28+SUM('46:100'!E29,'46:100'!I29)</f>
        <v>173954.42199999999</v>
      </c>
      <c r="C29" s="782"/>
      <c r="D29" s="1938">
        <f t="shared" si="0"/>
        <v>173954.42199999999</v>
      </c>
      <c r="E29" s="1938">
        <f>'свод.табл.3 г.Вологда'!E28+SUM('46:100'!M29,'46:100'!Q29)</f>
        <v>27337.436000000005</v>
      </c>
      <c r="F29" s="1938"/>
      <c r="G29" s="1938">
        <f t="shared" si="1"/>
        <v>27337.436000000005</v>
      </c>
      <c r="I29" s="1063"/>
      <c r="J29" s="1063"/>
      <c r="K29" s="1063"/>
      <c r="L29" s="1063"/>
      <c r="M29" s="1063"/>
      <c r="N29" s="1063"/>
      <c r="O29" s="1063"/>
      <c r="P29" s="1063"/>
      <c r="Q29" s="1063"/>
      <c r="R29" s="1063"/>
    </row>
    <row r="30" spans="1:18" ht="15.95" customHeight="1">
      <c r="A30" s="782">
        <v>16</v>
      </c>
      <c r="B30" s="1938">
        <f>'свод.табл.3 г.Вологда'!B29+SUM('46:100'!E30,'46:100'!I30)</f>
        <v>177364.58699999994</v>
      </c>
      <c r="C30" s="782"/>
      <c r="D30" s="1938">
        <f t="shared" si="0"/>
        <v>177364.58699999994</v>
      </c>
      <c r="E30" s="1938">
        <f>'свод.табл.3 г.Вологда'!E29+SUM('46:100'!M30,'46:100'!Q30)</f>
        <v>26901.034</v>
      </c>
      <c r="F30" s="1938"/>
      <c r="G30" s="1938">
        <f t="shared" si="1"/>
        <v>26901.034</v>
      </c>
      <c r="I30" s="1063"/>
      <c r="J30" s="1063"/>
      <c r="K30" s="1063"/>
      <c r="L30" s="1063"/>
      <c r="M30" s="1063"/>
      <c r="N30" s="1063"/>
      <c r="O30" s="1063"/>
      <c r="P30" s="1063"/>
      <c r="Q30" s="1063"/>
      <c r="R30" s="1063"/>
    </row>
    <row r="31" spans="1:18" ht="15.95" customHeight="1">
      <c r="A31" s="782">
        <v>17</v>
      </c>
      <c r="B31" s="1938">
        <f>'свод.табл.3 г.Вологда'!B30+SUM('46:100'!E31,'46:100'!I31)</f>
        <v>174374.19200000001</v>
      </c>
      <c r="C31" s="782"/>
      <c r="D31" s="1938">
        <f t="shared" si="0"/>
        <v>174374.19200000001</v>
      </c>
      <c r="E31" s="1938">
        <f>'свод.табл.3 г.Вологда'!E30+SUM('46:100'!M31,'46:100'!Q31)</f>
        <v>25550.231999999996</v>
      </c>
      <c r="F31" s="1938"/>
      <c r="G31" s="1938">
        <f t="shared" si="1"/>
        <v>25550.231999999996</v>
      </c>
      <c r="I31" s="1063"/>
      <c r="J31" s="1063"/>
      <c r="K31" s="1063"/>
      <c r="L31" s="1063"/>
      <c r="M31" s="1063"/>
      <c r="N31" s="1063"/>
      <c r="O31" s="1063"/>
      <c r="P31" s="1063"/>
      <c r="Q31" s="1063"/>
      <c r="R31" s="1063"/>
    </row>
    <row r="32" spans="1:18" ht="15.95" customHeight="1">
      <c r="A32" s="782">
        <v>18</v>
      </c>
      <c r="B32" s="1938">
        <f>'свод.табл.3 г.Вологда'!B31+SUM('46:100'!E32,'46:100'!I32)</f>
        <v>173501.72699999998</v>
      </c>
      <c r="C32" s="782"/>
      <c r="D32" s="1938">
        <f t="shared" si="0"/>
        <v>173501.72699999998</v>
      </c>
      <c r="E32" s="1938">
        <f>'свод.табл.3 г.Вологда'!E31+SUM('46:100'!M32,'46:100'!Q32)</f>
        <v>24906.478000000003</v>
      </c>
      <c r="F32" s="1938"/>
      <c r="G32" s="1938">
        <f t="shared" si="1"/>
        <v>24906.478000000003</v>
      </c>
      <c r="I32" s="1063"/>
      <c r="J32" s="1063"/>
      <c r="K32" s="1063"/>
      <c r="L32" s="1063"/>
      <c r="M32" s="1063"/>
      <c r="N32" s="1063"/>
      <c r="O32" s="1063"/>
      <c r="P32" s="1063"/>
      <c r="Q32" s="1063"/>
      <c r="R32" s="1063"/>
    </row>
    <row r="33" spans="1:18" ht="15.95" customHeight="1">
      <c r="A33" s="802">
        <v>19</v>
      </c>
      <c r="B33" s="1938">
        <f>'свод.табл.3 г.Вологда'!B32+SUM('46:100'!E33,'46:100'!I33)</f>
        <v>168913.304</v>
      </c>
      <c r="C33" s="798"/>
      <c r="D33" s="1938">
        <f t="shared" si="0"/>
        <v>168913.304</v>
      </c>
      <c r="E33" s="1938">
        <f>'свод.табл.3 г.Вологда'!E32+SUM('46:100'!M33,'46:100'!Q33)</f>
        <v>24207.470999999998</v>
      </c>
      <c r="F33" s="2058"/>
      <c r="G33" s="1938">
        <f t="shared" si="1"/>
        <v>24207.470999999998</v>
      </c>
      <c r="I33" s="1063"/>
      <c r="J33" s="1063"/>
      <c r="K33" s="1063"/>
      <c r="L33" s="1063"/>
      <c r="M33" s="1063"/>
      <c r="N33" s="1063"/>
      <c r="O33" s="1063"/>
      <c r="P33" s="1063"/>
      <c r="Q33" s="1063"/>
      <c r="R33" s="1063"/>
    </row>
    <row r="34" spans="1:18" ht="15.95" customHeight="1">
      <c r="A34" s="802">
        <v>20</v>
      </c>
      <c r="B34" s="1938">
        <f>'свод.табл.3 г.Вологда'!B33+SUM('46:100'!E34,'46:100'!I34)</f>
        <v>161592.26299999998</v>
      </c>
      <c r="C34" s="802"/>
      <c r="D34" s="1938">
        <f t="shared" si="0"/>
        <v>161592.26299999998</v>
      </c>
      <c r="E34" s="1938">
        <f>'свод.табл.3 г.Вологда'!E33+SUM('46:100'!M34,'46:100'!Q34)</f>
        <v>23694.588</v>
      </c>
      <c r="F34" s="2059"/>
      <c r="G34" s="1938">
        <f t="shared" si="1"/>
        <v>23694.588</v>
      </c>
      <c r="I34" s="1063"/>
      <c r="J34" s="1063"/>
      <c r="K34" s="1063"/>
      <c r="L34" s="1063"/>
      <c r="M34" s="1063"/>
      <c r="N34" s="1063"/>
      <c r="O34" s="1063"/>
      <c r="P34" s="1063"/>
      <c r="Q34" s="1063"/>
      <c r="R34" s="1063"/>
    </row>
    <row r="35" spans="1:18" ht="15.95" customHeight="1">
      <c r="A35" s="782">
        <v>21</v>
      </c>
      <c r="B35" s="1938">
        <f>'свод.табл.3 г.Вологда'!B34+SUM('46:100'!E35,'46:100'!I35)</f>
        <v>152340.04900000003</v>
      </c>
      <c r="C35" s="782"/>
      <c r="D35" s="1938">
        <f t="shared" si="0"/>
        <v>152340.04900000003</v>
      </c>
      <c r="E35" s="1938">
        <f>'свод.табл.3 г.Вологда'!E34+SUM('46:100'!M35,'46:100'!Q35)</f>
        <v>23491.644</v>
      </c>
      <c r="F35" s="1938"/>
      <c r="G35" s="1938">
        <f t="shared" si="1"/>
        <v>23491.644</v>
      </c>
      <c r="I35" s="1063"/>
      <c r="J35" s="1063"/>
      <c r="K35" s="1063"/>
      <c r="L35" s="1063"/>
      <c r="M35" s="1063"/>
      <c r="N35" s="1063"/>
      <c r="O35" s="1063"/>
      <c r="P35" s="1063"/>
      <c r="Q35" s="1063"/>
      <c r="R35" s="1063"/>
    </row>
    <row r="36" spans="1:18" ht="15.95" customHeight="1">
      <c r="A36" s="782">
        <v>22</v>
      </c>
      <c r="B36" s="1938">
        <f>'свод.табл.3 г.Вологда'!B35+SUM('46:100'!E36,'46:100'!I36)</f>
        <v>138482.74400000001</v>
      </c>
      <c r="C36" s="782"/>
      <c r="D36" s="1938">
        <f t="shared" si="0"/>
        <v>138482.74400000001</v>
      </c>
      <c r="E36" s="1938">
        <f>'свод.табл.3 г.Вологда'!E35+SUM('46:100'!M36,'46:100'!Q36)</f>
        <v>24006.701000000001</v>
      </c>
      <c r="F36" s="1938"/>
      <c r="G36" s="1938">
        <f t="shared" si="1"/>
        <v>24006.701000000001</v>
      </c>
      <c r="I36" s="1063"/>
      <c r="J36" s="1063"/>
      <c r="K36" s="1063"/>
      <c r="L36" s="1063"/>
      <c r="M36" s="1063"/>
      <c r="N36" s="1063"/>
      <c r="O36" s="1063"/>
      <c r="P36" s="1063"/>
      <c r="Q36" s="1063"/>
      <c r="R36" s="1063"/>
    </row>
    <row r="37" spans="1:18" ht="15.95" customHeight="1">
      <c r="A37" s="782">
        <v>23</v>
      </c>
      <c r="B37" s="1938">
        <f>'свод.табл.3 г.Вологда'!B36+SUM('46:100'!E37,'46:100'!I37)</f>
        <v>2339134.648</v>
      </c>
      <c r="C37" s="782"/>
      <c r="D37" s="1938">
        <f t="shared" si="0"/>
        <v>2339134.648</v>
      </c>
      <c r="E37" s="1938">
        <f>'свод.табл.3 г.Вологда'!E36+SUM('46:100'!M37,'46:100'!Q37)</f>
        <v>23029.781999999999</v>
      </c>
      <c r="F37" s="1938"/>
      <c r="G37" s="1938">
        <f t="shared" si="1"/>
        <v>23029.781999999999</v>
      </c>
      <c r="I37" s="1063"/>
      <c r="J37" s="1063"/>
      <c r="K37" s="1063"/>
      <c r="L37" s="1063"/>
      <c r="M37" s="1063"/>
      <c r="N37" s="1063"/>
      <c r="O37" s="1063"/>
      <c r="P37" s="1063"/>
      <c r="Q37" s="1063"/>
      <c r="R37" s="1063"/>
    </row>
    <row r="38" spans="1:18" ht="15.95" customHeight="1">
      <c r="A38" s="784" t="s">
        <v>19</v>
      </c>
      <c r="B38" s="785"/>
      <c r="C38" s="786"/>
      <c r="D38" s="785">
        <f>SUM(D14:D37)</f>
        <v>5705331.6159999995</v>
      </c>
      <c r="E38" s="785"/>
      <c r="F38" s="786"/>
      <c r="G38" s="785">
        <f>SUM(G14:G37)</f>
        <v>587623.43700000003</v>
      </c>
      <c r="I38" s="1063"/>
      <c r="J38" s="1063"/>
      <c r="K38" s="1063"/>
      <c r="L38" s="1063"/>
      <c r="M38" s="1063"/>
      <c r="N38" s="1063"/>
      <c r="O38" s="1063"/>
      <c r="P38" s="1063"/>
      <c r="Q38" s="1063"/>
      <c r="R38" s="1063"/>
    </row>
    <row r="39" spans="1:18">
      <c r="I39" s="923"/>
    </row>
    <row r="41" spans="1:18" ht="15.75" customHeight="1">
      <c r="C41" s="475"/>
      <c r="D41" s="475"/>
      <c r="F41" s="481"/>
    </row>
    <row r="42" spans="1:18" ht="15.75">
      <c r="A42" s="2802" t="s">
        <v>565</v>
      </c>
      <c r="B42" s="2802"/>
      <c r="C42" s="2802"/>
      <c r="D42" s="2802"/>
      <c r="E42" s="2802"/>
      <c r="F42" s="2802"/>
      <c r="G42" s="2802"/>
      <c r="H42" s="1791"/>
    </row>
    <row r="49" spans="1:4" ht="13.5">
      <c r="A49" s="2789"/>
      <c r="B49" s="2789"/>
    </row>
    <row r="50" spans="1:4" ht="13.5">
      <c r="A50" s="2789"/>
      <c r="B50" s="2789"/>
    </row>
    <row r="52" spans="1:4" hidden="1">
      <c r="D52" s="1135">
        <f>MAX(D15:D38)</f>
        <v>5705331.6159999995</v>
      </c>
    </row>
  </sheetData>
  <mergeCells count="11">
    <mergeCell ref="A4:G4"/>
    <mergeCell ref="A6:G6"/>
    <mergeCell ref="A50:B50"/>
    <mergeCell ref="D7:G7"/>
    <mergeCell ref="A49:B49"/>
    <mergeCell ref="A8:G8"/>
    <mergeCell ref="A11:A12"/>
    <mergeCell ref="B11:D11"/>
    <mergeCell ref="E11:G11"/>
    <mergeCell ref="A9:G9"/>
    <mergeCell ref="A42:G42"/>
  </mergeCells>
  <phoneticPr fontId="8" type="noConversion"/>
  <conditionalFormatting sqref="D15:D37">
    <cfRule type="cellIs" dxfId="8" priority="1" stopIfTrue="1" operator="equal">
      <formula>$D$52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>
    <tabColor theme="0"/>
  </sheetPr>
  <dimension ref="A1:R50"/>
  <sheetViews>
    <sheetView zoomScale="85" zoomScaleNormal="85" workbookViewId="0">
      <selection activeCell="G38" sqref="G38"/>
    </sheetView>
  </sheetViews>
  <sheetFormatPr defaultColWidth="9.140625"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8">
      <c r="A1" s="472" t="s">
        <v>436</v>
      </c>
      <c r="G1" s="800"/>
    </row>
    <row r="2" spans="1:18" ht="15.75">
      <c r="A2" s="1498"/>
      <c r="B2" s="1253"/>
      <c r="C2" s="1253"/>
      <c r="D2" s="475" t="s">
        <v>110</v>
      </c>
      <c r="E2" s="1253"/>
      <c r="F2" s="1253"/>
      <c r="G2" s="1253"/>
    </row>
    <row r="3" spans="1:18" ht="15.75">
      <c r="A3" s="1498"/>
      <c r="B3" s="1253"/>
      <c r="C3" s="1253"/>
      <c r="D3" s="1253"/>
      <c r="E3" s="1253"/>
      <c r="F3" s="1253"/>
      <c r="G3" s="1253"/>
    </row>
    <row r="4" spans="1:18" ht="15.75">
      <c r="A4" s="2795" t="s">
        <v>871</v>
      </c>
      <c r="B4" s="3073"/>
      <c r="C4" s="3073"/>
      <c r="D4" s="3073"/>
      <c r="E4" s="3073"/>
      <c r="F4" s="3073"/>
      <c r="G4" s="3073"/>
      <c r="I4" s="962"/>
      <c r="J4" s="962"/>
      <c r="K4" s="962"/>
      <c r="L4" s="962"/>
      <c r="M4" s="962"/>
      <c r="N4" s="962"/>
      <c r="O4" s="962"/>
      <c r="P4" s="962"/>
      <c r="Q4" s="962"/>
    </row>
    <row r="5" spans="1:18" ht="15.75">
      <c r="A5" s="1498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8" ht="15.75">
      <c r="A6" s="2799" t="s">
        <v>406</v>
      </c>
      <c r="B6" s="2799"/>
      <c r="C6" s="2799"/>
      <c r="D6" s="3074"/>
      <c r="E6" s="3074"/>
      <c r="F6" s="3074"/>
      <c r="G6" s="3074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8" ht="9" customHeight="1">
      <c r="A7" s="1498"/>
      <c r="B7" s="1253"/>
      <c r="C7" s="1253"/>
      <c r="D7" s="3066"/>
      <c r="E7" s="3066"/>
      <c r="F7" s="3066"/>
      <c r="G7" s="3066"/>
      <c r="I7" s="962"/>
      <c r="J7" s="962"/>
      <c r="K7" s="962"/>
      <c r="L7" s="962"/>
      <c r="M7" s="962"/>
      <c r="N7" s="962"/>
      <c r="O7" s="962"/>
      <c r="P7" s="962"/>
      <c r="Q7" s="962"/>
    </row>
    <row r="8" spans="1:18" ht="15" customHeight="1">
      <c r="A8" s="3067" t="s">
        <v>448</v>
      </c>
      <c r="B8" s="3075"/>
      <c r="C8" s="3075"/>
      <c r="D8" s="3075"/>
      <c r="E8" s="3075"/>
      <c r="F8" s="3075"/>
      <c r="G8" s="3075"/>
      <c r="I8" s="962"/>
      <c r="J8" s="962"/>
      <c r="K8" s="962"/>
      <c r="L8" s="962"/>
      <c r="M8" s="962"/>
      <c r="N8" s="962"/>
      <c r="O8" s="962"/>
      <c r="P8" s="962"/>
      <c r="Q8" s="962"/>
    </row>
    <row r="9" spans="1:18" ht="15.75" customHeight="1">
      <c r="A9" s="3067"/>
      <c r="B9" s="3067"/>
      <c r="C9" s="3067"/>
      <c r="D9" s="3067"/>
      <c r="E9" s="3067"/>
      <c r="F9" s="3067"/>
      <c r="G9" s="3067"/>
      <c r="I9" s="962"/>
      <c r="J9" s="962"/>
      <c r="K9" s="962"/>
      <c r="L9" s="962"/>
      <c r="M9" s="962"/>
      <c r="N9" s="962"/>
      <c r="O9" s="962"/>
      <c r="P9" s="962"/>
      <c r="Q9" s="962"/>
    </row>
    <row r="10" spans="1:18">
      <c r="B10" s="476"/>
      <c r="C10" s="1491"/>
      <c r="D10" s="1491"/>
      <c r="E10" s="1491"/>
      <c r="F10" s="1491"/>
      <c r="G10" s="1491"/>
      <c r="H10" s="1491"/>
      <c r="I10" s="1491"/>
      <c r="J10" s="962"/>
      <c r="K10" s="962"/>
      <c r="L10" s="962"/>
      <c r="M10" s="962"/>
      <c r="N10" s="962"/>
      <c r="O10" s="962"/>
      <c r="P10" s="962"/>
      <c r="Q10" s="962"/>
    </row>
    <row r="11" spans="1:18" ht="15.75" customHeight="1">
      <c r="A11" s="2790" t="s">
        <v>111</v>
      </c>
      <c r="B11" s="3077" t="s">
        <v>10</v>
      </c>
      <c r="C11" s="3078"/>
      <c r="D11" s="3078"/>
      <c r="E11" s="3077" t="s">
        <v>11</v>
      </c>
      <c r="F11" s="3078"/>
      <c r="G11" s="3079"/>
      <c r="H11" s="1491"/>
      <c r="I11" s="1491"/>
      <c r="J11" s="962"/>
      <c r="K11" s="962"/>
      <c r="L11" s="962"/>
      <c r="M11" s="962"/>
      <c r="N11" s="962"/>
      <c r="O11" s="962"/>
      <c r="P11" s="962"/>
      <c r="Q11" s="962"/>
    </row>
    <row r="12" spans="1:18" s="478" customFormat="1" ht="60.75" customHeight="1">
      <c r="A12" s="3076"/>
      <c r="B12" s="477" t="s">
        <v>112</v>
      </c>
      <c r="C12" s="477" t="s">
        <v>113</v>
      </c>
      <c r="D12" s="477" t="s">
        <v>253</v>
      </c>
      <c r="E12" s="477" t="s">
        <v>112</v>
      </c>
      <c r="F12" s="477" t="s">
        <v>113</v>
      </c>
      <c r="G12" s="477" t="s">
        <v>254</v>
      </c>
    </row>
    <row r="13" spans="1:18" s="480" customFormat="1" ht="10.5" customHeight="1">
      <c r="A13" s="1492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8" s="480" customFormat="1" ht="15.75" customHeight="1">
      <c r="A14" s="782">
        <v>0</v>
      </c>
      <c r="B14" s="782">
        <f>SUM('82:86'!E14)+SUM('82:86'!I14)</f>
        <v>1960.4</v>
      </c>
      <c r="C14" s="782"/>
      <c r="D14" s="782">
        <f>B14</f>
        <v>1960.4</v>
      </c>
      <c r="E14" s="782">
        <f>SUM('82:86'!M14)+SUM('82:86'!Q14)</f>
        <v>496</v>
      </c>
      <c r="F14" s="782"/>
      <c r="G14" s="782">
        <f>E14</f>
        <v>496</v>
      </c>
      <c r="I14" s="848"/>
      <c r="J14" s="848"/>
      <c r="K14" s="848"/>
    </row>
    <row r="15" spans="1:18" ht="15.95" customHeight="1">
      <c r="A15" s="782">
        <v>1</v>
      </c>
      <c r="B15" s="1493">
        <f>SUM('82:86'!E15)+SUM('82:86'!I15)</f>
        <v>1874.3</v>
      </c>
      <c r="C15" s="1497"/>
      <c r="D15" s="1493">
        <f>B15-C15</f>
        <v>1874.3</v>
      </c>
      <c r="E15" s="1493">
        <f>SUM('82:86'!M15)+SUM('82:86'!Q15)</f>
        <v>489</v>
      </c>
      <c r="F15" s="1493"/>
      <c r="G15" s="1493">
        <f>E15-F15</f>
        <v>489</v>
      </c>
      <c r="I15" s="1063"/>
      <c r="J15" s="1063"/>
      <c r="K15" s="1063"/>
      <c r="L15" s="1063"/>
      <c r="M15" s="1063"/>
      <c r="N15" s="1063"/>
      <c r="O15" s="1063"/>
      <c r="P15" s="1063"/>
      <c r="Q15" s="1063"/>
      <c r="R15" s="1063"/>
    </row>
    <row r="16" spans="1:18" ht="15.95" customHeight="1">
      <c r="A16" s="782">
        <v>2</v>
      </c>
      <c r="B16" s="1493">
        <f>SUM('82:86'!E16)+SUM('82:86'!I16)</f>
        <v>1877.4</v>
      </c>
      <c r="C16" s="1497"/>
      <c r="D16" s="1493">
        <f t="shared" ref="D16:D37" si="0">B16-C16</f>
        <v>1877.4</v>
      </c>
      <c r="E16" s="1493">
        <f>SUM('82:86'!M16)+SUM('82:86'!Q16)</f>
        <v>489</v>
      </c>
      <c r="F16" s="1493"/>
      <c r="G16" s="1493">
        <f t="shared" ref="G16:G37" si="1">E16-F16</f>
        <v>489</v>
      </c>
      <c r="I16" s="1063"/>
      <c r="J16" s="1063"/>
      <c r="K16" s="1063"/>
      <c r="L16" s="1063"/>
      <c r="M16" s="1063"/>
      <c r="N16" s="1063"/>
      <c r="O16" s="1063"/>
      <c r="P16" s="1063"/>
      <c r="Q16" s="1063"/>
      <c r="R16" s="1063"/>
    </row>
    <row r="17" spans="1:18" ht="15.95" customHeight="1">
      <c r="A17" s="782">
        <v>3</v>
      </c>
      <c r="B17" s="1493">
        <f>SUM('82:86'!E17)+SUM('82:86'!I17)</f>
        <v>1879.8</v>
      </c>
      <c r="C17" s="1497"/>
      <c r="D17" s="1493">
        <f t="shared" si="0"/>
        <v>1879.8</v>
      </c>
      <c r="E17" s="1493">
        <f>SUM('82:86'!M17)+SUM('82:86'!Q17)</f>
        <v>484</v>
      </c>
      <c r="F17" s="1493"/>
      <c r="G17" s="1493">
        <f t="shared" si="1"/>
        <v>484</v>
      </c>
      <c r="I17" s="1063"/>
      <c r="J17" s="1063"/>
      <c r="K17" s="1063"/>
      <c r="L17" s="1063"/>
      <c r="M17" s="1063"/>
      <c r="N17" s="1063"/>
      <c r="O17" s="1063"/>
      <c r="P17" s="1063"/>
      <c r="Q17" s="1063"/>
      <c r="R17" s="1063"/>
    </row>
    <row r="18" spans="1:18" ht="15.95" customHeight="1">
      <c r="A18" s="782">
        <v>4</v>
      </c>
      <c r="B18" s="1493">
        <f>SUM('82:86'!E18)+SUM('82:86'!I18)</f>
        <v>1888.7</v>
      </c>
      <c r="C18" s="1497"/>
      <c r="D18" s="1493">
        <f t="shared" si="0"/>
        <v>1888.7</v>
      </c>
      <c r="E18" s="1493">
        <f>SUM('82:86'!M18)+SUM('82:86'!Q18)</f>
        <v>476</v>
      </c>
      <c r="F18" s="1493"/>
      <c r="G18" s="1493">
        <f t="shared" si="1"/>
        <v>476</v>
      </c>
      <c r="I18" s="1063"/>
      <c r="J18" s="1063"/>
      <c r="K18" s="1063"/>
      <c r="L18" s="1063"/>
      <c r="M18" s="1063"/>
      <c r="N18" s="1063"/>
      <c r="O18" s="1063"/>
      <c r="P18" s="1063"/>
      <c r="Q18" s="1063"/>
      <c r="R18" s="1063"/>
    </row>
    <row r="19" spans="1:18" ht="15.95" customHeight="1">
      <c r="A19" s="782">
        <v>5</v>
      </c>
      <c r="B19" s="1493">
        <f>SUM('82:86'!E19)+SUM('82:86'!I19)</f>
        <v>2038</v>
      </c>
      <c r="C19" s="1497"/>
      <c r="D19" s="1493">
        <f t="shared" si="0"/>
        <v>2038</v>
      </c>
      <c r="E19" s="1493">
        <f>SUM('82:86'!M19)+SUM('82:86'!Q19)</f>
        <v>476</v>
      </c>
      <c r="F19" s="1493"/>
      <c r="G19" s="1493">
        <f t="shared" si="1"/>
        <v>476</v>
      </c>
      <c r="I19" s="1063"/>
      <c r="J19" s="1063"/>
      <c r="K19" s="1063"/>
      <c r="L19" s="1063"/>
      <c r="M19" s="1063"/>
      <c r="N19" s="1063"/>
      <c r="O19" s="1063"/>
      <c r="P19" s="1063"/>
      <c r="Q19" s="1063"/>
      <c r="R19" s="1063"/>
    </row>
    <row r="20" spans="1:18" ht="15.95" customHeight="1">
      <c r="A20" s="782">
        <v>6</v>
      </c>
      <c r="B20" s="1493">
        <f>SUM('82:86'!E20)+SUM('82:86'!I20)</f>
        <v>2451.5</v>
      </c>
      <c r="C20" s="1497"/>
      <c r="D20" s="1493">
        <f t="shared" si="0"/>
        <v>2451.5</v>
      </c>
      <c r="E20" s="1493">
        <f>SUM('82:86'!M20)+SUM('82:86'!Q20)</f>
        <v>473</v>
      </c>
      <c r="F20" s="1493"/>
      <c r="G20" s="1493">
        <f t="shared" si="1"/>
        <v>473</v>
      </c>
      <c r="I20" s="1063"/>
      <c r="J20" s="1063"/>
      <c r="K20" s="1063"/>
      <c r="L20" s="1063"/>
      <c r="M20" s="1063"/>
      <c r="N20" s="1063"/>
      <c r="O20" s="1063"/>
      <c r="P20" s="1063"/>
      <c r="Q20" s="1063"/>
      <c r="R20" s="1063"/>
    </row>
    <row r="21" spans="1:18" ht="15.95" customHeight="1">
      <c r="A21" s="782">
        <v>7</v>
      </c>
      <c r="B21" s="1493">
        <f>SUM('82:86'!E21)+SUM('82:86'!I21)</f>
        <v>2886.4</v>
      </c>
      <c r="C21" s="1497"/>
      <c r="D21" s="1493">
        <f t="shared" si="0"/>
        <v>2886.4</v>
      </c>
      <c r="E21" s="1493">
        <f>SUM('82:86'!M21)+SUM('82:86'!Q21)</f>
        <v>562</v>
      </c>
      <c r="F21" s="1493"/>
      <c r="G21" s="1493">
        <f t="shared" si="1"/>
        <v>562</v>
      </c>
      <c r="I21" s="1063"/>
      <c r="J21" s="1063"/>
      <c r="K21" s="1063"/>
      <c r="L21" s="1063"/>
      <c r="M21" s="1063"/>
      <c r="N21" s="1063"/>
      <c r="O21" s="1063"/>
      <c r="P21" s="1063"/>
      <c r="Q21" s="1063"/>
      <c r="R21" s="1063"/>
    </row>
    <row r="22" spans="1:18" ht="15.95" customHeight="1">
      <c r="A22" s="782">
        <v>8</v>
      </c>
      <c r="B22" s="1493">
        <f>SUM('82:86'!E22)+SUM('82:86'!I22)</f>
        <v>3316.8</v>
      </c>
      <c r="C22" s="1497"/>
      <c r="D22" s="1493">
        <f t="shared" si="0"/>
        <v>3316.8</v>
      </c>
      <c r="E22" s="1493">
        <f>SUM('82:86'!M22)+SUM('82:86'!Q22)</f>
        <v>743</v>
      </c>
      <c r="F22" s="1493"/>
      <c r="G22" s="1493">
        <f t="shared" si="1"/>
        <v>743</v>
      </c>
      <c r="I22" s="1063"/>
      <c r="J22" s="1063"/>
      <c r="K22" s="1063"/>
      <c r="L22" s="1063"/>
      <c r="M22" s="1063"/>
      <c r="N22" s="1063"/>
      <c r="O22" s="1063"/>
      <c r="P22" s="1063"/>
      <c r="Q22" s="1063"/>
      <c r="R22" s="1063"/>
    </row>
    <row r="23" spans="1:18" ht="15.95" customHeight="1">
      <c r="A23" s="782">
        <v>9</v>
      </c>
      <c r="B23" s="1493">
        <f>SUM('82:86'!E23)+SUM('82:86'!I23)</f>
        <v>3307</v>
      </c>
      <c r="C23" s="1497"/>
      <c r="D23" s="1493">
        <f t="shared" si="0"/>
        <v>3307</v>
      </c>
      <c r="E23" s="1493">
        <f>SUM('82:86'!M23)+SUM('82:86'!Q23)</f>
        <v>750</v>
      </c>
      <c r="F23" s="1493"/>
      <c r="G23" s="1493">
        <f t="shared" si="1"/>
        <v>750</v>
      </c>
      <c r="I23" s="1063"/>
      <c r="J23" s="1063"/>
      <c r="K23" s="1063"/>
      <c r="L23" s="1063"/>
      <c r="M23" s="1063"/>
      <c r="N23" s="1063"/>
      <c r="O23" s="1063"/>
      <c r="P23" s="1063"/>
      <c r="Q23" s="1063"/>
      <c r="R23" s="1063"/>
    </row>
    <row r="24" spans="1:18" ht="15.95" customHeight="1">
      <c r="A24" s="782">
        <v>10</v>
      </c>
      <c r="B24" s="1493">
        <f>SUM('82:86'!E24)+SUM('82:86'!I24)</f>
        <v>3223.7</v>
      </c>
      <c r="C24" s="1497"/>
      <c r="D24" s="1493">
        <f t="shared" si="0"/>
        <v>3223.7</v>
      </c>
      <c r="E24" s="1493">
        <f>SUM('82:86'!M24)+SUM('82:86'!Q24)</f>
        <v>835</v>
      </c>
      <c r="F24" s="1493"/>
      <c r="G24" s="1493">
        <f t="shared" si="1"/>
        <v>835</v>
      </c>
      <c r="I24" s="1063"/>
      <c r="J24" s="1063"/>
      <c r="K24" s="1063"/>
      <c r="L24" s="1063"/>
      <c r="M24" s="1063"/>
      <c r="N24" s="1063"/>
      <c r="O24" s="1063"/>
      <c r="P24" s="1063"/>
      <c r="Q24" s="1063"/>
      <c r="R24" s="1063"/>
    </row>
    <row r="25" spans="1:18" ht="15.95" customHeight="1">
      <c r="A25" s="782">
        <v>11</v>
      </c>
      <c r="B25" s="1493">
        <f>SUM('82:86'!E25)+SUM('82:86'!I25)</f>
        <v>3182.8</v>
      </c>
      <c r="C25" s="1497"/>
      <c r="D25" s="1493">
        <f t="shared" si="0"/>
        <v>3182.8</v>
      </c>
      <c r="E25" s="1493">
        <f>SUM('82:86'!M25)+SUM('82:86'!Q25)</f>
        <v>829</v>
      </c>
      <c r="F25" s="1493"/>
      <c r="G25" s="1493">
        <f t="shared" si="1"/>
        <v>829</v>
      </c>
      <c r="I25" s="1063"/>
      <c r="J25" s="1063"/>
      <c r="K25" s="1063"/>
      <c r="L25" s="1063"/>
      <c r="M25" s="1063"/>
      <c r="N25" s="1063"/>
      <c r="O25" s="1063"/>
      <c r="P25" s="1063"/>
      <c r="Q25" s="1063"/>
      <c r="R25" s="1063"/>
    </row>
    <row r="26" spans="1:18" ht="14.25" customHeight="1">
      <c r="A26" s="782">
        <v>12</v>
      </c>
      <c r="B26" s="1493">
        <f>SUM('82:86'!E26)+SUM('82:86'!I26)</f>
        <v>2838.3</v>
      </c>
      <c r="C26" s="1497"/>
      <c r="D26" s="1493">
        <f t="shared" si="0"/>
        <v>2838.3</v>
      </c>
      <c r="E26" s="1493">
        <f>SUM('82:86'!M26)+SUM('82:86'!Q26)</f>
        <v>527</v>
      </c>
      <c r="F26" s="1493"/>
      <c r="G26" s="1493">
        <f t="shared" si="1"/>
        <v>527</v>
      </c>
      <c r="I26" s="1063"/>
      <c r="J26" s="1063"/>
      <c r="K26" s="1063"/>
      <c r="L26" s="1063"/>
      <c r="M26" s="1063"/>
      <c r="N26" s="1063"/>
      <c r="O26" s="1063"/>
      <c r="P26" s="1063"/>
      <c r="Q26" s="1063"/>
      <c r="R26" s="1063"/>
    </row>
    <row r="27" spans="1:18" ht="14.25" customHeight="1">
      <c r="A27" s="782">
        <v>13</v>
      </c>
      <c r="B27" s="1493">
        <f>SUM('82:86'!E27)+SUM('82:86'!I27)</f>
        <v>3203.6</v>
      </c>
      <c r="C27" s="1497"/>
      <c r="D27" s="1493">
        <f t="shared" si="0"/>
        <v>3203.6</v>
      </c>
      <c r="E27" s="1493">
        <f>SUM('82:86'!M27)+SUM('82:86'!Q27)</f>
        <v>870</v>
      </c>
      <c r="F27" s="1493"/>
      <c r="G27" s="1493">
        <f t="shared" si="1"/>
        <v>870</v>
      </c>
      <c r="I27" s="1063"/>
      <c r="J27" s="1063"/>
      <c r="K27" s="1063"/>
      <c r="L27" s="1063"/>
      <c r="M27" s="1063"/>
      <c r="N27" s="1063"/>
      <c r="O27" s="1063"/>
      <c r="P27" s="1063"/>
      <c r="Q27" s="1063"/>
      <c r="R27" s="1063"/>
    </row>
    <row r="28" spans="1:18" ht="15.95" customHeight="1">
      <c r="A28" s="782">
        <v>14</v>
      </c>
      <c r="B28" s="1493">
        <f>SUM('82:86'!E28)+SUM('82:86'!I28)</f>
        <v>3124.5</v>
      </c>
      <c r="C28" s="1497"/>
      <c r="D28" s="1493">
        <f t="shared" si="0"/>
        <v>3124.5</v>
      </c>
      <c r="E28" s="1493">
        <f>SUM('82:86'!M28)+SUM('82:86'!Q28)</f>
        <v>829</v>
      </c>
      <c r="F28" s="1493"/>
      <c r="G28" s="1493">
        <f t="shared" si="1"/>
        <v>829</v>
      </c>
      <c r="I28" s="1063"/>
      <c r="J28" s="1063"/>
      <c r="K28" s="1063"/>
      <c r="L28" s="1063"/>
      <c r="M28" s="1063"/>
      <c r="N28" s="1063"/>
      <c r="O28" s="1063"/>
      <c r="P28" s="1063"/>
      <c r="Q28" s="1063"/>
      <c r="R28" s="1063"/>
    </row>
    <row r="29" spans="1:18" ht="15.95" customHeight="1">
      <c r="A29" s="782">
        <v>15</v>
      </c>
      <c r="B29" s="1493">
        <f>SUM('82:86'!E29)+SUM('82:86'!I29)</f>
        <v>3068.8</v>
      </c>
      <c r="C29" s="1497"/>
      <c r="D29" s="1493">
        <f t="shared" si="0"/>
        <v>3068.8</v>
      </c>
      <c r="E29" s="1493">
        <f>SUM('82:86'!M29)+SUM('82:86'!Q29)</f>
        <v>745</v>
      </c>
      <c r="F29" s="1493"/>
      <c r="G29" s="1493">
        <f t="shared" si="1"/>
        <v>745</v>
      </c>
      <c r="I29" s="1063"/>
      <c r="J29" s="1063"/>
      <c r="K29" s="1063"/>
      <c r="L29" s="1063"/>
      <c r="M29" s="1063"/>
      <c r="N29" s="1063"/>
      <c r="O29" s="1063"/>
      <c r="P29" s="1063"/>
      <c r="Q29" s="1063"/>
      <c r="R29" s="1063"/>
    </row>
    <row r="30" spans="1:18" ht="15.95" customHeight="1">
      <c r="A30" s="782">
        <v>16</v>
      </c>
      <c r="B30" s="1493">
        <f>SUM('82:86'!E30)+SUM('82:86'!I30)</f>
        <v>3289.1</v>
      </c>
      <c r="C30" s="1497"/>
      <c r="D30" s="1493">
        <f t="shared" si="0"/>
        <v>3289.1</v>
      </c>
      <c r="E30" s="1493">
        <f>SUM('82:86'!M30)+SUM('82:86'!Q30)</f>
        <v>819</v>
      </c>
      <c r="F30" s="1493"/>
      <c r="G30" s="1493">
        <f t="shared" si="1"/>
        <v>819</v>
      </c>
      <c r="I30" s="1063"/>
      <c r="J30" s="1063"/>
      <c r="K30" s="1063"/>
      <c r="L30" s="1063"/>
      <c r="M30" s="1063"/>
      <c r="N30" s="1063"/>
      <c r="O30" s="1063"/>
      <c r="P30" s="1063"/>
      <c r="Q30" s="1063"/>
      <c r="R30" s="1063"/>
    </row>
    <row r="31" spans="1:18" ht="15.95" customHeight="1">
      <c r="A31" s="782">
        <v>17</v>
      </c>
      <c r="B31" s="1493">
        <f>SUM('82:86'!E31)+SUM('82:86'!I31)</f>
        <v>3006.8</v>
      </c>
      <c r="C31" s="1497"/>
      <c r="D31" s="1493">
        <f t="shared" si="0"/>
        <v>3006.8</v>
      </c>
      <c r="E31" s="1493">
        <f>SUM('82:86'!M31)+SUM('82:86'!Q31)</f>
        <v>543</v>
      </c>
      <c r="F31" s="1493"/>
      <c r="G31" s="1493">
        <f t="shared" si="1"/>
        <v>543</v>
      </c>
      <c r="I31" s="1063"/>
      <c r="J31" s="1063"/>
      <c r="K31" s="1063"/>
      <c r="L31" s="1063"/>
      <c r="M31" s="1063"/>
      <c r="N31" s="1063"/>
      <c r="O31" s="1063"/>
      <c r="P31" s="1063"/>
      <c r="Q31" s="1063"/>
      <c r="R31" s="1063"/>
    </row>
    <row r="32" spans="1:18" ht="15.95" customHeight="1">
      <c r="A32" s="782">
        <v>18</v>
      </c>
      <c r="B32" s="1493">
        <f>SUM('82:86'!E32)+SUM('82:86'!I32)</f>
        <v>3010.7</v>
      </c>
      <c r="C32" s="1497"/>
      <c r="D32" s="1493">
        <f t="shared" si="0"/>
        <v>3010.7</v>
      </c>
      <c r="E32" s="1493">
        <f>SUM('82:86'!M32)+SUM('82:86'!Q32)</f>
        <v>531</v>
      </c>
      <c r="F32" s="1493"/>
      <c r="G32" s="1493">
        <f t="shared" si="1"/>
        <v>531</v>
      </c>
      <c r="I32" s="1063"/>
      <c r="J32" s="1063"/>
      <c r="K32" s="1063"/>
      <c r="L32" s="1063"/>
      <c r="M32" s="1063"/>
      <c r="N32" s="1063"/>
      <c r="O32" s="1063"/>
      <c r="P32" s="1063"/>
      <c r="Q32" s="1063"/>
      <c r="R32" s="1063"/>
    </row>
    <row r="33" spans="1:18" ht="15.95" customHeight="1">
      <c r="A33" s="802">
        <v>19</v>
      </c>
      <c r="B33" s="1493">
        <f>SUM('82:86'!E33)+SUM('82:86'!I33)</f>
        <v>2969.1</v>
      </c>
      <c r="C33" s="1497"/>
      <c r="D33" s="1493">
        <f t="shared" si="0"/>
        <v>2969.1</v>
      </c>
      <c r="E33" s="1493">
        <f>SUM('82:86'!M33)+SUM('82:86'!Q33)</f>
        <v>535</v>
      </c>
      <c r="F33" s="1939"/>
      <c r="G33" s="1493">
        <f t="shared" si="1"/>
        <v>535</v>
      </c>
      <c r="I33" s="1063"/>
      <c r="J33" s="1063"/>
      <c r="K33" s="1063"/>
      <c r="L33" s="1063"/>
      <c r="M33" s="1063"/>
      <c r="N33" s="1063"/>
      <c r="O33" s="1063"/>
      <c r="P33" s="1063"/>
      <c r="Q33" s="1063"/>
      <c r="R33" s="1063"/>
    </row>
    <row r="34" spans="1:18" ht="15.95" customHeight="1">
      <c r="A34" s="802">
        <v>20</v>
      </c>
      <c r="B34" s="1493">
        <f>SUM('82:86'!E34)+SUM('82:86'!I34)</f>
        <v>2863.5</v>
      </c>
      <c r="C34" s="1497"/>
      <c r="D34" s="1493">
        <f t="shared" si="0"/>
        <v>2863.5</v>
      </c>
      <c r="E34" s="1493">
        <f>SUM('82:86'!M34)+SUM('82:86'!Q34)</f>
        <v>542</v>
      </c>
      <c r="F34" s="1495"/>
      <c r="G34" s="1493">
        <f t="shared" si="1"/>
        <v>542</v>
      </c>
      <c r="I34" s="1063"/>
      <c r="J34" s="1063"/>
      <c r="K34" s="1063"/>
      <c r="L34" s="1063"/>
      <c r="M34" s="1063"/>
      <c r="N34" s="1063"/>
      <c r="O34" s="1063"/>
      <c r="P34" s="1063"/>
      <c r="Q34" s="1063"/>
      <c r="R34" s="1063"/>
    </row>
    <row r="35" spans="1:18" ht="15.95" customHeight="1">
      <c r="A35" s="782">
        <v>21</v>
      </c>
      <c r="B35" s="1493">
        <f>SUM('82:86'!E35)+SUM('82:86'!I35)</f>
        <v>2679.3</v>
      </c>
      <c r="C35" s="1497"/>
      <c r="D35" s="1493">
        <f t="shared" si="0"/>
        <v>2679.3</v>
      </c>
      <c r="E35" s="1493">
        <f>SUM('82:86'!M35)+SUM('82:86'!Q35)</f>
        <v>544</v>
      </c>
      <c r="F35" s="1493"/>
      <c r="G35" s="1493">
        <f t="shared" si="1"/>
        <v>544</v>
      </c>
      <c r="I35" s="1063"/>
      <c r="J35" s="1063"/>
      <c r="K35" s="1063"/>
      <c r="L35" s="1063"/>
      <c r="M35" s="1063"/>
      <c r="N35" s="1063"/>
      <c r="O35" s="1063"/>
      <c r="P35" s="1063"/>
      <c r="Q35" s="1063"/>
      <c r="R35" s="1063"/>
    </row>
    <row r="36" spans="1:18" ht="15.95" customHeight="1">
      <c r="A36" s="782">
        <v>22</v>
      </c>
      <c r="B36" s="1493">
        <f>SUM('82:86'!E36)+SUM('82:86'!I36)</f>
        <v>2456.1</v>
      </c>
      <c r="C36" s="1497"/>
      <c r="D36" s="1493">
        <f t="shared" si="0"/>
        <v>2456.1</v>
      </c>
      <c r="E36" s="1493">
        <f>SUM('82:86'!M36)+SUM('82:86'!Q36)</f>
        <v>566</v>
      </c>
      <c r="F36" s="1493"/>
      <c r="G36" s="1493">
        <f t="shared" si="1"/>
        <v>566</v>
      </c>
      <c r="I36" s="1063"/>
      <c r="J36" s="1063"/>
      <c r="K36" s="1063"/>
      <c r="L36" s="1063"/>
      <c r="M36" s="1063"/>
      <c r="N36" s="1063"/>
      <c r="O36" s="1063"/>
      <c r="P36" s="1063"/>
      <c r="Q36" s="1063"/>
      <c r="R36" s="1063"/>
    </row>
    <row r="37" spans="1:18" ht="15.95" customHeight="1">
      <c r="A37" s="782">
        <v>23</v>
      </c>
      <c r="B37" s="1493">
        <f>SUM('82:86'!E37)+SUM('82:86'!I37)</f>
        <v>2187.9</v>
      </c>
      <c r="C37" s="1497"/>
      <c r="D37" s="1493">
        <f t="shared" si="0"/>
        <v>2187.9</v>
      </c>
      <c r="E37" s="1493">
        <f>SUM('82:86'!M37)+SUM('82:86'!Q37)</f>
        <v>537</v>
      </c>
      <c r="F37" s="1493"/>
      <c r="G37" s="1493">
        <f t="shared" si="1"/>
        <v>537</v>
      </c>
      <c r="I37" s="1063"/>
      <c r="J37" s="1063"/>
      <c r="K37" s="1063"/>
      <c r="L37" s="1063"/>
      <c r="M37" s="1063"/>
      <c r="N37" s="1063"/>
      <c r="O37" s="1063"/>
      <c r="P37" s="1063"/>
      <c r="Q37" s="1063"/>
      <c r="R37" s="1063"/>
    </row>
    <row r="38" spans="1:18" ht="15.95" customHeight="1">
      <c r="A38" s="1496" t="s">
        <v>19</v>
      </c>
      <c r="B38" s="1494"/>
      <c r="C38" s="1494"/>
      <c r="D38" s="1494">
        <f>SUM(D14:D37)</f>
        <v>64584.5</v>
      </c>
      <c r="E38" s="1494"/>
      <c r="F38" s="1494"/>
      <c r="G38" s="1494">
        <f>SUM(G14:G37)</f>
        <v>14690</v>
      </c>
      <c r="I38" s="1063"/>
      <c r="J38" s="1063"/>
      <c r="K38" s="1063"/>
      <c r="L38" s="1063"/>
      <c r="M38" s="1063"/>
      <c r="N38" s="1063"/>
      <c r="O38" s="1063"/>
      <c r="P38" s="1063"/>
      <c r="Q38" s="1063"/>
      <c r="R38" s="1063"/>
    </row>
    <row r="39" spans="1:18">
      <c r="I39" s="923"/>
    </row>
    <row r="41" spans="1:18" ht="15.75" customHeight="1">
      <c r="A41" s="1250" t="s">
        <v>438</v>
      </c>
      <c r="C41" s="475"/>
      <c r="D41" s="475"/>
      <c r="F41" s="481"/>
    </row>
    <row r="42" spans="1:18">
      <c r="A42" s="472" t="s">
        <v>565</v>
      </c>
    </row>
    <row r="49" spans="1:2">
      <c r="A49" s="3072"/>
      <c r="B49" s="3072"/>
    </row>
    <row r="50" spans="1:2">
      <c r="A50" s="3072"/>
      <c r="B50" s="3072"/>
    </row>
  </sheetData>
  <mergeCells count="10">
    <mergeCell ref="A49:B49"/>
    <mergeCell ref="A50:B50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D15:D37 G15:G37">
    <cfRule type="cellIs" dxfId="7" priority="4" stopIfTrue="1" operator="equal">
      <formula>MAX($D$15:$D$37)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7">
    <tabColor theme="0"/>
  </sheetPr>
  <dimension ref="A1:R49"/>
  <sheetViews>
    <sheetView topLeftCell="A5" zoomScale="85" zoomScaleNormal="85" workbookViewId="0">
      <selection activeCell="G38" sqref="G38"/>
    </sheetView>
  </sheetViews>
  <sheetFormatPr defaultColWidth="9.140625"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8">
      <c r="A1" s="472" t="s">
        <v>436</v>
      </c>
      <c r="G1" s="800"/>
    </row>
    <row r="2" spans="1:18" ht="15.75">
      <c r="A2" s="1472"/>
      <c r="B2" s="1253"/>
      <c r="C2" s="1253"/>
      <c r="D2" s="475" t="s">
        <v>110</v>
      </c>
      <c r="E2" s="1253"/>
      <c r="F2" s="1253"/>
      <c r="G2" s="1253"/>
    </row>
    <row r="3" spans="1:18" ht="15.75">
      <c r="A3" s="1472"/>
      <c r="B3" s="1253"/>
      <c r="C3" s="1253"/>
      <c r="D3" s="1253"/>
      <c r="E3" s="1253"/>
      <c r="F3" s="1253"/>
      <c r="G3" s="1253"/>
    </row>
    <row r="4" spans="1:18" ht="15.75">
      <c r="A4" s="2795" t="s">
        <v>871</v>
      </c>
      <c r="B4" s="3073"/>
      <c r="C4" s="3073"/>
      <c r="D4" s="3073"/>
      <c r="E4" s="3073"/>
      <c r="F4" s="3073"/>
      <c r="G4" s="3073"/>
      <c r="I4" s="962"/>
      <c r="J4" s="962"/>
      <c r="K4" s="962"/>
      <c r="L4" s="962"/>
      <c r="M4" s="962"/>
      <c r="N4" s="962"/>
      <c r="O4" s="962"/>
      <c r="P4" s="962"/>
      <c r="Q4" s="962"/>
    </row>
    <row r="5" spans="1:18" ht="15.75">
      <c r="A5" s="1472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8" ht="15.75">
      <c r="A6" s="2799" t="s">
        <v>406</v>
      </c>
      <c r="B6" s="2799"/>
      <c r="C6" s="2799"/>
      <c r="D6" s="3074"/>
      <c r="E6" s="3074"/>
      <c r="F6" s="3074"/>
      <c r="G6" s="3074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8" ht="9" customHeight="1">
      <c r="A7" s="1472"/>
      <c r="B7" s="1253"/>
      <c r="C7" s="1253"/>
      <c r="D7" s="3066"/>
      <c r="E7" s="3066"/>
      <c r="F7" s="3066"/>
      <c r="G7" s="3066"/>
      <c r="I7" s="962"/>
      <c r="J7" s="962"/>
      <c r="K7" s="962"/>
      <c r="L7" s="962"/>
      <c r="M7" s="962"/>
      <c r="N7" s="962"/>
      <c r="O7" s="962"/>
      <c r="P7" s="962"/>
      <c r="Q7" s="962"/>
    </row>
    <row r="8" spans="1:18" ht="15" customHeight="1">
      <c r="A8" s="3067" t="s">
        <v>437</v>
      </c>
      <c r="B8" s="3075"/>
      <c r="C8" s="3075"/>
      <c r="D8" s="3075"/>
      <c r="E8" s="3075"/>
      <c r="F8" s="3075"/>
      <c r="G8" s="3075"/>
      <c r="I8" s="962"/>
      <c r="J8" s="962"/>
      <c r="K8" s="962"/>
      <c r="L8" s="962"/>
      <c r="M8" s="962"/>
      <c r="N8" s="962"/>
      <c r="O8" s="962"/>
      <c r="P8" s="962"/>
      <c r="Q8" s="962"/>
    </row>
    <row r="9" spans="1:18" ht="15.75" customHeight="1">
      <c r="A9" s="3067"/>
      <c r="B9" s="3067"/>
      <c r="C9" s="3067"/>
      <c r="D9" s="3067"/>
      <c r="E9" s="3067"/>
      <c r="F9" s="3067"/>
      <c r="G9" s="3067"/>
      <c r="I9" s="962"/>
      <c r="J9" s="962"/>
      <c r="K9" s="962"/>
      <c r="L9" s="962"/>
      <c r="M9" s="962"/>
      <c r="N9" s="962"/>
      <c r="O9" s="962"/>
      <c r="P9" s="962"/>
      <c r="Q9" s="962"/>
    </row>
    <row r="10" spans="1:18">
      <c r="B10" s="476"/>
      <c r="C10" s="1491"/>
      <c r="D10" s="1491"/>
      <c r="E10" s="1491"/>
      <c r="F10" s="1491"/>
      <c r="G10" s="1491"/>
      <c r="H10" s="1491"/>
      <c r="I10" s="1491"/>
      <c r="J10" s="962"/>
      <c r="K10" s="962"/>
      <c r="L10" s="962"/>
      <c r="M10" s="962"/>
      <c r="N10" s="962"/>
      <c r="O10" s="962"/>
      <c r="P10" s="962"/>
      <c r="Q10" s="962"/>
    </row>
    <row r="11" spans="1:18" ht="15.75" customHeight="1">
      <c r="A11" s="2790" t="s">
        <v>111</v>
      </c>
      <c r="B11" s="3077" t="s">
        <v>10</v>
      </c>
      <c r="C11" s="3078"/>
      <c r="D11" s="3078"/>
      <c r="E11" s="3077" t="s">
        <v>11</v>
      </c>
      <c r="F11" s="3078"/>
      <c r="G11" s="3079"/>
      <c r="H11" s="1491"/>
      <c r="I11" s="1491"/>
      <c r="J11" s="962"/>
      <c r="K11" s="962"/>
      <c r="L11" s="962"/>
      <c r="M11" s="962"/>
      <c r="N11" s="962"/>
      <c r="O11" s="962"/>
      <c r="P11" s="962"/>
      <c r="Q11" s="962"/>
    </row>
    <row r="12" spans="1:18" s="478" customFormat="1" ht="60.75" customHeight="1">
      <c r="A12" s="3076"/>
      <c r="B12" s="477" t="s">
        <v>112</v>
      </c>
      <c r="C12" s="477" t="s">
        <v>113</v>
      </c>
      <c r="D12" s="477" t="s">
        <v>253</v>
      </c>
      <c r="E12" s="477" t="s">
        <v>112</v>
      </c>
      <c r="F12" s="477" t="s">
        <v>113</v>
      </c>
      <c r="G12" s="477" t="s">
        <v>254</v>
      </c>
    </row>
    <row r="13" spans="1:18" s="480" customFormat="1" ht="10.5" customHeight="1">
      <c r="A13" s="1492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8" s="480" customFormat="1" ht="15.75" customHeight="1">
      <c r="A14" s="782">
        <v>0</v>
      </c>
      <c r="B14" s="782">
        <f>SUM('87:91'!E14)+SUM('87:91'!I14)</f>
        <v>2683.6</v>
      </c>
      <c r="C14" s="782"/>
      <c r="D14" s="782">
        <f>B14</f>
        <v>2683.6</v>
      </c>
      <c r="E14" s="782">
        <f>SUM('87:91'!M14)+SUM('87:91'!Q14)</f>
        <v>959.8</v>
      </c>
      <c r="F14" s="782"/>
      <c r="G14" s="782">
        <f>E14</f>
        <v>959.8</v>
      </c>
      <c r="I14" s="848"/>
      <c r="J14" s="848"/>
      <c r="K14" s="848"/>
    </row>
    <row r="15" spans="1:18" ht="15.95" customHeight="1">
      <c r="A15" s="782">
        <v>1</v>
      </c>
      <c r="B15" s="1493">
        <f>SUM('87:91'!E15)+SUM('87:91'!I15)</f>
        <v>2591.8000000000002</v>
      </c>
      <c r="C15" s="1497"/>
      <c r="D15" s="1493">
        <f>B15-C15</f>
        <v>2591.8000000000002</v>
      </c>
      <c r="E15" s="1493">
        <f>SUM('87:91'!M15)+SUM('87:91'!Q15)</f>
        <v>961.4</v>
      </c>
      <c r="F15" s="1493"/>
      <c r="G15" s="1493">
        <f>E15-F15</f>
        <v>961.4</v>
      </c>
      <c r="I15" s="1063"/>
      <c r="J15" s="1063"/>
      <c r="K15" s="1063"/>
      <c r="L15" s="1063"/>
      <c r="M15" s="1063"/>
      <c r="N15" s="1063"/>
      <c r="O15" s="1063"/>
      <c r="P15" s="1063"/>
      <c r="Q15" s="1063"/>
      <c r="R15" s="1063"/>
    </row>
    <row r="16" spans="1:18" ht="15.95" customHeight="1">
      <c r="A16" s="782">
        <v>2</v>
      </c>
      <c r="B16" s="1493">
        <f>SUM('87:91'!E16)+SUM('87:91'!I16)</f>
        <v>2546.4</v>
      </c>
      <c r="C16" s="1497"/>
      <c r="D16" s="1493">
        <f t="shared" ref="D16:D37" si="0">B16-C16</f>
        <v>2546.4</v>
      </c>
      <c r="E16" s="1493">
        <f>SUM('87:91'!M16)+SUM('87:91'!Q16)</f>
        <v>917.80000000000007</v>
      </c>
      <c r="F16" s="1493"/>
      <c r="G16" s="1493">
        <f t="shared" ref="G16:G37" si="1">E16-F16</f>
        <v>917.80000000000007</v>
      </c>
      <c r="I16" s="1063"/>
      <c r="J16" s="1063"/>
      <c r="K16" s="1063"/>
      <c r="L16" s="1063"/>
      <c r="M16" s="1063"/>
      <c r="N16" s="1063"/>
      <c r="O16" s="1063"/>
      <c r="P16" s="1063"/>
      <c r="Q16" s="1063"/>
      <c r="R16" s="1063"/>
    </row>
    <row r="17" spans="1:18" ht="15.95" customHeight="1">
      <c r="A17" s="782">
        <v>3</v>
      </c>
      <c r="B17" s="1493">
        <f>SUM('87:91'!E17)+SUM('87:91'!I17)</f>
        <v>2552.4</v>
      </c>
      <c r="C17" s="1497"/>
      <c r="D17" s="1493">
        <f t="shared" si="0"/>
        <v>2552.4</v>
      </c>
      <c r="E17" s="1493">
        <f>SUM('87:91'!M17)+SUM('87:91'!Q17)</f>
        <v>900.19999999999993</v>
      </c>
      <c r="F17" s="1493"/>
      <c r="G17" s="1493">
        <f t="shared" si="1"/>
        <v>900.19999999999993</v>
      </c>
      <c r="I17" s="1063"/>
      <c r="J17" s="1063"/>
      <c r="K17" s="1063"/>
      <c r="L17" s="1063"/>
      <c r="M17" s="1063"/>
      <c r="N17" s="1063"/>
      <c r="O17" s="1063"/>
      <c r="P17" s="1063"/>
      <c r="Q17" s="1063"/>
      <c r="R17" s="1063"/>
    </row>
    <row r="18" spans="1:18" ht="15.95" customHeight="1">
      <c r="A18" s="782">
        <v>4</v>
      </c>
      <c r="B18" s="1493">
        <f>SUM('87:91'!E18)+SUM('87:91'!I18)</f>
        <v>2627.4</v>
      </c>
      <c r="C18" s="1497"/>
      <c r="D18" s="1493">
        <f t="shared" si="0"/>
        <v>2627.4</v>
      </c>
      <c r="E18" s="1493">
        <f>SUM('87:91'!M18)+SUM('87:91'!Q18)</f>
        <v>925</v>
      </c>
      <c r="F18" s="1493"/>
      <c r="G18" s="1493">
        <f t="shared" si="1"/>
        <v>925</v>
      </c>
      <c r="I18" s="1063"/>
      <c r="J18" s="1063"/>
      <c r="K18" s="1063"/>
      <c r="L18" s="1063"/>
      <c r="M18" s="1063"/>
      <c r="N18" s="1063"/>
      <c r="O18" s="1063"/>
      <c r="P18" s="1063"/>
      <c r="Q18" s="1063"/>
      <c r="R18" s="1063"/>
    </row>
    <row r="19" spans="1:18" ht="15.95" customHeight="1">
      <c r="A19" s="782">
        <v>5</v>
      </c>
      <c r="B19" s="1493">
        <f>SUM('87:91'!E19)+SUM('87:91'!I19)</f>
        <v>2842.6</v>
      </c>
      <c r="C19" s="1497"/>
      <c r="D19" s="1493">
        <f t="shared" si="0"/>
        <v>2842.6</v>
      </c>
      <c r="E19" s="1493">
        <f>SUM('87:91'!M19)+SUM('87:91'!Q19)</f>
        <v>915.8</v>
      </c>
      <c r="F19" s="1493"/>
      <c r="G19" s="1493">
        <f t="shared" si="1"/>
        <v>915.8</v>
      </c>
      <c r="I19" s="1063"/>
      <c r="J19" s="1063"/>
      <c r="K19" s="1063"/>
      <c r="L19" s="1063"/>
      <c r="M19" s="1063"/>
      <c r="N19" s="1063"/>
      <c r="O19" s="1063"/>
      <c r="P19" s="1063"/>
      <c r="Q19" s="1063"/>
      <c r="R19" s="1063"/>
    </row>
    <row r="20" spans="1:18" ht="15.95" customHeight="1">
      <c r="A20" s="782">
        <v>6</v>
      </c>
      <c r="B20" s="1493">
        <f>SUM('87:91'!E20)+SUM('87:91'!I20)</f>
        <v>3243</v>
      </c>
      <c r="C20" s="1497"/>
      <c r="D20" s="1493">
        <f t="shared" si="0"/>
        <v>3243</v>
      </c>
      <c r="E20" s="1493">
        <f>SUM('87:91'!M20)+SUM('87:91'!Q20)</f>
        <v>920.8</v>
      </c>
      <c r="F20" s="1493"/>
      <c r="G20" s="1493">
        <f t="shared" si="1"/>
        <v>920.8</v>
      </c>
      <c r="I20" s="1063"/>
      <c r="J20" s="1063"/>
      <c r="K20" s="1063"/>
      <c r="L20" s="1063"/>
      <c r="M20" s="1063"/>
      <c r="N20" s="1063"/>
      <c r="O20" s="1063"/>
      <c r="P20" s="1063"/>
      <c r="Q20" s="1063"/>
      <c r="R20" s="1063"/>
    </row>
    <row r="21" spans="1:18" ht="15.95" customHeight="1">
      <c r="A21" s="782">
        <v>7</v>
      </c>
      <c r="B21" s="1493">
        <f>SUM('87:91'!E21)+SUM('87:91'!I21)</f>
        <v>3665.4</v>
      </c>
      <c r="C21" s="1497"/>
      <c r="D21" s="1493">
        <f t="shared" si="0"/>
        <v>3665.4</v>
      </c>
      <c r="E21" s="1493">
        <f>SUM('87:91'!M21)+SUM('87:91'!Q21)</f>
        <v>912.8</v>
      </c>
      <c r="F21" s="1493"/>
      <c r="G21" s="1493">
        <f t="shared" si="1"/>
        <v>912.8</v>
      </c>
      <c r="I21" s="1063"/>
      <c r="J21" s="1063"/>
      <c r="K21" s="1063"/>
      <c r="L21" s="1063"/>
      <c r="M21" s="1063"/>
      <c r="N21" s="1063"/>
      <c r="O21" s="1063"/>
      <c r="P21" s="1063"/>
      <c r="Q21" s="1063"/>
      <c r="R21" s="1063"/>
    </row>
    <row r="22" spans="1:18" ht="15.95" customHeight="1">
      <c r="A22" s="782">
        <v>8</v>
      </c>
      <c r="B22" s="1493">
        <f>SUM('87:91'!E22)+SUM('87:91'!I22)</f>
        <v>4046.4</v>
      </c>
      <c r="C22" s="1497"/>
      <c r="D22" s="1493">
        <f t="shared" si="0"/>
        <v>4046.4</v>
      </c>
      <c r="E22" s="1493">
        <f>SUM('87:91'!M22)+SUM('87:91'!Q22)</f>
        <v>1101.6000000000001</v>
      </c>
      <c r="F22" s="1493"/>
      <c r="G22" s="1493">
        <f t="shared" si="1"/>
        <v>1101.6000000000001</v>
      </c>
      <c r="I22" s="1063"/>
      <c r="J22" s="1063"/>
      <c r="K22" s="1063"/>
      <c r="L22" s="1063"/>
      <c r="M22" s="1063"/>
      <c r="N22" s="1063"/>
      <c r="O22" s="1063"/>
      <c r="P22" s="1063"/>
      <c r="Q22" s="1063"/>
      <c r="R22" s="1063"/>
    </row>
    <row r="23" spans="1:18" ht="15.95" customHeight="1">
      <c r="A23" s="782">
        <v>9</v>
      </c>
      <c r="B23" s="1493">
        <f>SUM('87:91'!E23)+SUM('87:91'!I23)</f>
        <v>4116.2</v>
      </c>
      <c r="C23" s="1497"/>
      <c r="D23" s="1493">
        <f t="shared" si="0"/>
        <v>4116.2</v>
      </c>
      <c r="E23" s="1493">
        <f>SUM('87:91'!M23)+SUM('87:91'!Q23)</f>
        <v>1221.2</v>
      </c>
      <c r="F23" s="1493"/>
      <c r="G23" s="1493">
        <f t="shared" si="1"/>
        <v>1221.2</v>
      </c>
      <c r="I23" s="1063"/>
      <c r="J23" s="1063"/>
      <c r="K23" s="1063"/>
      <c r="L23" s="1063"/>
      <c r="M23" s="1063"/>
      <c r="N23" s="1063"/>
      <c r="O23" s="1063"/>
      <c r="P23" s="1063"/>
      <c r="Q23" s="1063"/>
      <c r="R23" s="1063"/>
    </row>
    <row r="24" spans="1:18" ht="15.95" customHeight="1">
      <c r="A24" s="782">
        <v>10</v>
      </c>
      <c r="B24" s="1493">
        <f>SUM('87:91'!E24)+SUM('87:91'!I24)</f>
        <v>4165</v>
      </c>
      <c r="C24" s="1497"/>
      <c r="D24" s="1493">
        <f t="shared" si="0"/>
        <v>4165</v>
      </c>
      <c r="E24" s="1493">
        <f>SUM('87:91'!M24)+SUM('87:91'!Q24)</f>
        <v>1220.4000000000001</v>
      </c>
      <c r="F24" s="1493"/>
      <c r="G24" s="1493">
        <f t="shared" si="1"/>
        <v>1220.4000000000001</v>
      </c>
      <c r="I24" s="1063"/>
      <c r="J24" s="1063"/>
      <c r="K24" s="1063"/>
      <c r="L24" s="1063"/>
      <c r="M24" s="1063"/>
      <c r="N24" s="1063"/>
      <c r="O24" s="1063"/>
      <c r="P24" s="1063"/>
      <c r="Q24" s="1063"/>
      <c r="R24" s="1063"/>
    </row>
    <row r="25" spans="1:18" ht="15.95" customHeight="1">
      <c r="A25" s="782">
        <v>11</v>
      </c>
      <c r="B25" s="1493">
        <f>SUM('87:91'!E25)+SUM('87:91'!I25)</f>
        <v>4126.7999999999993</v>
      </c>
      <c r="C25" s="1497"/>
      <c r="D25" s="1493">
        <f t="shared" si="0"/>
        <v>4126.7999999999993</v>
      </c>
      <c r="E25" s="1493">
        <f>SUM('87:91'!M25)+SUM('87:91'!Q25)</f>
        <v>1232.8</v>
      </c>
      <c r="F25" s="1493"/>
      <c r="G25" s="1493">
        <f t="shared" si="1"/>
        <v>1232.8</v>
      </c>
      <c r="I25" s="1063"/>
      <c r="J25" s="1063"/>
      <c r="K25" s="1063"/>
      <c r="L25" s="1063"/>
      <c r="M25" s="1063"/>
      <c r="N25" s="1063"/>
      <c r="O25" s="1063"/>
      <c r="P25" s="1063"/>
      <c r="Q25" s="1063"/>
      <c r="R25" s="1063"/>
    </row>
    <row r="26" spans="1:18" ht="14.25" customHeight="1">
      <c r="A26" s="782">
        <v>12</v>
      </c>
      <c r="B26" s="1493">
        <f>SUM('87:91'!E26)+SUM('87:91'!I26)</f>
        <v>4145.3999999999996</v>
      </c>
      <c r="C26" s="1497"/>
      <c r="D26" s="1493">
        <f t="shared" si="0"/>
        <v>4145.3999999999996</v>
      </c>
      <c r="E26" s="1493">
        <f>SUM('87:91'!M26)+SUM('87:91'!Q26)</f>
        <v>1279.6000000000001</v>
      </c>
      <c r="F26" s="1493"/>
      <c r="G26" s="1493">
        <f t="shared" si="1"/>
        <v>1279.6000000000001</v>
      </c>
      <c r="I26" s="1063"/>
      <c r="J26" s="1063"/>
      <c r="K26" s="1063"/>
      <c r="L26" s="1063"/>
      <c r="M26" s="1063"/>
      <c r="N26" s="1063"/>
      <c r="O26" s="1063"/>
      <c r="P26" s="1063"/>
      <c r="Q26" s="1063"/>
      <c r="R26" s="1063"/>
    </row>
    <row r="27" spans="1:18" ht="14.25" customHeight="1">
      <c r="A27" s="782">
        <v>13</v>
      </c>
      <c r="B27" s="1493">
        <f>SUM('87:91'!E27)+SUM('87:91'!I27)</f>
        <v>4025.6</v>
      </c>
      <c r="C27" s="1497"/>
      <c r="D27" s="1493">
        <f t="shared" si="0"/>
        <v>4025.6</v>
      </c>
      <c r="E27" s="1493">
        <f>SUM('87:91'!M27)+SUM('87:91'!Q27)</f>
        <v>1171</v>
      </c>
      <c r="F27" s="1493"/>
      <c r="G27" s="1493">
        <f t="shared" si="1"/>
        <v>1171</v>
      </c>
      <c r="I27" s="1063"/>
      <c r="J27" s="1063"/>
      <c r="K27" s="1063"/>
      <c r="L27" s="1063"/>
      <c r="M27" s="1063"/>
      <c r="N27" s="1063"/>
      <c r="O27" s="1063"/>
      <c r="P27" s="1063"/>
      <c r="Q27" s="1063"/>
      <c r="R27" s="1063"/>
    </row>
    <row r="28" spans="1:18" ht="15.95" customHeight="1">
      <c r="A28" s="782">
        <v>14</v>
      </c>
      <c r="B28" s="1493">
        <f>SUM('87:91'!E28)+SUM('87:91'!I28)</f>
        <v>4037.4</v>
      </c>
      <c r="C28" s="1497"/>
      <c r="D28" s="1493">
        <f t="shared" si="0"/>
        <v>4037.4</v>
      </c>
      <c r="E28" s="1493">
        <f>SUM('87:91'!M28)+SUM('87:91'!Q28)</f>
        <v>1215.8</v>
      </c>
      <c r="F28" s="1493"/>
      <c r="G28" s="1493">
        <f t="shared" si="1"/>
        <v>1215.8</v>
      </c>
      <c r="I28" s="1063"/>
      <c r="J28" s="1063"/>
      <c r="K28" s="1063"/>
      <c r="L28" s="1063"/>
      <c r="M28" s="1063"/>
      <c r="N28" s="1063"/>
      <c r="O28" s="1063"/>
      <c r="P28" s="1063"/>
      <c r="Q28" s="1063"/>
      <c r="R28" s="1063"/>
    </row>
    <row r="29" spans="1:18" ht="15.95" customHeight="1">
      <c r="A29" s="782">
        <v>15</v>
      </c>
      <c r="B29" s="1493">
        <f>SUM('87:91'!E29)+SUM('87:91'!I29)</f>
        <v>4204.2</v>
      </c>
      <c r="C29" s="1497"/>
      <c r="D29" s="1493">
        <f t="shared" si="0"/>
        <v>4204.2</v>
      </c>
      <c r="E29" s="1493">
        <f>SUM('87:91'!M29)+SUM('87:91'!Q29)</f>
        <v>1191.5999999999999</v>
      </c>
      <c r="F29" s="1493"/>
      <c r="G29" s="1493">
        <f t="shared" si="1"/>
        <v>1191.5999999999999</v>
      </c>
      <c r="I29" s="1063"/>
      <c r="J29" s="1063"/>
      <c r="K29" s="1063"/>
      <c r="L29" s="1063"/>
      <c r="M29" s="1063"/>
      <c r="N29" s="1063"/>
      <c r="O29" s="1063"/>
      <c r="P29" s="1063"/>
      <c r="Q29" s="1063"/>
      <c r="R29" s="1063"/>
    </row>
    <row r="30" spans="1:18" ht="15.95" customHeight="1">
      <c r="A30" s="782">
        <v>16</v>
      </c>
      <c r="B30" s="1493">
        <f>SUM('87:91'!E30)+SUM('87:91'!I30)</f>
        <v>4371.4000000000005</v>
      </c>
      <c r="C30" s="1497"/>
      <c r="D30" s="1493">
        <f t="shared" si="0"/>
        <v>4371.4000000000005</v>
      </c>
      <c r="E30" s="1493">
        <f>SUM('87:91'!M30)+SUM('87:91'!Q30)</f>
        <v>1213.5999999999999</v>
      </c>
      <c r="F30" s="1493"/>
      <c r="G30" s="1493">
        <f t="shared" si="1"/>
        <v>1213.5999999999999</v>
      </c>
      <c r="I30" s="1063"/>
      <c r="J30" s="1063"/>
      <c r="K30" s="1063"/>
      <c r="L30" s="1063"/>
      <c r="M30" s="1063"/>
      <c r="N30" s="1063"/>
      <c r="O30" s="1063"/>
      <c r="P30" s="1063"/>
      <c r="Q30" s="1063"/>
      <c r="R30" s="1063"/>
    </row>
    <row r="31" spans="1:18" ht="15.95" customHeight="1">
      <c r="A31" s="782">
        <v>17</v>
      </c>
      <c r="B31" s="1493">
        <f>SUM('87:91'!E31)+SUM('87:91'!I31)</f>
        <v>4315.5999999999995</v>
      </c>
      <c r="C31" s="1497"/>
      <c r="D31" s="1493">
        <f t="shared" si="0"/>
        <v>4315.5999999999995</v>
      </c>
      <c r="E31" s="1493">
        <f>SUM('87:91'!M31)+SUM('87:91'!Q31)</f>
        <v>1149.1999999999998</v>
      </c>
      <c r="F31" s="1493"/>
      <c r="G31" s="1493">
        <f t="shared" si="1"/>
        <v>1149.1999999999998</v>
      </c>
      <c r="I31" s="1063"/>
      <c r="J31" s="1063"/>
      <c r="K31" s="1063"/>
      <c r="L31" s="1063"/>
      <c r="M31" s="1063"/>
      <c r="N31" s="1063"/>
      <c r="O31" s="1063"/>
      <c r="P31" s="1063"/>
      <c r="Q31" s="1063"/>
      <c r="R31" s="1063"/>
    </row>
    <row r="32" spans="1:18" ht="15.95" customHeight="1">
      <c r="A32" s="782">
        <v>18</v>
      </c>
      <c r="B32" s="1493">
        <f>SUM('87:91'!E32)+SUM('87:91'!I32)</f>
        <v>4274.6000000000004</v>
      </c>
      <c r="C32" s="1497"/>
      <c r="D32" s="1493">
        <f t="shared" si="0"/>
        <v>4274.6000000000004</v>
      </c>
      <c r="E32" s="1493">
        <f>SUM('87:91'!M32)+SUM('87:91'!Q32)</f>
        <v>1157.6000000000001</v>
      </c>
      <c r="F32" s="1493"/>
      <c r="G32" s="1493">
        <f t="shared" si="1"/>
        <v>1157.6000000000001</v>
      </c>
      <c r="I32" s="1063"/>
      <c r="J32" s="1063"/>
      <c r="K32" s="1063"/>
      <c r="L32" s="1063"/>
      <c r="M32" s="1063"/>
      <c r="N32" s="1063"/>
      <c r="O32" s="1063"/>
      <c r="P32" s="1063"/>
      <c r="Q32" s="1063"/>
      <c r="R32" s="1063"/>
    </row>
    <row r="33" spans="1:18" ht="15.95" customHeight="1">
      <c r="A33" s="802">
        <v>19</v>
      </c>
      <c r="B33" s="1493">
        <f>SUM('87:91'!E33)+SUM('87:91'!I33)</f>
        <v>4085</v>
      </c>
      <c r="C33" s="1497"/>
      <c r="D33" s="1493">
        <f t="shared" si="0"/>
        <v>4085</v>
      </c>
      <c r="E33" s="1493">
        <f>SUM('87:91'!M33)+SUM('87:91'!Q33)</f>
        <v>1118</v>
      </c>
      <c r="F33" s="1939"/>
      <c r="G33" s="1493">
        <f t="shared" si="1"/>
        <v>1118</v>
      </c>
      <c r="I33" s="1063"/>
      <c r="J33" s="1063"/>
      <c r="K33" s="1063"/>
      <c r="L33" s="1063"/>
      <c r="M33" s="1063"/>
      <c r="N33" s="1063"/>
      <c r="O33" s="1063"/>
      <c r="P33" s="1063"/>
      <c r="Q33" s="1063"/>
      <c r="R33" s="1063"/>
    </row>
    <row r="34" spans="1:18" ht="15.95" customHeight="1">
      <c r="A34" s="802">
        <v>20</v>
      </c>
      <c r="B34" s="1493">
        <f>SUM('87:91'!E34)+SUM('87:91'!I34)</f>
        <v>3920.3999999999996</v>
      </c>
      <c r="C34" s="1497"/>
      <c r="D34" s="1493">
        <f t="shared" si="0"/>
        <v>3920.3999999999996</v>
      </c>
      <c r="E34" s="1493">
        <f>SUM('87:91'!M34)+SUM('87:91'!Q34)</f>
        <v>1086.3999999999999</v>
      </c>
      <c r="F34" s="1495"/>
      <c r="G34" s="1493">
        <f t="shared" si="1"/>
        <v>1086.3999999999999</v>
      </c>
      <c r="I34" s="1063"/>
      <c r="J34" s="1063"/>
      <c r="K34" s="1063"/>
      <c r="L34" s="1063"/>
      <c r="M34" s="1063"/>
      <c r="N34" s="1063"/>
      <c r="O34" s="1063"/>
      <c r="P34" s="1063"/>
      <c r="Q34" s="1063"/>
      <c r="R34" s="1063"/>
    </row>
    <row r="35" spans="1:18" ht="15.95" customHeight="1">
      <c r="A35" s="782">
        <v>21</v>
      </c>
      <c r="B35" s="1493">
        <f>SUM('87:91'!E35)+SUM('87:91'!I35)</f>
        <v>3673.8</v>
      </c>
      <c r="C35" s="1497"/>
      <c r="D35" s="1493">
        <f t="shared" si="0"/>
        <v>3673.8</v>
      </c>
      <c r="E35" s="1493">
        <f>SUM('87:91'!M35)+SUM('87:91'!Q35)</f>
        <v>1020</v>
      </c>
      <c r="F35" s="1493"/>
      <c r="G35" s="1493">
        <f t="shared" si="1"/>
        <v>1020</v>
      </c>
      <c r="I35" s="1063"/>
      <c r="J35" s="1063"/>
      <c r="K35" s="1063"/>
      <c r="L35" s="1063"/>
      <c r="M35" s="1063"/>
      <c r="N35" s="1063"/>
      <c r="O35" s="1063"/>
      <c r="P35" s="1063"/>
      <c r="Q35" s="1063"/>
      <c r="R35" s="1063"/>
    </row>
    <row r="36" spans="1:18" ht="15.95" customHeight="1">
      <c r="A36" s="782">
        <v>22</v>
      </c>
      <c r="B36" s="1493">
        <f>SUM('87:91'!E36)+SUM('87:91'!I36)</f>
        <v>3267.8</v>
      </c>
      <c r="C36" s="1497"/>
      <c r="D36" s="1493">
        <f t="shared" si="0"/>
        <v>3267.8</v>
      </c>
      <c r="E36" s="1493">
        <f>SUM('87:91'!M36)+SUM('87:91'!Q36)</f>
        <v>1019.6000000000001</v>
      </c>
      <c r="F36" s="1493"/>
      <c r="G36" s="1493">
        <f t="shared" si="1"/>
        <v>1019.6000000000001</v>
      </c>
      <c r="I36" s="1063"/>
      <c r="J36" s="1063"/>
      <c r="K36" s="1063"/>
      <c r="L36" s="1063"/>
      <c r="M36" s="1063"/>
      <c r="N36" s="1063"/>
      <c r="O36" s="1063"/>
      <c r="P36" s="1063"/>
      <c r="Q36" s="1063"/>
      <c r="R36" s="1063"/>
    </row>
    <row r="37" spans="1:18" ht="15.95" customHeight="1">
      <c r="A37" s="782">
        <v>23</v>
      </c>
      <c r="B37" s="1493">
        <f>SUM('87:91'!E37)+SUM('87:91'!I37)</f>
        <v>2994.2000000000003</v>
      </c>
      <c r="C37" s="1497"/>
      <c r="D37" s="1493">
        <f t="shared" si="0"/>
        <v>2994.2000000000003</v>
      </c>
      <c r="E37" s="1493">
        <f>SUM('87:91'!M37)+SUM('87:91'!Q37)</f>
        <v>1007.8</v>
      </c>
      <c r="F37" s="1493"/>
      <c r="G37" s="1493">
        <f t="shared" si="1"/>
        <v>1007.8</v>
      </c>
      <c r="I37" s="1063"/>
      <c r="J37" s="1063"/>
      <c r="K37" s="1063"/>
      <c r="L37" s="1063"/>
      <c r="M37" s="1063"/>
      <c r="N37" s="1063"/>
      <c r="O37" s="1063"/>
      <c r="P37" s="1063"/>
      <c r="Q37" s="1063"/>
      <c r="R37" s="1063"/>
    </row>
    <row r="38" spans="1:18" ht="15.95" customHeight="1">
      <c r="A38" s="1496" t="s">
        <v>19</v>
      </c>
      <c r="B38" s="1494"/>
      <c r="C38" s="1494"/>
      <c r="D38" s="1494">
        <f>SUM(D14:D37)</f>
        <v>86522.4</v>
      </c>
      <c r="E38" s="1494"/>
      <c r="F38" s="1494"/>
      <c r="G38" s="1494">
        <f>SUM(G14:G37)</f>
        <v>25819.799999999996</v>
      </c>
      <c r="I38" s="1063"/>
      <c r="J38" s="1063"/>
      <c r="K38" s="1063"/>
      <c r="L38" s="1063"/>
      <c r="M38" s="1063"/>
      <c r="N38" s="1063"/>
      <c r="O38" s="1063"/>
      <c r="P38" s="1063"/>
      <c r="Q38" s="1063"/>
      <c r="R38" s="1063"/>
    </row>
    <row r="39" spans="1:18">
      <c r="I39" s="923"/>
    </row>
    <row r="41" spans="1:18">
      <c r="A41" s="472" t="s">
        <v>565</v>
      </c>
    </row>
    <row r="48" spans="1:18">
      <c r="A48" s="3072"/>
      <c r="B48" s="3072"/>
    </row>
    <row r="49" spans="1:2">
      <c r="A49" s="3072"/>
      <c r="B49" s="3072"/>
    </row>
  </sheetData>
  <mergeCells count="10">
    <mergeCell ref="A48:B48"/>
    <mergeCell ref="A49:B49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D15:D37 G15:G37">
    <cfRule type="cellIs" dxfId="6" priority="5" stopIfTrue="1" operator="equal">
      <formula>MAX($D$15:$D$37)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5">
    <tabColor theme="0"/>
  </sheetPr>
  <dimension ref="A1:Q51"/>
  <sheetViews>
    <sheetView topLeftCell="A4" zoomScale="85" zoomScaleNormal="85" workbookViewId="0">
      <selection activeCell="N17" sqref="N17"/>
    </sheetView>
  </sheetViews>
  <sheetFormatPr defaultColWidth="9.140625"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0" t="s">
        <v>171</v>
      </c>
    </row>
    <row r="2" spans="1:17" ht="15.75">
      <c r="A2" s="1252"/>
      <c r="B2" s="1253"/>
      <c r="C2" s="1253"/>
      <c r="D2" s="475" t="s">
        <v>110</v>
      </c>
      <c r="E2" s="1253"/>
      <c r="F2" s="1253"/>
      <c r="G2" s="1253"/>
    </row>
    <row r="3" spans="1:17" ht="15.75">
      <c r="A3" s="1252"/>
      <c r="B3" s="1253"/>
      <c r="C3" s="1253"/>
      <c r="D3" s="1253"/>
      <c r="E3" s="1253"/>
      <c r="F3" s="1253"/>
      <c r="G3" s="1253"/>
    </row>
    <row r="4" spans="1:17" ht="15.75">
      <c r="A4" s="2795" t="s">
        <v>871</v>
      </c>
      <c r="B4" s="2798"/>
      <c r="C4" s="2798"/>
      <c r="D4" s="2798"/>
      <c r="E4" s="2798"/>
      <c r="F4" s="2798"/>
      <c r="G4" s="2798"/>
      <c r="I4" s="962"/>
      <c r="J4" s="962"/>
      <c r="K4" s="962"/>
      <c r="L4" s="962"/>
      <c r="M4" s="962"/>
      <c r="N4" s="962"/>
      <c r="O4" s="962"/>
      <c r="P4" s="962"/>
      <c r="Q4" s="962"/>
    </row>
    <row r="5" spans="1:17" ht="15.75">
      <c r="A5" s="1252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7" ht="15.75">
      <c r="A6" s="2799" t="s">
        <v>406</v>
      </c>
      <c r="B6" s="2799"/>
      <c r="C6" s="2799"/>
      <c r="D6" s="2800"/>
      <c r="E6" s="2800"/>
      <c r="F6" s="2800"/>
      <c r="G6" s="2800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7" ht="9" customHeight="1">
      <c r="A7" s="1252"/>
      <c r="B7" s="1253"/>
      <c r="C7" s="1253"/>
      <c r="D7" s="3066"/>
      <c r="E7" s="3066"/>
      <c r="F7" s="3066"/>
      <c r="G7" s="3066"/>
      <c r="I7" s="962"/>
      <c r="J7" s="962"/>
      <c r="K7" s="962"/>
      <c r="L7" s="962"/>
      <c r="M7" s="962"/>
      <c r="N7" s="962"/>
      <c r="O7" s="962"/>
      <c r="P7" s="962"/>
      <c r="Q7" s="962"/>
    </row>
    <row r="8" spans="1:17" ht="15.75">
      <c r="A8" s="3067" t="s">
        <v>730</v>
      </c>
      <c r="B8" s="3068"/>
      <c r="C8" s="3068"/>
      <c r="D8" s="3068"/>
      <c r="E8" s="3068"/>
      <c r="F8" s="3068"/>
      <c r="G8" s="3068"/>
      <c r="I8" s="962"/>
      <c r="J8" s="962"/>
      <c r="K8" s="962"/>
      <c r="L8" s="962"/>
      <c r="M8" s="962"/>
      <c r="N8" s="962"/>
      <c r="O8" s="962"/>
      <c r="P8" s="962"/>
      <c r="Q8" s="962"/>
    </row>
    <row r="9" spans="1:17" ht="15.75">
      <c r="A9" s="1936"/>
      <c r="B9" s="1937"/>
      <c r="C9" s="1937"/>
      <c r="D9" s="1937"/>
      <c r="E9" s="1937"/>
      <c r="F9" s="1937"/>
      <c r="G9" s="1937"/>
      <c r="I9" s="962"/>
      <c r="J9" s="962"/>
      <c r="K9" s="962"/>
      <c r="L9" s="962"/>
      <c r="M9" s="962"/>
      <c r="N9" s="962"/>
      <c r="O9" s="962"/>
      <c r="P9" s="962"/>
      <c r="Q9" s="962"/>
    </row>
    <row r="10" spans="1:17">
      <c r="B10" s="476"/>
      <c r="C10" s="1933"/>
      <c r="D10" s="1933"/>
      <c r="E10" s="1933"/>
      <c r="F10" s="1933"/>
      <c r="G10" s="1933"/>
      <c r="H10" s="1933"/>
      <c r="I10" s="1933"/>
      <c r="J10" s="962"/>
      <c r="K10" s="962"/>
      <c r="L10" s="962"/>
      <c r="M10" s="962"/>
      <c r="N10" s="962"/>
      <c r="O10" s="962"/>
      <c r="P10" s="962"/>
      <c r="Q10" s="962"/>
    </row>
    <row r="11" spans="1:17" ht="15.75" customHeight="1">
      <c r="A11" s="2790" t="s">
        <v>111</v>
      </c>
      <c r="B11" s="2792" t="s">
        <v>10</v>
      </c>
      <c r="C11" s="3070"/>
      <c r="D11" s="3071"/>
      <c r="E11" s="2792" t="s">
        <v>11</v>
      </c>
      <c r="F11" s="3070"/>
      <c r="G11" s="3071"/>
      <c r="H11" s="1933"/>
      <c r="I11" s="1933"/>
      <c r="J11" s="962"/>
      <c r="K11" s="962"/>
      <c r="L11" s="962"/>
      <c r="M11" s="962"/>
      <c r="N11" s="962"/>
      <c r="O11" s="962"/>
      <c r="P11" s="962"/>
      <c r="Q11" s="962"/>
    </row>
    <row r="12" spans="1:17" s="478" customFormat="1" ht="60.75" customHeight="1">
      <c r="A12" s="3069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7" s="480" customFormat="1" ht="15.75" customHeight="1">
      <c r="A14" s="782">
        <v>0</v>
      </c>
      <c r="B14" s="782">
        <f>SUM('67:75'!E14,'67:75'!I14)</f>
        <v>5289.4</v>
      </c>
      <c r="C14" s="782"/>
      <c r="D14" s="786">
        <f>B14</f>
        <v>5289.4</v>
      </c>
      <c r="E14" s="783">
        <f>SUM('67:75'!M14,'67:75'!Q14)</f>
        <v>904.4</v>
      </c>
      <c r="F14" s="782"/>
      <c r="G14" s="785">
        <f>E14</f>
        <v>904.4</v>
      </c>
      <c r="I14" s="848"/>
      <c r="J14" s="848"/>
      <c r="K14" s="848"/>
    </row>
    <row r="15" spans="1:17" ht="15.95" customHeight="1">
      <c r="A15" s="782">
        <v>1</v>
      </c>
      <c r="B15" s="783">
        <f>SUM('67:75'!E15,'67:75'!I15)</f>
        <v>5082.8</v>
      </c>
      <c r="C15" s="782"/>
      <c r="D15" s="785">
        <f t="shared" ref="D15:D37" si="0">B15</f>
        <v>5082.8</v>
      </c>
      <c r="E15" s="783">
        <f>SUM('67:75'!M15,'67:75'!Q15)</f>
        <v>953</v>
      </c>
      <c r="F15" s="782"/>
      <c r="G15" s="785">
        <f t="shared" ref="G15:G37" si="1">E15</f>
        <v>953</v>
      </c>
      <c r="I15" s="1063"/>
      <c r="J15" s="849"/>
      <c r="K15" s="1064"/>
      <c r="L15" s="962"/>
      <c r="M15" s="962"/>
      <c r="N15" s="962"/>
      <c r="O15" s="962"/>
      <c r="P15" s="962"/>
      <c r="Q15" s="962"/>
    </row>
    <row r="16" spans="1:17" ht="15.95" customHeight="1">
      <c r="A16" s="782">
        <v>2</v>
      </c>
      <c r="B16" s="783">
        <f>SUM('67:75'!E16,'67:75'!I16)</f>
        <v>4939.6000000000004</v>
      </c>
      <c r="C16" s="782"/>
      <c r="D16" s="785">
        <f t="shared" si="0"/>
        <v>4939.6000000000004</v>
      </c>
      <c r="E16" s="783">
        <f>SUM('67:75'!M16,'67:75'!Q16)</f>
        <v>890.4</v>
      </c>
      <c r="F16" s="782"/>
      <c r="G16" s="785">
        <f t="shared" si="1"/>
        <v>890.4</v>
      </c>
      <c r="I16" s="1063"/>
      <c r="J16" s="849"/>
      <c r="K16" s="1064"/>
      <c r="L16" s="962"/>
      <c r="M16" s="962"/>
      <c r="N16" s="962"/>
      <c r="O16" s="962"/>
      <c r="P16" s="962"/>
      <c r="Q16" s="962"/>
    </row>
    <row r="17" spans="1:17" ht="15.95" customHeight="1">
      <c r="A17" s="782">
        <v>3</v>
      </c>
      <c r="B17" s="783">
        <f>SUM('67:75'!E17,'67:75'!I17)</f>
        <v>4956.6000000000004</v>
      </c>
      <c r="C17" s="782"/>
      <c r="D17" s="785">
        <f t="shared" si="0"/>
        <v>4956.6000000000004</v>
      </c>
      <c r="E17" s="783">
        <f>SUM('67:75'!M17,'67:75'!Q17)</f>
        <v>903.4</v>
      </c>
      <c r="F17" s="782"/>
      <c r="G17" s="785">
        <f t="shared" si="1"/>
        <v>903.4</v>
      </c>
      <c r="I17" s="1065"/>
      <c r="J17" s="849"/>
      <c r="K17" s="1064"/>
      <c r="L17" s="962"/>
      <c r="M17" s="962"/>
      <c r="N17" s="962"/>
      <c r="O17" s="962"/>
      <c r="P17" s="962"/>
      <c r="Q17" s="962"/>
    </row>
    <row r="18" spans="1:17" ht="15.95" customHeight="1">
      <c r="A18" s="782">
        <v>4</v>
      </c>
      <c r="B18" s="783">
        <f>SUM('67:75'!E18,'67:75'!I18)</f>
        <v>5012.8</v>
      </c>
      <c r="C18" s="782"/>
      <c r="D18" s="785">
        <f t="shared" si="0"/>
        <v>5012.8</v>
      </c>
      <c r="E18" s="783">
        <f>SUM('67:75'!M18,'67:75'!Q18)</f>
        <v>892.8</v>
      </c>
      <c r="F18" s="782"/>
      <c r="G18" s="785">
        <f t="shared" si="1"/>
        <v>892.8</v>
      </c>
      <c r="I18" s="1065"/>
      <c r="J18" s="849"/>
      <c r="K18" s="1064"/>
      <c r="L18" s="962"/>
      <c r="M18" s="962"/>
      <c r="N18" s="962"/>
      <c r="O18" s="962"/>
      <c r="P18" s="962"/>
      <c r="Q18" s="962"/>
    </row>
    <row r="19" spans="1:17" ht="15.95" customHeight="1">
      <c r="A19" s="782">
        <v>5</v>
      </c>
      <c r="B19" s="783">
        <f>SUM('67:75'!E19,'67:75'!I19)</f>
        <v>5238.3999999999996</v>
      </c>
      <c r="C19" s="782"/>
      <c r="D19" s="785">
        <f t="shared" si="0"/>
        <v>5238.3999999999996</v>
      </c>
      <c r="E19" s="783">
        <f>SUM('67:75'!M19,'67:75'!Q19)</f>
        <v>879</v>
      </c>
      <c r="F19" s="782"/>
      <c r="G19" s="785">
        <f t="shared" si="1"/>
        <v>879</v>
      </c>
      <c r="I19" s="1065"/>
      <c r="J19" s="849"/>
      <c r="K19" s="1064"/>
      <c r="L19" s="962"/>
      <c r="M19" s="962"/>
      <c r="N19" s="962"/>
      <c r="O19" s="962"/>
      <c r="P19" s="962"/>
      <c r="Q19" s="962"/>
    </row>
    <row r="20" spans="1:17" ht="15.95" customHeight="1">
      <c r="A20" s="782">
        <v>6</v>
      </c>
      <c r="B20" s="783">
        <f>SUM('67:75'!E20,'67:75'!I20)</f>
        <v>6029.2</v>
      </c>
      <c r="C20" s="782"/>
      <c r="D20" s="785">
        <f t="shared" si="0"/>
        <v>6029.2</v>
      </c>
      <c r="E20" s="783">
        <f>SUM('67:75'!M20,'67:75'!Q20)</f>
        <v>896.8</v>
      </c>
      <c r="F20" s="782"/>
      <c r="G20" s="785">
        <f t="shared" si="1"/>
        <v>896.8</v>
      </c>
      <c r="I20" s="1065"/>
      <c r="J20" s="849"/>
      <c r="K20" s="1064"/>
      <c r="L20" s="962"/>
      <c r="M20" s="962"/>
      <c r="N20" s="962"/>
      <c r="O20" s="962"/>
      <c r="P20" s="962"/>
      <c r="Q20" s="962"/>
    </row>
    <row r="21" spans="1:17" ht="15.95" customHeight="1">
      <c r="A21" s="782">
        <v>7</v>
      </c>
      <c r="B21" s="783">
        <f>SUM('67:75'!E21,'67:75'!I21)</f>
        <v>6636.8</v>
      </c>
      <c r="C21" s="782"/>
      <c r="D21" s="785">
        <f t="shared" si="0"/>
        <v>6636.8</v>
      </c>
      <c r="E21" s="783">
        <f>SUM('67:75'!M21,'67:75'!Q21)</f>
        <v>889.2</v>
      </c>
      <c r="F21" s="782"/>
      <c r="G21" s="785">
        <f t="shared" si="1"/>
        <v>889.2</v>
      </c>
      <c r="I21" s="1065"/>
      <c r="J21" s="849"/>
      <c r="K21" s="1064"/>
      <c r="L21" s="962"/>
      <c r="M21" s="962"/>
      <c r="N21" s="962"/>
      <c r="O21" s="962"/>
      <c r="P21" s="962"/>
      <c r="Q21" s="962"/>
    </row>
    <row r="22" spans="1:17" ht="15.95" customHeight="1">
      <c r="A22" s="782">
        <v>8</v>
      </c>
      <c r="B22" s="783">
        <f>SUM('67:75'!E22,'67:75'!I22)</f>
        <v>6723.6</v>
      </c>
      <c r="C22" s="782"/>
      <c r="D22" s="785">
        <f t="shared" si="0"/>
        <v>6723.6</v>
      </c>
      <c r="E22" s="783">
        <f>SUM('67:75'!M22,'67:75'!Q22)</f>
        <v>892.2</v>
      </c>
      <c r="F22" s="782"/>
      <c r="G22" s="785">
        <f t="shared" si="1"/>
        <v>892.2</v>
      </c>
      <c r="I22" s="922"/>
      <c r="J22" s="849"/>
      <c r="K22" s="813"/>
    </row>
    <row r="23" spans="1:17" ht="15.95" customHeight="1">
      <c r="A23" s="782">
        <v>9</v>
      </c>
      <c r="B23" s="783">
        <f>SUM('67:75'!E23,'67:75'!I23)</f>
        <v>6867.2</v>
      </c>
      <c r="C23" s="782"/>
      <c r="D23" s="785">
        <f t="shared" si="0"/>
        <v>6867.2</v>
      </c>
      <c r="E23" s="783">
        <f>SUM('67:75'!M23,'67:75'!Q23)</f>
        <v>922</v>
      </c>
      <c r="F23" s="782"/>
      <c r="G23" s="785">
        <f t="shared" si="1"/>
        <v>922</v>
      </c>
      <c r="I23" s="922"/>
      <c r="J23" s="849"/>
      <c r="K23" s="813"/>
    </row>
    <row r="24" spans="1:17" ht="15.95" customHeight="1">
      <c r="A24" s="782">
        <v>10</v>
      </c>
      <c r="B24" s="783">
        <f>SUM('67:75'!E24,'67:75'!I24)</f>
        <v>6768</v>
      </c>
      <c r="C24" s="782"/>
      <c r="D24" s="785">
        <f t="shared" si="0"/>
        <v>6768</v>
      </c>
      <c r="E24" s="783">
        <f>SUM('67:75'!M24,'67:75'!Q24)</f>
        <v>933</v>
      </c>
      <c r="F24" s="782"/>
      <c r="G24" s="785">
        <f t="shared" si="1"/>
        <v>933</v>
      </c>
      <c r="I24" s="922"/>
      <c r="J24" s="849"/>
      <c r="K24" s="813"/>
    </row>
    <row r="25" spans="1:17" ht="15.95" customHeight="1">
      <c r="A25" s="782">
        <v>11</v>
      </c>
      <c r="B25" s="783">
        <f>SUM('67:75'!E25,'67:75'!I25)</f>
        <v>6660.8</v>
      </c>
      <c r="C25" s="782"/>
      <c r="D25" s="785">
        <f t="shared" si="0"/>
        <v>6660.8</v>
      </c>
      <c r="E25" s="783">
        <f>SUM('67:75'!M25,'67:75'!Q25)</f>
        <v>926</v>
      </c>
      <c r="F25" s="782"/>
      <c r="G25" s="785">
        <f t="shared" si="1"/>
        <v>926</v>
      </c>
      <c r="I25" s="922"/>
      <c r="J25" s="849"/>
      <c r="K25" s="813"/>
    </row>
    <row r="26" spans="1:17" ht="14.25" customHeight="1">
      <c r="A26" s="782">
        <v>12</v>
      </c>
      <c r="B26" s="783">
        <f>SUM('67:75'!E26,'67:75'!I26)</f>
        <v>6796</v>
      </c>
      <c r="C26" s="782"/>
      <c r="D26" s="785">
        <f t="shared" si="0"/>
        <v>6796</v>
      </c>
      <c r="E26" s="783">
        <f>SUM('67:75'!M26,'67:75'!Q26)</f>
        <v>993.8</v>
      </c>
      <c r="F26" s="782"/>
      <c r="G26" s="785">
        <f t="shared" si="1"/>
        <v>993.8</v>
      </c>
      <c r="I26" s="922"/>
      <c r="J26" s="849"/>
      <c r="K26" s="813"/>
    </row>
    <row r="27" spans="1:17" ht="14.25" customHeight="1">
      <c r="A27" s="782">
        <v>13</v>
      </c>
      <c r="B27" s="783">
        <f>SUM('67:75'!E27,'67:75'!I27)</f>
        <v>6540.2</v>
      </c>
      <c r="C27" s="782"/>
      <c r="D27" s="785">
        <f t="shared" si="0"/>
        <v>6540.2</v>
      </c>
      <c r="E27" s="783">
        <f>SUM('67:75'!M27,'67:75'!Q27)</f>
        <v>967.6</v>
      </c>
      <c r="F27" s="782"/>
      <c r="G27" s="785">
        <f t="shared" si="1"/>
        <v>967.6</v>
      </c>
      <c r="I27" s="922"/>
      <c r="J27" s="849"/>
      <c r="K27" s="813"/>
    </row>
    <row r="28" spans="1:17" ht="15.95" customHeight="1">
      <c r="A28" s="782">
        <v>14</v>
      </c>
      <c r="B28" s="783">
        <f>SUM('67:75'!E28,'67:75'!I28)</f>
        <v>6458</v>
      </c>
      <c r="C28" s="782"/>
      <c r="D28" s="785">
        <f t="shared" si="0"/>
        <v>6458</v>
      </c>
      <c r="E28" s="783">
        <f>SUM('67:75'!M28,'67:75'!Q28)</f>
        <v>934.6</v>
      </c>
      <c r="F28" s="782"/>
      <c r="G28" s="785">
        <f t="shared" si="1"/>
        <v>934.6</v>
      </c>
      <c r="I28" s="922"/>
      <c r="J28" s="849"/>
      <c r="K28" s="813"/>
    </row>
    <row r="29" spans="1:17" ht="15.95" customHeight="1">
      <c r="A29" s="782">
        <v>15</v>
      </c>
      <c r="B29" s="783">
        <f>SUM('67:75'!E29,'67:75'!I29)</f>
        <v>6599.6</v>
      </c>
      <c r="C29" s="782"/>
      <c r="D29" s="785">
        <f t="shared" si="0"/>
        <v>6599.6</v>
      </c>
      <c r="E29" s="783">
        <f>SUM('67:75'!M29,'67:75'!Q29)</f>
        <v>918.6</v>
      </c>
      <c r="F29" s="782"/>
      <c r="G29" s="785">
        <f t="shared" si="1"/>
        <v>918.6</v>
      </c>
      <c r="I29" s="922"/>
      <c r="J29" s="849"/>
      <c r="K29" s="813"/>
    </row>
    <row r="30" spans="1:17" ht="15.95" customHeight="1">
      <c r="A30" s="782">
        <v>16</v>
      </c>
      <c r="B30" s="783">
        <f>SUM('67:75'!E30,'67:75'!I30)</f>
        <v>6804.2</v>
      </c>
      <c r="C30" s="782"/>
      <c r="D30" s="785">
        <f t="shared" si="0"/>
        <v>6804.2</v>
      </c>
      <c r="E30" s="783">
        <f>SUM('67:75'!M30,'67:75'!Q30)</f>
        <v>903.2</v>
      </c>
      <c r="F30" s="782"/>
      <c r="G30" s="785">
        <f t="shared" si="1"/>
        <v>903.2</v>
      </c>
      <c r="I30" s="922"/>
      <c r="J30" s="849"/>
      <c r="K30" s="813"/>
    </row>
    <row r="31" spans="1:17" ht="15.95" customHeight="1">
      <c r="A31" s="782">
        <v>17</v>
      </c>
      <c r="B31" s="783">
        <f>SUM('67:75'!E31,'67:75'!I31)</f>
        <v>6920.4</v>
      </c>
      <c r="C31" s="782"/>
      <c r="D31" s="785">
        <f t="shared" si="0"/>
        <v>6920.4</v>
      </c>
      <c r="E31" s="783">
        <f>SUM('67:75'!M31,'67:75'!Q31)</f>
        <v>886.2</v>
      </c>
      <c r="F31" s="782"/>
      <c r="G31" s="785">
        <f t="shared" si="1"/>
        <v>886.2</v>
      </c>
      <c r="I31" s="922"/>
      <c r="J31" s="849"/>
      <c r="K31" s="813"/>
    </row>
    <row r="32" spans="1:17" ht="15.95" customHeight="1">
      <c r="A32" s="782">
        <v>18</v>
      </c>
      <c r="B32" s="783">
        <f>SUM('67:75'!E32,'67:75'!I32)</f>
        <v>6973</v>
      </c>
      <c r="C32" s="782"/>
      <c r="D32" s="785">
        <f t="shared" si="0"/>
        <v>6973</v>
      </c>
      <c r="E32" s="783">
        <f>SUM('67:75'!M32,'67:75'!Q32)</f>
        <v>862.2</v>
      </c>
      <c r="F32" s="782"/>
      <c r="G32" s="785">
        <f t="shared" si="1"/>
        <v>862.2</v>
      </c>
      <c r="I32" s="922"/>
      <c r="J32" s="849"/>
      <c r="K32" s="813"/>
    </row>
    <row r="33" spans="1:11" ht="15.95" customHeight="1">
      <c r="A33" s="802">
        <v>19</v>
      </c>
      <c r="B33" s="783">
        <f>SUM('67:75'!E33,'67:75'!I33)</f>
        <v>6930.8</v>
      </c>
      <c r="C33" s="798"/>
      <c r="D33" s="785">
        <f t="shared" si="0"/>
        <v>6930.8</v>
      </c>
      <c r="E33" s="783">
        <f>SUM('67:75'!M33,'67:75'!Q33)</f>
        <v>917.2</v>
      </c>
      <c r="F33" s="1940"/>
      <c r="G33" s="785">
        <f t="shared" si="1"/>
        <v>917.2</v>
      </c>
      <c r="I33" s="922"/>
      <c r="J33" s="849"/>
      <c r="K33" s="813"/>
    </row>
    <row r="34" spans="1:11" ht="15.95" customHeight="1">
      <c r="A34" s="802">
        <v>20</v>
      </c>
      <c r="B34" s="783">
        <f>SUM('67:75'!E34,'67:75'!I34)</f>
        <v>6869</v>
      </c>
      <c r="C34" s="802"/>
      <c r="D34" s="785">
        <f t="shared" si="0"/>
        <v>6869</v>
      </c>
      <c r="E34" s="783">
        <f>SUM('67:75'!M34,'67:75'!Q34)</f>
        <v>888.2</v>
      </c>
      <c r="F34" s="802"/>
      <c r="G34" s="785">
        <f t="shared" si="1"/>
        <v>888.2</v>
      </c>
      <c r="I34" s="922"/>
      <c r="J34" s="849"/>
      <c r="K34" s="813"/>
    </row>
    <row r="35" spans="1:11" ht="15.95" customHeight="1">
      <c r="A35" s="782">
        <v>21</v>
      </c>
      <c r="B35" s="783">
        <f>SUM('67:75'!E35,'67:75'!I35)</f>
        <v>6635.8</v>
      </c>
      <c r="C35" s="782"/>
      <c r="D35" s="785">
        <f t="shared" si="0"/>
        <v>6635.8</v>
      </c>
      <c r="E35" s="783">
        <f>SUM('67:75'!M35,'67:75'!Q35)</f>
        <v>889.6</v>
      </c>
      <c r="F35" s="782"/>
      <c r="G35" s="785">
        <f t="shared" si="1"/>
        <v>889.6</v>
      </c>
      <c r="I35" s="922"/>
      <c r="J35" s="849"/>
      <c r="K35" s="813"/>
    </row>
    <row r="36" spans="1:11" ht="15.95" customHeight="1">
      <c r="A36" s="782">
        <v>22</v>
      </c>
      <c r="B36" s="783">
        <f>SUM('67:75'!E36,'67:75'!I36)</f>
        <v>6151</v>
      </c>
      <c r="C36" s="782"/>
      <c r="D36" s="785">
        <f t="shared" si="0"/>
        <v>6151</v>
      </c>
      <c r="E36" s="783">
        <f>SUM('67:75'!M36,'67:75'!Q36)</f>
        <v>888.6</v>
      </c>
      <c r="F36" s="782"/>
      <c r="G36" s="785">
        <f t="shared" si="1"/>
        <v>888.6</v>
      </c>
      <c r="I36" s="922"/>
      <c r="J36" s="849"/>
      <c r="K36" s="813"/>
    </row>
    <row r="37" spans="1:11" ht="15.95" customHeight="1">
      <c r="A37" s="782">
        <v>23</v>
      </c>
      <c r="B37" s="783">
        <f>SUM('67:75'!E37,'67:75'!I37)</f>
        <v>5661.2</v>
      </c>
      <c r="C37" s="782"/>
      <c r="D37" s="785">
        <f t="shared" si="0"/>
        <v>5661.2</v>
      </c>
      <c r="E37" s="783">
        <f>SUM('67:75'!M37,'67:75'!Q37)</f>
        <v>915.4</v>
      </c>
      <c r="F37" s="782"/>
      <c r="G37" s="785">
        <f t="shared" si="1"/>
        <v>915.4</v>
      </c>
      <c r="I37" s="922"/>
      <c r="J37" s="849"/>
      <c r="K37" s="813"/>
    </row>
    <row r="38" spans="1:11" ht="14.25">
      <c r="A38" s="784" t="s">
        <v>19</v>
      </c>
      <c r="B38" s="1946"/>
      <c r="C38" s="1946"/>
      <c r="D38" s="1942">
        <f>SUM(D14:D37)</f>
        <v>149544.4</v>
      </c>
      <c r="E38" s="1946"/>
      <c r="F38" s="1946"/>
      <c r="G38" s="785">
        <f>SUM(G14:G37)</f>
        <v>21847.4</v>
      </c>
      <c r="I38" s="923"/>
    </row>
    <row r="40" spans="1:11" ht="15.75" customHeight="1">
      <c r="C40" s="475"/>
      <c r="D40" s="475"/>
      <c r="F40" s="481"/>
    </row>
    <row r="41" spans="1:11" ht="15.75">
      <c r="C41" s="1250"/>
    </row>
    <row r="42" spans="1:11">
      <c r="A42" s="472" t="s">
        <v>565</v>
      </c>
    </row>
    <row r="48" spans="1:11" ht="13.5">
      <c r="A48" s="2789"/>
      <c r="B48" s="2789"/>
    </row>
    <row r="49" spans="1:4" ht="13.5">
      <c r="A49" s="2789"/>
      <c r="B49" s="2789"/>
    </row>
    <row r="51" spans="1:4" hidden="1">
      <c r="D51" s="1135">
        <f>MAX(D15:D37)</f>
        <v>6973</v>
      </c>
    </row>
  </sheetData>
  <mergeCells count="9">
    <mergeCell ref="A4:G4"/>
    <mergeCell ref="A6:G6"/>
    <mergeCell ref="A49:B49"/>
    <mergeCell ref="D7:G7"/>
    <mergeCell ref="A48:B48"/>
    <mergeCell ref="A8:G8"/>
    <mergeCell ref="A11:A12"/>
    <mergeCell ref="B11:D11"/>
    <mergeCell ref="E11:G11"/>
  </mergeCells>
  <phoneticPr fontId="8" type="noConversion"/>
  <conditionalFormatting sqref="D15:D37">
    <cfRule type="cellIs" dxfId="5" priority="7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6">
    <tabColor theme="0"/>
  </sheetPr>
  <dimension ref="A1:Q49"/>
  <sheetViews>
    <sheetView topLeftCell="A4" zoomScale="85" zoomScaleNormal="85" workbookViewId="0">
      <selection activeCell="D38" sqref="D38"/>
    </sheetView>
  </sheetViews>
  <sheetFormatPr defaultColWidth="9.140625"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0" t="s">
        <v>171</v>
      </c>
    </row>
    <row r="2" spans="1:17" ht="15.75">
      <c r="A2" s="1252"/>
      <c r="B2" s="1253"/>
      <c r="C2" s="1253"/>
      <c r="D2" s="475" t="s">
        <v>110</v>
      </c>
      <c r="E2" s="1253"/>
      <c r="F2" s="1253"/>
      <c r="G2" s="1253"/>
    </row>
    <row r="3" spans="1:17" ht="15.75">
      <c r="A3" s="1252"/>
      <c r="B3" s="1253"/>
      <c r="C3" s="1253"/>
      <c r="D3" s="1253"/>
      <c r="E3" s="1253"/>
      <c r="F3" s="1253"/>
      <c r="G3" s="1253"/>
    </row>
    <row r="4" spans="1:17" ht="15.75">
      <c r="A4" s="2795" t="s">
        <v>871</v>
      </c>
      <c r="B4" s="2798"/>
      <c r="C4" s="2798"/>
      <c r="D4" s="2798"/>
      <c r="E4" s="2798"/>
      <c r="F4" s="2798"/>
      <c r="G4" s="2798"/>
      <c r="I4" s="962"/>
      <c r="J4" s="962"/>
      <c r="K4" s="962"/>
      <c r="L4" s="962"/>
      <c r="M4" s="962"/>
      <c r="N4" s="962"/>
      <c r="O4" s="962"/>
      <c r="P4" s="962"/>
      <c r="Q4" s="962"/>
    </row>
    <row r="5" spans="1:17" ht="15.75">
      <c r="A5" s="1252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7" ht="15.75">
      <c r="A6" s="2799" t="s">
        <v>406</v>
      </c>
      <c r="B6" s="2799"/>
      <c r="C6" s="2799"/>
      <c r="D6" s="2800"/>
      <c r="E6" s="2800"/>
      <c r="F6" s="2800"/>
      <c r="G6" s="2800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7" ht="9" customHeight="1">
      <c r="A7" s="1252"/>
      <c r="B7" s="1253"/>
      <c r="C7" s="1253"/>
      <c r="D7" s="3066"/>
      <c r="E7" s="3066"/>
      <c r="F7" s="3066"/>
      <c r="G7" s="3066"/>
      <c r="I7" s="962"/>
      <c r="J7" s="962"/>
      <c r="K7" s="962"/>
      <c r="L7" s="962"/>
      <c r="M7" s="962"/>
      <c r="N7" s="962"/>
      <c r="O7" s="962"/>
      <c r="P7" s="962"/>
      <c r="Q7" s="962"/>
    </row>
    <row r="8" spans="1:17" ht="15.75">
      <c r="A8" s="3067" t="s">
        <v>731</v>
      </c>
      <c r="B8" s="3068"/>
      <c r="C8" s="3068"/>
      <c r="D8" s="3068"/>
      <c r="E8" s="3068"/>
      <c r="F8" s="3068"/>
      <c r="G8" s="3068"/>
      <c r="I8" s="962"/>
      <c r="J8" s="962"/>
      <c r="K8" s="962"/>
      <c r="L8" s="962"/>
      <c r="M8" s="962"/>
      <c r="N8" s="962"/>
      <c r="O8" s="962"/>
      <c r="P8" s="962"/>
      <c r="Q8" s="962"/>
    </row>
    <row r="9" spans="1:17" ht="15.75">
      <c r="A9" s="1936"/>
      <c r="B9" s="1937"/>
      <c r="C9" s="1937"/>
      <c r="D9" s="1937"/>
      <c r="E9" s="1937"/>
      <c r="F9" s="1937"/>
      <c r="G9" s="1937"/>
      <c r="I9" s="962"/>
      <c r="J9" s="962"/>
      <c r="K9" s="962"/>
      <c r="L9" s="962"/>
      <c r="M9" s="962"/>
      <c r="N9" s="962"/>
      <c r="O9" s="962"/>
      <c r="P9" s="962"/>
      <c r="Q9" s="962"/>
    </row>
    <row r="10" spans="1:17">
      <c r="B10" s="476"/>
      <c r="C10" s="872"/>
      <c r="D10" s="872"/>
      <c r="E10" s="872"/>
      <c r="F10" s="872"/>
      <c r="G10" s="872"/>
      <c r="H10" s="872"/>
      <c r="I10" s="872"/>
      <c r="J10" s="962"/>
      <c r="K10" s="962"/>
      <c r="L10" s="962"/>
      <c r="M10" s="962"/>
      <c r="N10" s="962"/>
      <c r="O10" s="962"/>
      <c r="P10" s="962"/>
      <c r="Q10" s="962"/>
    </row>
    <row r="11" spans="1:17" ht="15.75" customHeight="1">
      <c r="A11" s="2790" t="s">
        <v>111</v>
      </c>
      <c r="B11" s="2792" t="s">
        <v>10</v>
      </c>
      <c r="C11" s="2793"/>
      <c r="D11" s="2793"/>
      <c r="E11" s="2792" t="s">
        <v>11</v>
      </c>
      <c r="F11" s="2793"/>
      <c r="G11" s="2797"/>
      <c r="H11" s="872"/>
      <c r="I11" s="872"/>
      <c r="J11" s="962"/>
      <c r="K11" s="962"/>
      <c r="L11" s="962"/>
      <c r="M11" s="962"/>
      <c r="N11" s="962"/>
      <c r="O11" s="962"/>
      <c r="P11" s="962"/>
      <c r="Q11" s="962"/>
    </row>
    <row r="12" spans="1:17" s="478" customFormat="1" ht="60.75" customHeight="1">
      <c r="A12" s="3080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7" s="480" customFormat="1" ht="15.75" customHeight="1">
      <c r="A14" s="782">
        <v>0</v>
      </c>
      <c r="B14" s="782">
        <f>SUM('64:66_1'!E14,'64:66_1'!I14)</f>
        <v>4666.2</v>
      </c>
      <c r="C14" s="782"/>
      <c r="D14" s="782">
        <f>B14</f>
        <v>4666.2</v>
      </c>
      <c r="E14" s="783">
        <f>SUM('64:66_1'!M14,'64:66_1'!Q14)</f>
        <v>920.9</v>
      </c>
      <c r="F14" s="782"/>
      <c r="G14" s="783">
        <f>-E14</f>
        <v>-920.9</v>
      </c>
      <c r="I14" s="848"/>
      <c r="J14" s="848"/>
      <c r="K14" s="848"/>
    </row>
    <row r="15" spans="1:17" ht="15.95" customHeight="1">
      <c r="A15" s="782">
        <v>1</v>
      </c>
      <c r="B15" s="783">
        <f>SUM('64:66_1'!E15,'64:66_1'!I15)</f>
        <v>4494.7</v>
      </c>
      <c r="C15" s="782"/>
      <c r="D15" s="783">
        <f t="shared" ref="D15:D37" si="0">B15</f>
        <v>4494.7</v>
      </c>
      <c r="E15" s="783">
        <f>SUM('64:66_1'!M15,'64:66_1'!Q15)</f>
        <v>926.4</v>
      </c>
      <c r="F15" s="782"/>
      <c r="G15" s="783">
        <f t="shared" ref="G15:G37" si="1">E15</f>
        <v>926.4</v>
      </c>
      <c r="I15" s="1063"/>
      <c r="J15" s="849"/>
      <c r="K15" s="1064"/>
      <c r="L15" s="962"/>
      <c r="M15" s="962"/>
      <c r="N15" s="962"/>
      <c r="O15" s="962"/>
      <c r="P15" s="962"/>
      <c r="Q15" s="962"/>
    </row>
    <row r="16" spans="1:17" ht="15.95" customHeight="1">
      <c r="A16" s="782">
        <v>2</v>
      </c>
      <c r="B16" s="783">
        <f>SUM('64:66_1'!E16,'64:66_1'!I16)</f>
        <v>4434.2</v>
      </c>
      <c r="C16" s="782"/>
      <c r="D16" s="783">
        <f t="shared" si="0"/>
        <v>4434.2</v>
      </c>
      <c r="E16" s="783">
        <f>SUM('64:66_1'!M16,'64:66_1'!Q16)</f>
        <v>899.7</v>
      </c>
      <c r="F16" s="782"/>
      <c r="G16" s="783">
        <f t="shared" si="1"/>
        <v>899.7</v>
      </c>
      <c r="I16" s="1063"/>
      <c r="J16" s="849"/>
      <c r="K16" s="1064"/>
      <c r="L16" s="962"/>
      <c r="M16" s="962"/>
      <c r="N16" s="962"/>
      <c r="O16" s="962"/>
      <c r="P16" s="962"/>
      <c r="Q16" s="962"/>
    </row>
    <row r="17" spans="1:17" ht="15.95" customHeight="1">
      <c r="A17" s="782">
        <v>3</v>
      </c>
      <c r="B17" s="783">
        <f>SUM('64:66_1'!E17,'64:66_1'!I17)</f>
        <v>4397.7</v>
      </c>
      <c r="C17" s="782"/>
      <c r="D17" s="783">
        <f t="shared" si="0"/>
        <v>4397.7</v>
      </c>
      <c r="E17" s="783">
        <f>SUM('64:66_1'!M17,'64:66_1'!Q17)</f>
        <v>893.7</v>
      </c>
      <c r="F17" s="782"/>
      <c r="G17" s="783">
        <f t="shared" si="1"/>
        <v>893.7</v>
      </c>
      <c r="I17" s="1065"/>
      <c r="J17" s="849"/>
      <c r="K17" s="1064"/>
      <c r="L17" s="962"/>
      <c r="M17" s="962"/>
      <c r="N17" s="962"/>
      <c r="O17" s="962"/>
      <c r="P17" s="962"/>
      <c r="Q17" s="962"/>
    </row>
    <row r="18" spans="1:17" ht="15.95" customHeight="1">
      <c r="A18" s="782">
        <v>4</v>
      </c>
      <c r="B18" s="783">
        <f>SUM('64:66_1'!E18,'64:66_1'!I18)</f>
        <v>4460.7</v>
      </c>
      <c r="C18" s="782"/>
      <c r="D18" s="783">
        <f t="shared" si="0"/>
        <v>4460.7</v>
      </c>
      <c r="E18" s="783">
        <f>SUM('64:66_1'!M18,'64:66_1'!Q18)</f>
        <v>880</v>
      </c>
      <c r="F18" s="782"/>
      <c r="G18" s="783">
        <f t="shared" si="1"/>
        <v>880</v>
      </c>
      <c r="I18" s="1065"/>
      <c r="J18" s="849"/>
      <c r="K18" s="1064"/>
      <c r="L18" s="962"/>
      <c r="M18" s="962"/>
      <c r="N18" s="962"/>
      <c r="O18" s="962"/>
      <c r="P18" s="962"/>
      <c r="Q18" s="962"/>
    </row>
    <row r="19" spans="1:17" ht="15.95" customHeight="1">
      <c r="A19" s="782">
        <v>5</v>
      </c>
      <c r="B19" s="783">
        <f>SUM('64:66_1'!E19,'64:66_1'!I19)</f>
        <v>4752</v>
      </c>
      <c r="C19" s="782"/>
      <c r="D19" s="783">
        <f t="shared" si="0"/>
        <v>4752</v>
      </c>
      <c r="E19" s="783">
        <f>SUM('64:66_1'!M19,'64:66_1'!Q19)</f>
        <v>885</v>
      </c>
      <c r="F19" s="782"/>
      <c r="G19" s="783">
        <f t="shared" si="1"/>
        <v>885</v>
      </c>
      <c r="I19" s="1065"/>
      <c r="J19" s="849"/>
      <c r="K19" s="1064"/>
      <c r="L19" s="962"/>
      <c r="M19" s="962"/>
      <c r="N19" s="962"/>
      <c r="O19" s="962"/>
      <c r="P19" s="962"/>
      <c r="Q19" s="962"/>
    </row>
    <row r="20" spans="1:17" ht="15.95" customHeight="1">
      <c r="A20" s="782">
        <v>6</v>
      </c>
      <c r="B20" s="783">
        <f>SUM('64:66_1'!E20,'64:66_1'!I20)</f>
        <v>5454.3</v>
      </c>
      <c r="C20" s="782"/>
      <c r="D20" s="783">
        <f t="shared" si="0"/>
        <v>5454.3</v>
      </c>
      <c r="E20" s="783">
        <f>SUM('64:66_1'!M20,'64:66_1'!Q20)</f>
        <v>858.2</v>
      </c>
      <c r="F20" s="782"/>
      <c r="G20" s="783">
        <f t="shared" si="1"/>
        <v>858.2</v>
      </c>
      <c r="I20" s="1065"/>
      <c r="J20" s="849"/>
      <c r="K20" s="1064"/>
      <c r="L20" s="962"/>
      <c r="M20" s="962"/>
      <c r="N20" s="962"/>
      <c r="O20" s="962"/>
      <c r="P20" s="962"/>
      <c r="Q20" s="962"/>
    </row>
    <row r="21" spans="1:17" ht="15.95" customHeight="1">
      <c r="A21" s="782">
        <v>7</v>
      </c>
      <c r="B21" s="783">
        <f>SUM('64:66_1'!E21,'64:66_1'!I21)</f>
        <v>6325.7</v>
      </c>
      <c r="C21" s="782"/>
      <c r="D21" s="783">
        <f t="shared" si="0"/>
        <v>6325.7</v>
      </c>
      <c r="E21" s="783">
        <f>SUM('64:66_1'!M21,'64:66_1'!Q21)</f>
        <v>904.3</v>
      </c>
      <c r="F21" s="782"/>
      <c r="G21" s="783">
        <f t="shared" si="1"/>
        <v>904.3</v>
      </c>
      <c r="I21" s="1065"/>
      <c r="J21" s="849"/>
      <c r="K21" s="1064"/>
      <c r="L21" s="962"/>
      <c r="M21" s="962"/>
      <c r="N21" s="962"/>
      <c r="O21" s="962"/>
      <c r="P21" s="962"/>
      <c r="Q21" s="962"/>
    </row>
    <row r="22" spans="1:17" ht="15.95" customHeight="1">
      <c r="A22" s="782">
        <v>8</v>
      </c>
      <c r="B22" s="783">
        <f>SUM('64:66_1'!E22,'64:66_1'!I22)</f>
        <v>6541.5</v>
      </c>
      <c r="C22" s="782"/>
      <c r="D22" s="783">
        <f t="shared" si="0"/>
        <v>6541.5</v>
      </c>
      <c r="E22" s="783">
        <f>SUM('64:66_1'!M22,'64:66_1'!Q22)</f>
        <v>933.1</v>
      </c>
      <c r="F22" s="782"/>
      <c r="G22" s="783">
        <f t="shared" si="1"/>
        <v>933.1</v>
      </c>
      <c r="I22" s="922"/>
      <c r="J22" s="849"/>
      <c r="K22" s="813"/>
    </row>
    <row r="23" spans="1:17" ht="15.95" customHeight="1">
      <c r="A23" s="782">
        <v>9</v>
      </c>
      <c r="B23" s="783">
        <f>SUM('64:66_1'!E23,'64:66_1'!I23)</f>
        <v>6488.8</v>
      </c>
      <c r="C23" s="782"/>
      <c r="D23" s="783">
        <f t="shared" si="0"/>
        <v>6488.8</v>
      </c>
      <c r="E23" s="783">
        <f>SUM('64:66_1'!M23,'64:66_1'!Q23)</f>
        <v>977.3</v>
      </c>
      <c r="F23" s="782"/>
      <c r="G23" s="783">
        <f t="shared" si="1"/>
        <v>977.3</v>
      </c>
      <c r="I23" s="922"/>
      <c r="J23" s="849"/>
      <c r="K23" s="813"/>
    </row>
    <row r="24" spans="1:17" ht="15.95" customHeight="1">
      <c r="A24" s="782">
        <v>10</v>
      </c>
      <c r="B24" s="783">
        <f>SUM('64:66_1'!E24,'64:66_1'!I24)</f>
        <v>6338.1</v>
      </c>
      <c r="C24" s="782"/>
      <c r="D24" s="783">
        <f t="shared" si="0"/>
        <v>6338.1</v>
      </c>
      <c r="E24" s="783">
        <f>SUM('64:66_1'!M24,'64:66_1'!Q24)</f>
        <v>980.4</v>
      </c>
      <c r="F24" s="782"/>
      <c r="G24" s="783">
        <f t="shared" si="1"/>
        <v>980.4</v>
      </c>
      <c r="I24" s="922"/>
      <c r="J24" s="849"/>
      <c r="K24" s="813"/>
    </row>
    <row r="25" spans="1:17" ht="15.95" customHeight="1">
      <c r="A25" s="782">
        <v>11</v>
      </c>
      <c r="B25" s="783">
        <f>SUM('64:66_1'!E25,'64:66_1'!I25)</f>
        <v>6179.1</v>
      </c>
      <c r="C25" s="782"/>
      <c r="D25" s="783">
        <f t="shared" si="0"/>
        <v>6179.1</v>
      </c>
      <c r="E25" s="783">
        <f>SUM('64:66_1'!M25,'64:66_1'!Q25)</f>
        <v>976.4</v>
      </c>
      <c r="F25" s="782"/>
      <c r="G25" s="783">
        <f t="shared" si="1"/>
        <v>976.4</v>
      </c>
      <c r="I25" s="922"/>
      <c r="J25" s="849"/>
      <c r="K25" s="813"/>
    </row>
    <row r="26" spans="1:17" ht="14.25" customHeight="1">
      <c r="A26" s="782">
        <v>12</v>
      </c>
      <c r="B26" s="783">
        <f>SUM('64:66_1'!E26,'64:66_1'!I26)</f>
        <v>6338</v>
      </c>
      <c r="C26" s="782"/>
      <c r="D26" s="783">
        <f t="shared" si="0"/>
        <v>6338</v>
      </c>
      <c r="E26" s="783">
        <f>SUM('64:66_1'!M26,'64:66_1'!Q26)</f>
        <v>1048.8</v>
      </c>
      <c r="F26" s="782"/>
      <c r="G26" s="783">
        <f t="shared" si="1"/>
        <v>1048.8</v>
      </c>
      <c r="I26" s="922"/>
      <c r="J26" s="849"/>
      <c r="K26" s="813"/>
    </row>
    <row r="27" spans="1:17" ht="14.25" customHeight="1">
      <c r="A27" s="782">
        <v>13</v>
      </c>
      <c r="B27" s="783">
        <f>SUM('64:66_1'!E27,'64:66_1'!I27)</f>
        <v>6260</v>
      </c>
      <c r="C27" s="782"/>
      <c r="D27" s="783">
        <f t="shared" si="0"/>
        <v>6260</v>
      </c>
      <c r="E27" s="783">
        <f>SUM('64:66_1'!M27,'64:66_1'!Q27)</f>
        <v>1032.2</v>
      </c>
      <c r="F27" s="782"/>
      <c r="G27" s="783">
        <f t="shared" si="1"/>
        <v>1032.2</v>
      </c>
      <c r="I27" s="922"/>
      <c r="J27" s="849"/>
      <c r="K27" s="813"/>
    </row>
    <row r="28" spans="1:17" ht="15.95" customHeight="1">
      <c r="A28" s="782">
        <v>14</v>
      </c>
      <c r="B28" s="783">
        <f>SUM('64:66_1'!E28,'64:66_1'!I28)</f>
        <v>6259.2</v>
      </c>
      <c r="C28" s="782"/>
      <c r="D28" s="783">
        <f t="shared" si="0"/>
        <v>6259.2</v>
      </c>
      <c r="E28" s="783">
        <f>SUM('64:66_1'!M28,'64:66_1'!Q28)</f>
        <v>973</v>
      </c>
      <c r="F28" s="782"/>
      <c r="G28" s="783">
        <f t="shared" si="1"/>
        <v>973</v>
      </c>
      <c r="I28" s="922"/>
      <c r="J28" s="849"/>
      <c r="K28" s="813"/>
    </row>
    <row r="29" spans="1:17" ht="15.95" customHeight="1">
      <c r="A29" s="782">
        <v>15</v>
      </c>
      <c r="B29" s="783">
        <f>SUM('64:66_1'!E29,'64:66_1'!I29)</f>
        <v>6300.7</v>
      </c>
      <c r="C29" s="782"/>
      <c r="D29" s="783">
        <f t="shared" si="0"/>
        <v>6300.7</v>
      </c>
      <c r="E29" s="783">
        <f>SUM('64:66_1'!M29,'64:66_1'!Q29)</f>
        <v>983.2</v>
      </c>
      <c r="F29" s="782"/>
      <c r="G29" s="783">
        <f t="shared" si="1"/>
        <v>983.2</v>
      </c>
      <c r="I29" s="922"/>
      <c r="J29" s="849"/>
      <c r="K29" s="813"/>
    </row>
    <row r="30" spans="1:17" ht="15.95" customHeight="1">
      <c r="A30" s="782">
        <v>16</v>
      </c>
      <c r="B30" s="783">
        <f>SUM('64:66_1'!E30,'64:66_1'!I30)</f>
        <v>6657.7</v>
      </c>
      <c r="C30" s="782"/>
      <c r="D30" s="783">
        <f t="shared" si="0"/>
        <v>6657.7</v>
      </c>
      <c r="E30" s="783">
        <f>SUM('64:66_1'!M30,'64:66_1'!Q30)</f>
        <v>961.4</v>
      </c>
      <c r="F30" s="782"/>
      <c r="G30" s="783">
        <f t="shared" si="1"/>
        <v>961.4</v>
      </c>
      <c r="I30" s="922"/>
      <c r="J30" s="849"/>
      <c r="K30" s="813"/>
    </row>
    <row r="31" spans="1:17" ht="15.95" customHeight="1">
      <c r="A31" s="782">
        <v>17</v>
      </c>
      <c r="B31" s="783">
        <f>SUM('64:66_1'!E31,'64:66_1'!I31)</f>
        <v>6716.7</v>
      </c>
      <c r="C31" s="782"/>
      <c r="D31" s="783">
        <f t="shared" si="0"/>
        <v>6716.7</v>
      </c>
      <c r="E31" s="783">
        <f>SUM('64:66_1'!M31,'64:66_1'!Q31)</f>
        <v>971.8</v>
      </c>
      <c r="F31" s="782"/>
      <c r="G31" s="783">
        <f t="shared" si="1"/>
        <v>971.8</v>
      </c>
      <c r="I31" s="922"/>
      <c r="J31" s="849"/>
      <c r="K31" s="813"/>
    </row>
    <row r="32" spans="1:17" ht="15.95" customHeight="1">
      <c r="A32" s="782">
        <v>18</v>
      </c>
      <c r="B32" s="783">
        <f>SUM('64:66_1'!E32,'64:66_1'!I32)</f>
        <v>6653.4</v>
      </c>
      <c r="C32" s="782"/>
      <c r="D32" s="783">
        <f t="shared" si="0"/>
        <v>6653.4</v>
      </c>
      <c r="E32" s="783">
        <f>SUM('64:66_1'!M32,'64:66_1'!Q32)</f>
        <v>975.2</v>
      </c>
      <c r="F32" s="782"/>
      <c r="G32" s="783">
        <f t="shared" si="1"/>
        <v>975.2</v>
      </c>
      <c r="I32" s="922"/>
      <c r="J32" s="849"/>
      <c r="K32" s="813"/>
    </row>
    <row r="33" spans="1:11" ht="15.95" customHeight="1">
      <c r="A33" s="802">
        <v>19</v>
      </c>
      <c r="B33" s="783">
        <f>SUM('64:66_1'!E33,'64:66_1'!I33)</f>
        <v>6613.1</v>
      </c>
      <c r="C33" s="798"/>
      <c r="D33" s="783">
        <f t="shared" si="0"/>
        <v>6613.1</v>
      </c>
      <c r="E33" s="783">
        <f>SUM('64:66_1'!M33,'64:66_1'!Q33)</f>
        <v>981.3</v>
      </c>
      <c r="F33" s="1940"/>
      <c r="G33" s="783">
        <f t="shared" si="1"/>
        <v>981.3</v>
      </c>
      <c r="I33" s="922"/>
      <c r="J33" s="849"/>
      <c r="K33" s="813"/>
    </row>
    <row r="34" spans="1:11" ht="15.95" customHeight="1">
      <c r="A34" s="802">
        <v>20</v>
      </c>
      <c r="B34" s="783">
        <f>SUM('64:66_1'!E34,'64:66_1'!I34)</f>
        <v>6426.7</v>
      </c>
      <c r="C34" s="802"/>
      <c r="D34" s="783">
        <f t="shared" si="0"/>
        <v>6426.7</v>
      </c>
      <c r="E34" s="783">
        <f>SUM('64:66_1'!M34,'64:66_1'!Q34)</f>
        <v>994.2</v>
      </c>
      <c r="F34" s="802"/>
      <c r="G34" s="783">
        <f t="shared" si="1"/>
        <v>994.2</v>
      </c>
      <c r="I34" s="922"/>
      <c r="J34" s="849"/>
      <c r="K34" s="813"/>
    </row>
    <row r="35" spans="1:11" ht="15.95" customHeight="1">
      <c r="A35" s="782">
        <v>21</v>
      </c>
      <c r="B35" s="783">
        <f>SUM('64:66_1'!E35,'64:66_1'!I35)</f>
        <v>6262.9</v>
      </c>
      <c r="C35" s="782"/>
      <c r="D35" s="783">
        <f t="shared" si="0"/>
        <v>6262.9</v>
      </c>
      <c r="E35" s="783">
        <f>SUM('64:66_1'!M35,'64:66_1'!Q35)</f>
        <v>978.3</v>
      </c>
      <c r="F35" s="782"/>
      <c r="G35" s="783">
        <f t="shared" si="1"/>
        <v>978.3</v>
      </c>
      <c r="I35" s="922"/>
      <c r="J35" s="849"/>
      <c r="K35" s="813"/>
    </row>
    <row r="36" spans="1:11" ht="15.95" customHeight="1">
      <c r="A36" s="782">
        <v>22</v>
      </c>
      <c r="B36" s="783">
        <f>SUM('64:66_1'!E36,'64:66_1'!I36)</f>
        <v>5837.4</v>
      </c>
      <c r="C36" s="782"/>
      <c r="D36" s="783">
        <f t="shared" si="0"/>
        <v>5837.4</v>
      </c>
      <c r="E36" s="783">
        <f>SUM('64:66_1'!M36,'64:66_1'!Q36)</f>
        <v>1015.7</v>
      </c>
      <c r="F36" s="782"/>
      <c r="G36" s="783">
        <f t="shared" si="1"/>
        <v>1015.7</v>
      </c>
      <c r="I36" s="922"/>
      <c r="J36" s="849"/>
      <c r="K36" s="813"/>
    </row>
    <row r="37" spans="1:11">
      <c r="A37" s="782">
        <v>23</v>
      </c>
      <c r="B37" s="783">
        <f>SUM('64:66_1'!E37,'64:66_1'!I37)</f>
        <v>5307.5</v>
      </c>
      <c r="C37" s="1941"/>
      <c r="D37" s="783">
        <f t="shared" si="0"/>
        <v>5307.5</v>
      </c>
      <c r="E37" s="783">
        <f>SUM('64:66_1'!M37,'64:66_1'!Q37)</f>
        <v>947.4</v>
      </c>
      <c r="F37" s="1941"/>
      <c r="G37" s="783">
        <f t="shared" si="1"/>
        <v>947.4</v>
      </c>
      <c r="I37" s="923"/>
    </row>
    <row r="38" spans="1:11">
      <c r="A38" s="1943" t="s">
        <v>19</v>
      </c>
      <c r="B38" s="1943"/>
      <c r="C38" s="1943"/>
      <c r="D38" s="1943">
        <f>SUM(D14:D37)</f>
        <v>140166.29999999999</v>
      </c>
      <c r="E38" s="1943"/>
      <c r="F38" s="1943"/>
      <c r="G38" s="1944">
        <f>SUM(G14:G37)</f>
        <v>21056.100000000002</v>
      </c>
    </row>
    <row r="39" spans="1:11" ht="15.75" customHeight="1">
      <c r="C39" s="475"/>
      <c r="D39" s="475"/>
      <c r="F39" s="481"/>
    </row>
    <row r="40" spans="1:11">
      <c r="A40" s="472" t="s">
        <v>565</v>
      </c>
    </row>
    <row r="46" spans="1:11" ht="13.5">
      <c r="A46" s="2789"/>
      <c r="B46" s="2789"/>
    </row>
    <row r="47" spans="1:11" ht="13.5">
      <c r="A47" s="2789"/>
      <c r="B47" s="2789"/>
    </row>
    <row r="49" spans="4:4" hidden="1">
      <c r="D49" s="1135">
        <f>MAX(D15:D36)</f>
        <v>6716.7</v>
      </c>
    </row>
  </sheetData>
  <mergeCells count="9">
    <mergeCell ref="A4:G4"/>
    <mergeCell ref="A6:G6"/>
    <mergeCell ref="A47:B47"/>
    <mergeCell ref="D7:G7"/>
    <mergeCell ref="A46:B46"/>
    <mergeCell ref="A8:G8"/>
    <mergeCell ref="A11:A12"/>
    <mergeCell ref="B11:D11"/>
    <mergeCell ref="E11:G11"/>
  </mergeCells>
  <phoneticPr fontId="8" type="noConversion"/>
  <conditionalFormatting sqref="D15:D37">
    <cfRule type="cellIs" dxfId="4" priority="6" stopIfTrue="1" operator="equal">
      <formula>$D$49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5">
    <tabColor theme="0"/>
  </sheetPr>
  <dimension ref="A1:Q50"/>
  <sheetViews>
    <sheetView zoomScale="85" zoomScaleNormal="85" workbookViewId="0">
      <selection activeCell="G15" sqref="G15"/>
    </sheetView>
  </sheetViews>
  <sheetFormatPr defaultColWidth="9.140625"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0" t="s">
        <v>171</v>
      </c>
    </row>
    <row r="2" spans="1:17" ht="15.75">
      <c r="A2" s="1252"/>
      <c r="B2" s="1253"/>
      <c r="C2" s="1253"/>
      <c r="D2" s="475" t="s">
        <v>110</v>
      </c>
      <c r="E2" s="1253"/>
      <c r="F2" s="1253"/>
      <c r="G2" s="1253"/>
    </row>
    <row r="3" spans="1:17" ht="15.75">
      <c r="A3" s="1252"/>
      <c r="B3" s="1253"/>
      <c r="C3" s="1253"/>
      <c r="D3" s="1253"/>
      <c r="E3" s="1253"/>
      <c r="F3" s="1253"/>
      <c r="G3" s="1253"/>
    </row>
    <row r="4" spans="1:17" ht="15.75">
      <c r="A4" s="2795" t="s">
        <v>871</v>
      </c>
      <c r="B4" s="2798"/>
      <c r="C4" s="2798"/>
      <c r="D4" s="2798"/>
      <c r="E4" s="2798"/>
      <c r="F4" s="2798"/>
      <c r="G4" s="2798"/>
      <c r="I4" s="962"/>
      <c r="J4" s="962"/>
      <c r="K4" s="962"/>
      <c r="L4" s="962"/>
      <c r="M4" s="962"/>
      <c r="N4" s="962"/>
      <c r="O4" s="962"/>
      <c r="P4" s="962"/>
      <c r="Q4" s="962"/>
    </row>
    <row r="5" spans="1:17" ht="15.75">
      <c r="A5" s="1252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7" ht="15.75">
      <c r="A6" s="2799" t="s">
        <v>406</v>
      </c>
      <c r="B6" s="2799"/>
      <c r="C6" s="2799"/>
      <c r="D6" s="2800"/>
      <c r="E6" s="2800"/>
      <c r="F6" s="2800"/>
      <c r="G6" s="2800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7" ht="9" customHeight="1">
      <c r="A7" s="1252"/>
      <c r="B7" s="1253"/>
      <c r="C7" s="1253"/>
      <c r="D7" s="3066"/>
      <c r="E7" s="3066"/>
      <c r="F7" s="3066"/>
      <c r="G7" s="3066"/>
      <c r="I7" s="962"/>
      <c r="J7" s="962"/>
      <c r="K7" s="962"/>
      <c r="L7" s="962"/>
      <c r="M7" s="962"/>
      <c r="N7" s="962"/>
      <c r="O7" s="962"/>
      <c r="P7" s="962"/>
      <c r="Q7" s="962"/>
    </row>
    <row r="8" spans="1:17" ht="15.75">
      <c r="A8" s="3067" t="s">
        <v>732</v>
      </c>
      <c r="B8" s="3068"/>
      <c r="C8" s="3068"/>
      <c r="D8" s="3068"/>
      <c r="E8" s="3068"/>
      <c r="F8" s="3068"/>
      <c r="G8" s="3068"/>
      <c r="I8" s="962"/>
      <c r="J8" s="962"/>
      <c r="K8" s="962"/>
      <c r="L8" s="962"/>
      <c r="M8" s="962"/>
      <c r="N8" s="962"/>
      <c r="O8" s="962"/>
      <c r="P8" s="962"/>
      <c r="Q8" s="962"/>
    </row>
    <row r="9" spans="1:17" ht="15.75">
      <c r="A9" s="1936"/>
      <c r="B9" s="1937"/>
      <c r="C9" s="1937"/>
      <c r="D9" s="1937"/>
      <c r="E9" s="1937"/>
      <c r="F9" s="1937"/>
      <c r="G9" s="1937"/>
      <c r="I9" s="962"/>
      <c r="J9" s="962"/>
      <c r="K9" s="962"/>
      <c r="L9" s="962"/>
      <c r="M9" s="962"/>
      <c r="N9" s="962"/>
      <c r="O9" s="962"/>
      <c r="P9" s="962"/>
      <c r="Q9" s="962"/>
    </row>
    <row r="10" spans="1:17">
      <c r="B10" s="476"/>
      <c r="C10" s="872"/>
      <c r="D10" s="872"/>
      <c r="E10" s="872"/>
      <c r="F10" s="872"/>
      <c r="G10" s="872"/>
      <c r="H10" s="872"/>
      <c r="I10" s="872"/>
      <c r="J10" s="962"/>
      <c r="K10" s="962"/>
      <c r="L10" s="962"/>
      <c r="M10" s="962"/>
      <c r="N10" s="962"/>
      <c r="O10" s="962"/>
      <c r="P10" s="962"/>
      <c r="Q10" s="962"/>
    </row>
    <row r="11" spans="1:17" ht="15.75" customHeight="1">
      <c r="A11" s="2790" t="s">
        <v>111</v>
      </c>
      <c r="B11" s="2792" t="s">
        <v>10</v>
      </c>
      <c r="C11" s="2793"/>
      <c r="D11" s="2793"/>
      <c r="E11" s="2792" t="s">
        <v>11</v>
      </c>
      <c r="F11" s="2793"/>
      <c r="G11" s="2797"/>
      <c r="H11" s="872"/>
      <c r="I11" s="872"/>
      <c r="J11" s="962"/>
      <c r="K11" s="962"/>
      <c r="L11" s="962"/>
      <c r="M11" s="962"/>
      <c r="N11" s="962"/>
      <c r="O11" s="962"/>
      <c r="P11" s="962"/>
      <c r="Q11" s="962"/>
    </row>
    <row r="12" spans="1:17" s="478" customFormat="1" ht="60.75" customHeight="1">
      <c r="A12" s="3080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7" ht="15.75" customHeight="1">
      <c r="A14" s="782">
        <v>0</v>
      </c>
      <c r="B14" s="783">
        <f>SUM('76:81-1'!E14,'76:81-1'!I14)</f>
        <v>2821.42</v>
      </c>
      <c r="C14" s="782"/>
      <c r="D14" s="783">
        <f>B14</f>
        <v>2821.42</v>
      </c>
      <c r="E14" s="783">
        <f>SUM('76:81-1'!M14,'76:81-1'!Q14)</f>
        <v>99.300000000000011</v>
      </c>
      <c r="F14" s="782"/>
      <c r="G14" s="783">
        <f>E14</f>
        <v>99.300000000000011</v>
      </c>
      <c r="I14" s="1063"/>
      <c r="J14" s="849"/>
      <c r="K14" s="1064"/>
      <c r="L14" s="962"/>
      <c r="M14" s="962"/>
      <c r="N14" s="962"/>
      <c r="O14" s="962"/>
      <c r="P14" s="962"/>
      <c r="Q14" s="962"/>
    </row>
    <row r="15" spans="1:17" ht="15.75" customHeight="1">
      <c r="A15" s="782">
        <v>1</v>
      </c>
      <c r="B15" s="783">
        <f>SUM('76:81-1'!E15,'76:81-1'!I15)</f>
        <v>2722.32</v>
      </c>
      <c r="C15" s="782"/>
      <c r="D15" s="783">
        <f>B15</f>
        <v>2722.32</v>
      </c>
      <c r="E15" s="783">
        <f>SUM('76:81-1'!M15,'76:81-1'!Q15)</f>
        <v>100.24000000000001</v>
      </c>
      <c r="F15" s="782"/>
      <c r="G15" s="783">
        <f>E15</f>
        <v>100.24000000000001</v>
      </c>
      <c r="I15" s="1063"/>
      <c r="J15" s="849"/>
      <c r="K15" s="1064"/>
      <c r="L15" s="962"/>
      <c r="M15" s="962"/>
      <c r="N15" s="962"/>
      <c r="O15" s="962"/>
      <c r="P15" s="962"/>
      <c r="Q15" s="962"/>
    </row>
    <row r="16" spans="1:17" ht="15.95" customHeight="1">
      <c r="A16" s="782">
        <v>2</v>
      </c>
      <c r="B16" s="783">
        <f>SUM('76:81-1'!E16,'76:81-1'!I16)</f>
        <v>2648.1800000000003</v>
      </c>
      <c r="C16" s="782"/>
      <c r="D16" s="783">
        <f t="shared" ref="D16:D37" si="0">B16</f>
        <v>2648.1800000000003</v>
      </c>
      <c r="E16" s="783">
        <f>SUM('76:81-1'!M16,'76:81-1'!Q16)</f>
        <v>99.36</v>
      </c>
      <c r="F16" s="782"/>
      <c r="G16" s="783">
        <f t="shared" ref="G16:G37" si="1">E16</f>
        <v>99.36</v>
      </c>
      <c r="I16" s="1063"/>
      <c r="J16" s="849"/>
      <c r="K16" s="1064"/>
      <c r="L16" s="962"/>
      <c r="M16" s="962"/>
      <c r="N16" s="962"/>
      <c r="O16" s="962"/>
      <c r="P16" s="962"/>
      <c r="Q16" s="962"/>
    </row>
    <row r="17" spans="1:17" ht="15.95" customHeight="1">
      <c r="A17" s="782">
        <v>3</v>
      </c>
      <c r="B17" s="783">
        <f>SUM('76:81-1'!E17,'76:81-1'!I17)</f>
        <v>2635.04</v>
      </c>
      <c r="C17" s="782"/>
      <c r="D17" s="783">
        <f t="shared" si="0"/>
        <v>2635.04</v>
      </c>
      <c r="E17" s="783">
        <f>SUM('76:81-1'!M17,'76:81-1'!Q17)</f>
        <v>99.54</v>
      </c>
      <c r="F17" s="782"/>
      <c r="G17" s="783">
        <f t="shared" si="1"/>
        <v>99.54</v>
      </c>
      <c r="I17" s="1065"/>
      <c r="J17" s="849"/>
      <c r="K17" s="1064"/>
      <c r="L17" s="962"/>
      <c r="M17" s="962"/>
      <c r="N17" s="962"/>
      <c r="O17" s="962"/>
      <c r="P17" s="962"/>
      <c r="Q17" s="962"/>
    </row>
    <row r="18" spans="1:17" ht="15.95" customHeight="1">
      <c r="A18" s="782">
        <v>4</v>
      </c>
      <c r="B18" s="783">
        <f>SUM('76:81-1'!E18,'76:81-1'!I18)</f>
        <v>2708.02</v>
      </c>
      <c r="C18" s="782"/>
      <c r="D18" s="783">
        <f t="shared" si="0"/>
        <v>2708.02</v>
      </c>
      <c r="E18" s="783">
        <f>SUM('76:81-1'!M18,'76:81-1'!Q18)</f>
        <v>95.42</v>
      </c>
      <c r="F18" s="782"/>
      <c r="G18" s="783">
        <f t="shared" si="1"/>
        <v>95.42</v>
      </c>
      <c r="I18" s="1065"/>
      <c r="J18" s="849"/>
      <c r="K18" s="1064"/>
      <c r="L18" s="962"/>
      <c r="M18" s="962"/>
      <c r="N18" s="962"/>
      <c r="O18" s="962"/>
      <c r="P18" s="962"/>
      <c r="Q18" s="962"/>
    </row>
    <row r="19" spans="1:17" ht="15.95" customHeight="1">
      <c r="A19" s="782">
        <v>5</v>
      </c>
      <c r="B19" s="783">
        <f>SUM('76:81-1'!E19,'76:81-1'!I19)</f>
        <v>2871.06</v>
      </c>
      <c r="C19" s="782"/>
      <c r="D19" s="783">
        <f t="shared" si="0"/>
        <v>2871.06</v>
      </c>
      <c r="E19" s="783">
        <f>SUM('76:81-1'!M19,'76:81-1'!Q19)</f>
        <v>95.300000000000011</v>
      </c>
      <c r="F19" s="782"/>
      <c r="G19" s="783">
        <f t="shared" si="1"/>
        <v>95.300000000000011</v>
      </c>
      <c r="I19" s="1065"/>
      <c r="J19" s="849"/>
      <c r="K19" s="1064"/>
      <c r="L19" s="962"/>
      <c r="M19" s="962"/>
      <c r="N19" s="962"/>
      <c r="O19" s="962"/>
      <c r="P19" s="962"/>
      <c r="Q19" s="962"/>
    </row>
    <row r="20" spans="1:17" ht="15.95" customHeight="1">
      <c r="A20" s="782">
        <v>6</v>
      </c>
      <c r="B20" s="783">
        <f>SUM('76:81-1'!E20,'76:81-1'!I20)</f>
        <v>3474.36</v>
      </c>
      <c r="C20" s="782"/>
      <c r="D20" s="783">
        <f t="shared" si="0"/>
        <v>3474.36</v>
      </c>
      <c r="E20" s="783">
        <f>SUM('76:81-1'!M20,'76:81-1'!Q20)</f>
        <v>94.12</v>
      </c>
      <c r="F20" s="782"/>
      <c r="G20" s="783">
        <f t="shared" si="1"/>
        <v>94.12</v>
      </c>
      <c r="I20" s="1065"/>
      <c r="J20" s="849"/>
      <c r="K20" s="1064"/>
      <c r="L20" s="962"/>
      <c r="M20" s="962"/>
      <c r="N20" s="962"/>
      <c r="O20" s="962"/>
      <c r="P20" s="962"/>
      <c r="Q20" s="962"/>
    </row>
    <row r="21" spans="1:17" ht="15.95" customHeight="1">
      <c r="A21" s="782">
        <v>7</v>
      </c>
      <c r="B21" s="783">
        <f>SUM('76:81-1'!E21,'76:81-1'!I21)</f>
        <v>3926.44</v>
      </c>
      <c r="C21" s="782"/>
      <c r="D21" s="783">
        <f t="shared" si="0"/>
        <v>3926.44</v>
      </c>
      <c r="E21" s="783">
        <f>SUM('76:81-1'!M21,'76:81-1'!Q21)</f>
        <v>93.539999999999992</v>
      </c>
      <c r="F21" s="782"/>
      <c r="G21" s="783">
        <f t="shared" si="1"/>
        <v>93.539999999999992</v>
      </c>
      <c r="I21" s="1065"/>
      <c r="J21" s="849"/>
      <c r="K21" s="1064"/>
      <c r="L21" s="962"/>
      <c r="M21" s="962"/>
      <c r="N21" s="962"/>
      <c r="O21" s="962"/>
      <c r="P21" s="962"/>
      <c r="Q21" s="962"/>
    </row>
    <row r="22" spans="1:17" ht="15.95" customHeight="1">
      <c r="A22" s="782">
        <v>8</v>
      </c>
      <c r="B22" s="783">
        <f>SUM('76:81-1'!E22,'76:81-1'!I22)</f>
        <v>4687.0800000000008</v>
      </c>
      <c r="C22" s="782"/>
      <c r="D22" s="783">
        <f t="shared" si="0"/>
        <v>4687.0800000000008</v>
      </c>
      <c r="E22" s="783">
        <f>SUM('76:81-1'!M22,'76:81-1'!Q22)</f>
        <v>94.42</v>
      </c>
      <c r="F22" s="782"/>
      <c r="G22" s="783">
        <f t="shared" si="1"/>
        <v>94.42</v>
      </c>
      <c r="I22" s="922"/>
      <c r="J22" s="849"/>
      <c r="K22" s="813"/>
    </row>
    <row r="23" spans="1:17" ht="15.95" customHeight="1">
      <c r="A23" s="782">
        <v>9</v>
      </c>
      <c r="B23" s="783">
        <f>SUM('76:81-1'!E23,'76:81-1'!I23)</f>
        <v>4499.32</v>
      </c>
      <c r="C23" s="782"/>
      <c r="D23" s="783">
        <f t="shared" si="0"/>
        <v>4499.32</v>
      </c>
      <c r="E23" s="783">
        <f>SUM('76:81-1'!M23,'76:81-1'!Q23)</f>
        <v>99.48</v>
      </c>
      <c r="F23" s="782"/>
      <c r="G23" s="783">
        <f t="shared" si="1"/>
        <v>99.48</v>
      </c>
      <c r="I23" s="922"/>
      <c r="J23" s="849"/>
      <c r="K23" s="813"/>
    </row>
    <row r="24" spans="1:17" ht="15.95" customHeight="1">
      <c r="A24" s="782">
        <v>10</v>
      </c>
      <c r="B24" s="783">
        <f>SUM('76:81-1'!E24,'76:81-1'!I24)</f>
        <v>4450.4999999999991</v>
      </c>
      <c r="C24" s="782"/>
      <c r="D24" s="783">
        <f t="shared" si="0"/>
        <v>4450.4999999999991</v>
      </c>
      <c r="E24" s="783">
        <f>SUM('76:81-1'!M24,'76:81-1'!Q24)</f>
        <v>103.6</v>
      </c>
      <c r="F24" s="782"/>
      <c r="G24" s="783">
        <f t="shared" si="1"/>
        <v>103.6</v>
      </c>
      <c r="I24" s="922"/>
      <c r="J24" s="849"/>
      <c r="K24" s="813"/>
    </row>
    <row r="25" spans="1:17" ht="15.95" customHeight="1">
      <c r="A25" s="782">
        <v>11</v>
      </c>
      <c r="B25" s="783">
        <f>SUM('76:81-1'!E25,'76:81-1'!I25)</f>
        <v>4489.12</v>
      </c>
      <c r="C25" s="782"/>
      <c r="D25" s="783">
        <f t="shared" si="0"/>
        <v>4489.12</v>
      </c>
      <c r="E25" s="783">
        <f>SUM('76:81-1'!M25,'76:81-1'!Q25)</f>
        <v>105.08</v>
      </c>
      <c r="F25" s="782"/>
      <c r="G25" s="783">
        <f t="shared" si="1"/>
        <v>105.08</v>
      </c>
      <c r="I25" s="922"/>
      <c r="J25" s="849"/>
      <c r="K25" s="813"/>
    </row>
    <row r="26" spans="1:17" ht="14.25" customHeight="1">
      <c r="A26" s="782">
        <v>12</v>
      </c>
      <c r="B26" s="783">
        <f>SUM('76:81-1'!E26,'76:81-1'!I26)</f>
        <v>3930.52</v>
      </c>
      <c r="C26" s="782"/>
      <c r="D26" s="783">
        <f t="shared" si="0"/>
        <v>3930.52</v>
      </c>
      <c r="E26" s="783">
        <f>SUM('76:81-1'!M26,'76:81-1'!Q26)</f>
        <v>108.66000000000001</v>
      </c>
      <c r="F26" s="782"/>
      <c r="G26" s="783">
        <f t="shared" si="1"/>
        <v>108.66000000000001</v>
      </c>
      <c r="I26" s="922"/>
      <c r="J26" s="849"/>
      <c r="K26" s="813"/>
    </row>
    <row r="27" spans="1:17" ht="14.25" customHeight="1">
      <c r="A27" s="782">
        <v>13</v>
      </c>
      <c r="B27" s="783">
        <f>SUM('76:81-1'!E27,'76:81-1'!I27)</f>
        <v>4486.9000000000005</v>
      </c>
      <c r="C27" s="782"/>
      <c r="D27" s="783">
        <f t="shared" si="0"/>
        <v>4486.9000000000005</v>
      </c>
      <c r="E27" s="783">
        <f>SUM('76:81-1'!M27,'76:81-1'!Q27)</f>
        <v>101.9</v>
      </c>
      <c r="F27" s="782"/>
      <c r="G27" s="783">
        <f t="shared" si="1"/>
        <v>101.9</v>
      </c>
      <c r="I27" s="922"/>
      <c r="J27" s="849"/>
      <c r="K27" s="813"/>
    </row>
    <row r="28" spans="1:17" ht="15.95" customHeight="1">
      <c r="A28" s="782">
        <v>14</v>
      </c>
      <c r="B28" s="783">
        <f>SUM('76:81-1'!E28,'76:81-1'!I28)</f>
        <v>4252.5</v>
      </c>
      <c r="C28" s="782"/>
      <c r="D28" s="783">
        <f t="shared" si="0"/>
        <v>4252.5</v>
      </c>
      <c r="E28" s="783">
        <f>SUM('76:81-1'!M28,'76:81-1'!Q28)</f>
        <v>97.419999999999987</v>
      </c>
      <c r="F28" s="782"/>
      <c r="G28" s="783">
        <f t="shared" si="1"/>
        <v>97.419999999999987</v>
      </c>
      <c r="I28" s="922"/>
      <c r="J28" s="849"/>
      <c r="K28" s="813"/>
    </row>
    <row r="29" spans="1:17" ht="15.95" customHeight="1">
      <c r="A29" s="782">
        <v>15</v>
      </c>
      <c r="B29" s="783">
        <f>SUM('76:81-1'!E29,'76:81-1'!I29)</f>
        <v>4275.5</v>
      </c>
      <c r="C29" s="782"/>
      <c r="D29" s="783">
        <f t="shared" si="0"/>
        <v>4275.5</v>
      </c>
      <c r="E29" s="783">
        <f>SUM('76:81-1'!M29,'76:81-1'!Q29)</f>
        <v>99.080000000000013</v>
      </c>
      <c r="F29" s="782"/>
      <c r="G29" s="783">
        <f t="shared" si="1"/>
        <v>99.080000000000013</v>
      </c>
      <c r="I29" s="922"/>
      <c r="J29" s="849"/>
      <c r="K29" s="813"/>
    </row>
    <row r="30" spans="1:17" ht="15.95" customHeight="1">
      <c r="A30" s="782">
        <v>16</v>
      </c>
      <c r="B30" s="783">
        <f>SUM('76:81-1'!E30,'76:81-1'!I30)</f>
        <v>4512.9400000000005</v>
      </c>
      <c r="C30" s="782"/>
      <c r="D30" s="783">
        <f t="shared" si="0"/>
        <v>4512.9400000000005</v>
      </c>
      <c r="E30" s="783">
        <f>SUM('76:81-1'!M30,'76:81-1'!Q30)</f>
        <v>99.06</v>
      </c>
      <c r="F30" s="782"/>
      <c r="G30" s="783">
        <f t="shared" si="1"/>
        <v>99.06</v>
      </c>
      <c r="I30" s="922"/>
      <c r="J30" s="849"/>
      <c r="K30" s="813"/>
    </row>
    <row r="31" spans="1:17" ht="15.95" customHeight="1">
      <c r="A31" s="782">
        <v>17</v>
      </c>
      <c r="B31" s="783">
        <f>SUM('76:81-1'!E31,'76:81-1'!I31)</f>
        <v>4445.7800000000007</v>
      </c>
      <c r="C31" s="782"/>
      <c r="D31" s="783">
        <f t="shared" si="0"/>
        <v>4445.7800000000007</v>
      </c>
      <c r="E31" s="783">
        <f>SUM('76:81-1'!M31,'76:81-1'!Q31)</f>
        <v>102.36</v>
      </c>
      <c r="F31" s="782"/>
      <c r="G31" s="783">
        <f t="shared" si="1"/>
        <v>102.36</v>
      </c>
      <c r="I31" s="922"/>
      <c r="J31" s="849"/>
      <c r="K31" s="813"/>
    </row>
    <row r="32" spans="1:17" ht="15.95" customHeight="1">
      <c r="A32" s="782">
        <v>18</v>
      </c>
      <c r="B32" s="783">
        <f>SUM('76:81-1'!E32,'76:81-1'!I32)</f>
        <v>4532.74</v>
      </c>
      <c r="C32" s="782"/>
      <c r="D32" s="783">
        <f t="shared" si="0"/>
        <v>4532.74</v>
      </c>
      <c r="E32" s="783">
        <f>SUM('76:81-1'!M32,'76:81-1'!Q32)</f>
        <v>102.53999999999999</v>
      </c>
      <c r="F32" s="782"/>
      <c r="G32" s="783">
        <f t="shared" si="1"/>
        <v>102.53999999999999</v>
      </c>
      <c r="I32" s="922"/>
      <c r="J32" s="849"/>
      <c r="K32" s="813"/>
    </row>
    <row r="33" spans="1:11" ht="15.95" customHeight="1">
      <c r="A33" s="802">
        <v>19</v>
      </c>
      <c r="B33" s="783">
        <f>SUM('76:81-1'!E33,'76:81-1'!I33)</f>
        <v>4389.3</v>
      </c>
      <c r="C33" s="798"/>
      <c r="D33" s="783">
        <f t="shared" si="0"/>
        <v>4389.3</v>
      </c>
      <c r="E33" s="783">
        <f>SUM('76:81-1'!M33,'76:81-1'!Q33)</f>
        <v>108.6</v>
      </c>
      <c r="F33" s="1940"/>
      <c r="G33" s="783">
        <f t="shared" si="1"/>
        <v>108.6</v>
      </c>
      <c r="I33" s="922"/>
      <c r="J33" s="849"/>
      <c r="K33" s="813"/>
    </row>
    <row r="34" spans="1:11" ht="15.95" customHeight="1">
      <c r="A34" s="802">
        <v>20</v>
      </c>
      <c r="B34" s="783">
        <f>SUM('76:81-1'!E34,'76:81-1'!I34)</f>
        <v>4078.3199999999997</v>
      </c>
      <c r="C34" s="802"/>
      <c r="D34" s="783">
        <f t="shared" si="0"/>
        <v>4078.3199999999997</v>
      </c>
      <c r="E34" s="783">
        <f>SUM('76:81-1'!M34,'76:81-1'!Q34)</f>
        <v>107.96</v>
      </c>
      <c r="F34" s="802"/>
      <c r="G34" s="783">
        <f t="shared" si="1"/>
        <v>107.96</v>
      </c>
      <c r="I34" s="922"/>
      <c r="J34" s="849"/>
      <c r="K34" s="813"/>
    </row>
    <row r="35" spans="1:11" ht="15.95" customHeight="1">
      <c r="A35" s="782">
        <v>21</v>
      </c>
      <c r="B35" s="783">
        <f>SUM('76:81-1'!E35,'76:81-1'!I35)</f>
        <v>3792.3599999999997</v>
      </c>
      <c r="C35" s="782"/>
      <c r="D35" s="783">
        <f t="shared" si="0"/>
        <v>3792.3599999999997</v>
      </c>
      <c r="E35" s="783">
        <f>SUM('76:81-1'!M35,'76:81-1'!Q35)</f>
        <v>108.94</v>
      </c>
      <c r="F35" s="782"/>
      <c r="G35" s="783">
        <f t="shared" si="1"/>
        <v>108.94</v>
      </c>
      <c r="I35" s="922"/>
      <c r="J35" s="849"/>
      <c r="K35" s="813"/>
    </row>
    <row r="36" spans="1:11" ht="15.95" customHeight="1">
      <c r="A36" s="782">
        <v>22</v>
      </c>
      <c r="B36" s="783">
        <f>SUM('76:81-1'!E36,'76:81-1'!I36)</f>
        <v>3417.26</v>
      </c>
      <c r="C36" s="782"/>
      <c r="D36" s="783">
        <f t="shared" si="0"/>
        <v>3417.26</v>
      </c>
      <c r="E36" s="783">
        <f>SUM('76:81-1'!M36,'76:81-1'!Q36)</f>
        <v>114.24000000000001</v>
      </c>
      <c r="F36" s="782"/>
      <c r="G36" s="783">
        <f t="shared" si="1"/>
        <v>114.24000000000001</v>
      </c>
      <c r="I36" s="922"/>
      <c r="J36" s="849"/>
      <c r="K36" s="813"/>
    </row>
    <row r="37" spans="1:11" ht="15.95" customHeight="1">
      <c r="A37" s="782">
        <v>23</v>
      </c>
      <c r="B37" s="783">
        <f>SUM('76:81-1'!E37,'76:81-1'!I37)</f>
        <v>3089.6</v>
      </c>
      <c r="C37" s="782"/>
      <c r="D37" s="783">
        <f t="shared" si="0"/>
        <v>3089.6</v>
      </c>
      <c r="E37" s="783">
        <f>SUM('76:81-1'!M37,'76:81-1'!Q37)</f>
        <v>111.12</v>
      </c>
      <c r="F37" s="782"/>
      <c r="G37" s="783">
        <f t="shared" si="1"/>
        <v>111.12</v>
      </c>
      <c r="I37" s="922"/>
      <c r="J37" s="849"/>
      <c r="K37" s="813"/>
    </row>
    <row r="38" spans="1:11">
      <c r="A38" s="786" t="s">
        <v>19</v>
      </c>
      <c r="B38" s="786"/>
      <c r="C38" s="786"/>
      <c r="D38" s="785">
        <f>SUM(D14:D37)</f>
        <v>91136.580000000016</v>
      </c>
      <c r="E38" s="786"/>
      <c r="F38" s="786"/>
      <c r="G38" s="785">
        <f>SUM(G14:G37)</f>
        <v>2441.2799999999997</v>
      </c>
    </row>
    <row r="39" spans="1:11" ht="15.75" customHeight="1">
      <c r="C39" s="475"/>
      <c r="D39" s="475"/>
      <c r="F39" s="481"/>
    </row>
    <row r="40" spans="1:11" ht="15.75">
      <c r="C40" s="1250"/>
    </row>
    <row r="41" spans="1:11">
      <c r="A41" s="472" t="s">
        <v>565</v>
      </c>
    </row>
    <row r="47" spans="1:11" ht="13.5">
      <c r="A47" s="2789"/>
      <c r="B47" s="2789"/>
    </row>
    <row r="48" spans="1:11" ht="13.5">
      <c r="A48" s="2789"/>
      <c r="B48" s="2789"/>
    </row>
    <row r="50" spans="4:4" hidden="1">
      <c r="D50" s="1135">
        <f>MAX(D14:D38)</f>
        <v>91136.580000000016</v>
      </c>
    </row>
  </sheetData>
  <mergeCells count="9">
    <mergeCell ref="A4:G4"/>
    <mergeCell ref="A6:G6"/>
    <mergeCell ref="A48:B48"/>
    <mergeCell ref="D7:G7"/>
    <mergeCell ref="A47:B47"/>
    <mergeCell ref="A8:G8"/>
    <mergeCell ref="A11:A12"/>
    <mergeCell ref="B11:D11"/>
    <mergeCell ref="E11:G11"/>
  </mergeCells>
  <phoneticPr fontId="8" type="noConversion"/>
  <conditionalFormatting sqref="D14:D37">
    <cfRule type="cellIs" dxfId="3" priority="1" stopIfTrue="1" operator="equal">
      <formula>$D$50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0"/>
  <sheetViews>
    <sheetView zoomScale="70" zoomScaleNormal="70" workbookViewId="0">
      <selection activeCell="P21" sqref="P21"/>
    </sheetView>
  </sheetViews>
  <sheetFormatPr defaultColWidth="9.140625"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0" t="s">
        <v>171</v>
      </c>
    </row>
    <row r="2" spans="1:17" ht="15.75">
      <c r="A2" s="1508"/>
      <c r="B2" s="1253"/>
      <c r="C2" s="1253"/>
      <c r="D2" s="475" t="s">
        <v>110</v>
      </c>
      <c r="E2" s="1253"/>
      <c r="F2" s="1253"/>
      <c r="G2" s="1253"/>
    </row>
    <row r="3" spans="1:17" ht="15.75">
      <c r="A3" s="1508"/>
      <c r="B3" s="1253"/>
      <c r="C3" s="1253"/>
      <c r="D3" s="1253"/>
      <c r="E3" s="1253"/>
      <c r="F3" s="1253"/>
      <c r="G3" s="1253"/>
    </row>
    <row r="4" spans="1:17" ht="15.75">
      <c r="A4" s="2795" t="s">
        <v>871</v>
      </c>
      <c r="B4" s="2798"/>
      <c r="C4" s="2798"/>
      <c r="D4" s="2798"/>
      <c r="E4" s="2798"/>
      <c r="F4" s="2798"/>
      <c r="G4" s="2798"/>
      <c r="I4" s="962"/>
      <c r="J4" s="962"/>
      <c r="K4" s="962"/>
      <c r="L4" s="962"/>
      <c r="M4" s="962"/>
      <c r="N4" s="962"/>
      <c r="O4" s="962"/>
      <c r="P4" s="962"/>
      <c r="Q4" s="962"/>
    </row>
    <row r="5" spans="1:17" ht="15.75">
      <c r="A5" s="1508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7" ht="15.75">
      <c r="A6" s="2799" t="s">
        <v>406</v>
      </c>
      <c r="B6" s="2799"/>
      <c r="C6" s="2799"/>
      <c r="D6" s="2800"/>
      <c r="E6" s="2800"/>
      <c r="F6" s="2800"/>
      <c r="G6" s="2800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7" ht="9" customHeight="1">
      <c r="A7" s="1508"/>
      <c r="B7" s="1253"/>
      <c r="C7" s="1253"/>
      <c r="D7" s="3066"/>
      <c r="E7" s="3066"/>
      <c r="F7" s="3066"/>
      <c r="G7" s="3066"/>
      <c r="I7" s="962"/>
      <c r="J7" s="962"/>
      <c r="K7" s="962"/>
      <c r="L7" s="962"/>
      <c r="M7" s="962"/>
      <c r="N7" s="962"/>
      <c r="O7" s="962"/>
      <c r="P7" s="962"/>
      <c r="Q7" s="962"/>
    </row>
    <row r="8" spans="1:17" ht="15.75">
      <c r="A8" s="3067" t="s">
        <v>733</v>
      </c>
      <c r="B8" s="3068"/>
      <c r="C8" s="3068"/>
      <c r="D8" s="3068"/>
      <c r="E8" s="3068"/>
      <c r="F8" s="3068"/>
      <c r="G8" s="3068"/>
      <c r="I8" s="962"/>
      <c r="J8" s="962"/>
      <c r="K8" s="962"/>
      <c r="L8" s="962"/>
      <c r="M8" s="962"/>
      <c r="N8" s="962"/>
      <c r="O8" s="962"/>
      <c r="P8" s="962"/>
      <c r="Q8" s="962"/>
    </row>
    <row r="9" spans="1:17" ht="15.75">
      <c r="A9" s="1936"/>
      <c r="B9" s="1937"/>
      <c r="C9" s="1937"/>
      <c r="D9" s="1937"/>
      <c r="E9" s="1937"/>
      <c r="F9" s="1937"/>
      <c r="G9" s="1937"/>
      <c r="I9" s="962"/>
      <c r="J9" s="962"/>
      <c r="K9" s="962"/>
      <c r="L9" s="962"/>
      <c r="M9" s="962"/>
      <c r="N9" s="962"/>
      <c r="O9" s="962"/>
      <c r="P9" s="962"/>
      <c r="Q9" s="962"/>
    </row>
    <row r="10" spans="1:17">
      <c r="B10" s="476"/>
      <c r="C10" s="1507"/>
      <c r="D10" s="1507"/>
      <c r="E10" s="1507"/>
      <c r="F10" s="1507"/>
      <c r="G10" s="1507"/>
      <c r="H10" s="1507"/>
      <c r="I10" s="1507"/>
      <c r="J10" s="962"/>
      <c r="K10" s="962"/>
      <c r="L10" s="962"/>
      <c r="M10" s="962"/>
      <c r="N10" s="962"/>
      <c r="O10" s="962"/>
      <c r="P10" s="962"/>
      <c r="Q10" s="962"/>
    </row>
    <row r="11" spans="1:17" ht="15.75" customHeight="1">
      <c r="A11" s="2790" t="s">
        <v>111</v>
      </c>
      <c r="B11" s="2792" t="s">
        <v>10</v>
      </c>
      <c r="C11" s="2793"/>
      <c r="D11" s="2793"/>
      <c r="E11" s="2792" t="s">
        <v>11</v>
      </c>
      <c r="F11" s="2793"/>
      <c r="G11" s="2797"/>
      <c r="H11" s="1507"/>
      <c r="I11" s="1507"/>
      <c r="J11" s="962"/>
      <c r="K11" s="962"/>
      <c r="L11" s="962"/>
      <c r="M11" s="962"/>
      <c r="N11" s="962"/>
      <c r="O11" s="962"/>
      <c r="P11" s="962"/>
      <c r="Q11" s="962"/>
    </row>
    <row r="12" spans="1:17" s="478" customFormat="1" ht="60.75" customHeight="1">
      <c r="A12" s="3080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7" ht="15.75" customHeight="1">
      <c r="A14" s="782">
        <v>0</v>
      </c>
      <c r="B14" s="783">
        <f>SUM('92:95'!E14,'92:95'!I14)</f>
        <v>3159</v>
      </c>
      <c r="C14" s="782"/>
      <c r="D14" s="783">
        <f>B14</f>
        <v>3159</v>
      </c>
      <c r="E14" s="783">
        <f>SUM('92:95'!M14,'92:95'!Q14)</f>
        <v>99</v>
      </c>
      <c r="F14" s="782"/>
      <c r="G14" s="785">
        <f>E14</f>
        <v>99</v>
      </c>
      <c r="I14" s="1063"/>
      <c r="J14" s="849"/>
      <c r="K14" s="1064"/>
      <c r="L14" s="962"/>
      <c r="M14" s="962"/>
      <c r="N14" s="962"/>
      <c r="O14" s="962"/>
      <c r="P14" s="962"/>
      <c r="Q14" s="962"/>
    </row>
    <row r="15" spans="1:17" ht="15.75" customHeight="1">
      <c r="A15" s="782">
        <v>1</v>
      </c>
      <c r="B15" s="783">
        <f>SUM('92:95'!E15,'92:95'!I15)</f>
        <v>3151</v>
      </c>
      <c r="C15" s="782"/>
      <c r="D15" s="783">
        <f>B15</f>
        <v>3151</v>
      </c>
      <c r="E15" s="783">
        <f>SUM('92:95'!M15,'92:95'!Q15)</f>
        <v>101</v>
      </c>
      <c r="F15" s="782"/>
      <c r="G15" s="785">
        <f>E15</f>
        <v>101</v>
      </c>
      <c r="I15" s="1063"/>
      <c r="J15" s="849"/>
      <c r="K15" s="1064"/>
      <c r="L15" s="962"/>
      <c r="M15" s="962"/>
      <c r="N15" s="962"/>
      <c r="O15" s="962"/>
      <c r="P15" s="962"/>
      <c r="Q15" s="962"/>
    </row>
    <row r="16" spans="1:17" ht="15.95" customHeight="1">
      <c r="A16" s="782">
        <v>2</v>
      </c>
      <c r="B16" s="783">
        <f>SUM('92:95'!E16,'92:95'!I16)</f>
        <v>3171</v>
      </c>
      <c r="C16" s="782"/>
      <c r="D16" s="783">
        <f t="shared" ref="D16:D37" si="0">B16</f>
        <v>3171</v>
      </c>
      <c r="E16" s="783">
        <f>SUM('92:95'!M16,'92:95'!Q16)</f>
        <v>103</v>
      </c>
      <c r="F16" s="782"/>
      <c r="G16" s="785">
        <f t="shared" ref="G16:G37" si="1">E16</f>
        <v>103</v>
      </c>
      <c r="I16" s="1063"/>
      <c r="J16" s="849"/>
      <c r="K16" s="1064"/>
      <c r="L16" s="962"/>
      <c r="M16" s="962"/>
      <c r="N16" s="962"/>
      <c r="O16" s="962"/>
      <c r="P16" s="962"/>
      <c r="Q16" s="962"/>
    </row>
    <row r="17" spans="1:17" ht="15.95" customHeight="1">
      <c r="A17" s="782">
        <v>3</v>
      </c>
      <c r="B17" s="783">
        <f>SUM('92:95'!E17,'92:95'!I17)</f>
        <v>3148</v>
      </c>
      <c r="C17" s="782"/>
      <c r="D17" s="783">
        <f t="shared" si="0"/>
        <v>3148</v>
      </c>
      <c r="E17" s="783">
        <f>SUM('92:95'!M17,'92:95'!Q17)</f>
        <v>102</v>
      </c>
      <c r="F17" s="782"/>
      <c r="G17" s="785">
        <f t="shared" si="1"/>
        <v>102</v>
      </c>
      <c r="I17" s="1065"/>
      <c r="J17" s="849"/>
      <c r="K17" s="1064"/>
      <c r="L17" s="962"/>
      <c r="M17" s="962"/>
      <c r="N17" s="962"/>
      <c r="O17" s="962"/>
      <c r="P17" s="962"/>
      <c r="Q17" s="962"/>
    </row>
    <row r="18" spans="1:17" ht="15.95" customHeight="1">
      <c r="A18" s="782">
        <v>4</v>
      </c>
      <c r="B18" s="783">
        <f>SUM('92:95'!E18,'92:95'!I18)</f>
        <v>3243</v>
      </c>
      <c r="C18" s="782"/>
      <c r="D18" s="783">
        <f t="shared" si="0"/>
        <v>3243</v>
      </c>
      <c r="E18" s="783">
        <f>SUM('92:95'!M18,'92:95'!Q18)</f>
        <v>102</v>
      </c>
      <c r="F18" s="782"/>
      <c r="G18" s="785">
        <f t="shared" si="1"/>
        <v>102</v>
      </c>
      <c r="I18" s="1065"/>
      <c r="J18" s="849"/>
      <c r="K18" s="1064"/>
      <c r="L18" s="962"/>
      <c r="M18" s="962"/>
      <c r="N18" s="962"/>
      <c r="O18" s="962"/>
      <c r="P18" s="962"/>
      <c r="Q18" s="962"/>
    </row>
    <row r="19" spans="1:17" ht="15.95" customHeight="1">
      <c r="A19" s="782">
        <v>5</v>
      </c>
      <c r="B19" s="783">
        <f>SUM('92:95'!E19,'92:95'!I19)</f>
        <v>3295</v>
      </c>
      <c r="C19" s="782"/>
      <c r="D19" s="783">
        <f t="shared" si="0"/>
        <v>3295</v>
      </c>
      <c r="E19" s="783">
        <f>SUM('92:95'!M19,'92:95'!Q19)</f>
        <v>93</v>
      </c>
      <c r="F19" s="782"/>
      <c r="G19" s="785">
        <f t="shared" si="1"/>
        <v>93</v>
      </c>
      <c r="I19" s="1065"/>
      <c r="J19" s="849"/>
      <c r="K19" s="1064"/>
      <c r="L19" s="962"/>
      <c r="M19" s="962"/>
      <c r="N19" s="962"/>
      <c r="O19" s="962"/>
      <c r="P19" s="962"/>
      <c r="Q19" s="962"/>
    </row>
    <row r="20" spans="1:17" ht="15.95" customHeight="1">
      <c r="A20" s="782">
        <v>6</v>
      </c>
      <c r="B20" s="783">
        <f>SUM('92:95'!E20,'92:95'!I20)</f>
        <v>3807</v>
      </c>
      <c r="C20" s="782"/>
      <c r="D20" s="783">
        <f t="shared" si="0"/>
        <v>3807</v>
      </c>
      <c r="E20" s="783">
        <f>SUM('92:95'!M20,'92:95'!Q20)</f>
        <v>89</v>
      </c>
      <c r="F20" s="782"/>
      <c r="G20" s="785">
        <f t="shared" si="1"/>
        <v>89</v>
      </c>
      <c r="I20" s="1065"/>
      <c r="J20" s="849"/>
      <c r="K20" s="1064"/>
      <c r="L20" s="962"/>
      <c r="M20" s="962"/>
      <c r="N20" s="962"/>
      <c r="O20" s="962"/>
      <c r="P20" s="962"/>
      <c r="Q20" s="962"/>
    </row>
    <row r="21" spans="1:17" ht="15.95" customHeight="1">
      <c r="A21" s="782">
        <v>7</v>
      </c>
      <c r="B21" s="783">
        <f>SUM('92:95'!E21,'92:95'!I21)</f>
        <v>4041</v>
      </c>
      <c r="C21" s="782"/>
      <c r="D21" s="783">
        <f t="shared" si="0"/>
        <v>4041</v>
      </c>
      <c r="E21" s="783">
        <f>SUM('92:95'!M21,'92:95'!Q21)</f>
        <v>81</v>
      </c>
      <c r="F21" s="782"/>
      <c r="G21" s="785">
        <f t="shared" si="1"/>
        <v>81</v>
      </c>
      <c r="I21" s="1065"/>
      <c r="J21" s="849"/>
      <c r="K21" s="1064"/>
      <c r="L21" s="962"/>
      <c r="M21" s="962"/>
      <c r="N21" s="962"/>
      <c r="O21" s="962"/>
      <c r="P21" s="962"/>
      <c r="Q21" s="962"/>
    </row>
    <row r="22" spans="1:17" ht="15.95" customHeight="1">
      <c r="A22" s="782">
        <v>8</v>
      </c>
      <c r="B22" s="783">
        <f>SUM('92:95'!E22,'92:95'!I22)</f>
        <v>4330</v>
      </c>
      <c r="C22" s="782"/>
      <c r="D22" s="783">
        <f t="shared" si="0"/>
        <v>4330</v>
      </c>
      <c r="E22" s="783">
        <f>SUM('92:95'!M22,'92:95'!Q22)</f>
        <v>86</v>
      </c>
      <c r="F22" s="782"/>
      <c r="G22" s="785">
        <f t="shared" si="1"/>
        <v>86</v>
      </c>
      <c r="I22" s="922"/>
      <c r="J22" s="849"/>
      <c r="K22" s="813"/>
    </row>
    <row r="23" spans="1:17" ht="15.95" customHeight="1">
      <c r="A23" s="782">
        <v>9</v>
      </c>
      <c r="B23" s="783">
        <f>SUM('92:95'!E23,'92:95'!I23)</f>
        <v>4294</v>
      </c>
      <c r="C23" s="782"/>
      <c r="D23" s="783">
        <f t="shared" si="0"/>
        <v>4294</v>
      </c>
      <c r="E23" s="783">
        <f>SUM('92:95'!M23,'92:95'!Q23)</f>
        <v>92</v>
      </c>
      <c r="F23" s="782"/>
      <c r="G23" s="785">
        <f t="shared" si="1"/>
        <v>92</v>
      </c>
      <c r="I23" s="922"/>
      <c r="J23" s="849"/>
      <c r="K23" s="813"/>
    </row>
    <row r="24" spans="1:17" ht="15.95" customHeight="1">
      <c r="A24" s="782">
        <v>10</v>
      </c>
      <c r="B24" s="783">
        <f>SUM('92:95'!E24,'92:95'!I24)</f>
        <v>4090</v>
      </c>
      <c r="C24" s="782"/>
      <c r="D24" s="783">
        <f t="shared" si="0"/>
        <v>4090</v>
      </c>
      <c r="E24" s="783">
        <f>SUM('92:95'!M24,'92:95'!Q24)</f>
        <v>95</v>
      </c>
      <c r="F24" s="782"/>
      <c r="G24" s="785">
        <f t="shared" si="1"/>
        <v>95</v>
      </c>
      <c r="I24" s="922"/>
      <c r="J24" s="849"/>
      <c r="K24" s="813"/>
    </row>
    <row r="25" spans="1:17" ht="15.95" customHeight="1">
      <c r="A25" s="782">
        <v>11</v>
      </c>
      <c r="B25" s="783">
        <f>SUM('92:95'!E25,'92:95'!I25)</f>
        <v>4183</v>
      </c>
      <c r="C25" s="782"/>
      <c r="D25" s="783">
        <f t="shared" si="0"/>
        <v>4183</v>
      </c>
      <c r="E25" s="783">
        <f>SUM('92:95'!M25,'92:95'!Q25)</f>
        <v>95</v>
      </c>
      <c r="F25" s="782"/>
      <c r="G25" s="785">
        <f t="shared" si="1"/>
        <v>95</v>
      </c>
      <c r="I25" s="922"/>
      <c r="J25" s="849"/>
      <c r="K25" s="813"/>
    </row>
    <row r="26" spans="1:17" ht="14.25" customHeight="1">
      <c r="A26" s="782">
        <v>12</v>
      </c>
      <c r="B26" s="783">
        <f>SUM('92:95'!E26,'92:95'!I26)</f>
        <v>3823</v>
      </c>
      <c r="C26" s="782"/>
      <c r="D26" s="783">
        <f t="shared" si="0"/>
        <v>3823</v>
      </c>
      <c r="E26" s="783">
        <f>SUM('92:95'!M26,'92:95'!Q26)</f>
        <v>109</v>
      </c>
      <c r="F26" s="782"/>
      <c r="G26" s="785">
        <f t="shared" si="1"/>
        <v>109</v>
      </c>
      <c r="I26" s="922"/>
      <c r="J26" s="849"/>
      <c r="K26" s="813"/>
    </row>
    <row r="27" spans="1:17" ht="14.25" customHeight="1">
      <c r="A27" s="782">
        <v>13</v>
      </c>
      <c r="B27" s="783">
        <f>SUM('92:95'!E27,'92:95'!I27)</f>
        <v>4087</v>
      </c>
      <c r="C27" s="782"/>
      <c r="D27" s="783">
        <f t="shared" si="0"/>
        <v>4087</v>
      </c>
      <c r="E27" s="783">
        <f>SUM('92:95'!M27,'92:95'!Q27)</f>
        <v>92</v>
      </c>
      <c r="F27" s="782"/>
      <c r="G27" s="785">
        <f t="shared" si="1"/>
        <v>92</v>
      </c>
      <c r="I27" s="922"/>
      <c r="J27" s="849"/>
      <c r="K27" s="813"/>
    </row>
    <row r="28" spans="1:17" ht="15.95" customHeight="1">
      <c r="A28" s="782">
        <v>14</v>
      </c>
      <c r="B28" s="783">
        <f>SUM('92:95'!E28,'92:95'!I28)</f>
        <v>4013</v>
      </c>
      <c r="C28" s="782"/>
      <c r="D28" s="783">
        <f t="shared" si="0"/>
        <v>4013</v>
      </c>
      <c r="E28" s="783">
        <f>SUM('92:95'!M28,'92:95'!Q28)</f>
        <v>88</v>
      </c>
      <c r="F28" s="782"/>
      <c r="G28" s="785">
        <f t="shared" si="1"/>
        <v>88</v>
      </c>
      <c r="I28" s="922"/>
      <c r="J28" s="849"/>
      <c r="K28" s="813"/>
    </row>
    <row r="29" spans="1:17" ht="15.95" customHeight="1">
      <c r="A29" s="782">
        <v>15</v>
      </c>
      <c r="B29" s="783">
        <f>SUM('92:95'!E29,'92:95'!I29)</f>
        <v>4269</v>
      </c>
      <c r="C29" s="782"/>
      <c r="D29" s="783">
        <f t="shared" si="0"/>
        <v>4269</v>
      </c>
      <c r="E29" s="783">
        <f>SUM('92:95'!M29,'92:95'!Q29)</f>
        <v>96</v>
      </c>
      <c r="F29" s="782"/>
      <c r="G29" s="785">
        <f t="shared" si="1"/>
        <v>96</v>
      </c>
      <c r="I29" s="922"/>
      <c r="J29" s="849"/>
      <c r="K29" s="813"/>
    </row>
    <row r="30" spans="1:17" ht="15.95" customHeight="1">
      <c r="A30" s="782">
        <v>16</v>
      </c>
      <c r="B30" s="783">
        <f>SUM('92:95'!E30,'92:95'!I30)</f>
        <v>4279</v>
      </c>
      <c r="C30" s="782"/>
      <c r="D30" s="783">
        <f t="shared" si="0"/>
        <v>4279</v>
      </c>
      <c r="E30" s="783">
        <f>SUM('92:95'!M30,'92:95'!Q30)</f>
        <v>95</v>
      </c>
      <c r="F30" s="782"/>
      <c r="G30" s="785">
        <f t="shared" si="1"/>
        <v>95</v>
      </c>
      <c r="I30" s="922"/>
      <c r="J30" s="849"/>
      <c r="K30" s="813"/>
    </row>
    <row r="31" spans="1:17" ht="15.95" customHeight="1">
      <c r="A31" s="782">
        <v>17</v>
      </c>
      <c r="B31" s="783">
        <f>SUM('92:95'!E31,'92:95'!I31)</f>
        <v>4231</v>
      </c>
      <c r="C31" s="782"/>
      <c r="D31" s="783">
        <f t="shared" si="0"/>
        <v>4231</v>
      </c>
      <c r="E31" s="783">
        <f>SUM('92:95'!M31,'92:95'!Q31)</f>
        <v>93</v>
      </c>
      <c r="F31" s="782"/>
      <c r="G31" s="785">
        <f t="shared" si="1"/>
        <v>93</v>
      </c>
      <c r="I31" s="922"/>
      <c r="J31" s="849"/>
      <c r="K31" s="813"/>
    </row>
    <row r="32" spans="1:17" ht="15.95" customHeight="1">
      <c r="A32" s="782">
        <v>18</v>
      </c>
      <c r="B32" s="783">
        <f>SUM('92:95'!E32,'92:95'!I32)</f>
        <v>4151</v>
      </c>
      <c r="C32" s="782"/>
      <c r="D32" s="783">
        <f t="shared" si="0"/>
        <v>4151</v>
      </c>
      <c r="E32" s="783">
        <f>SUM('92:95'!M32,'92:95'!Q32)</f>
        <v>96</v>
      </c>
      <c r="F32" s="782"/>
      <c r="G32" s="785">
        <f t="shared" si="1"/>
        <v>96</v>
      </c>
      <c r="I32" s="922"/>
      <c r="J32" s="849"/>
      <c r="K32" s="813"/>
    </row>
    <row r="33" spans="1:11" ht="15.95" customHeight="1">
      <c r="A33" s="802">
        <v>19</v>
      </c>
      <c r="B33" s="783">
        <f>SUM('92:95'!E33,'92:95'!I33)</f>
        <v>4090</v>
      </c>
      <c r="C33" s="798"/>
      <c r="D33" s="783">
        <f t="shared" si="0"/>
        <v>4090</v>
      </c>
      <c r="E33" s="783">
        <f>SUM('92:95'!M33,'92:95'!Q33)</f>
        <v>101</v>
      </c>
      <c r="F33" s="1940"/>
      <c r="G33" s="785">
        <f t="shared" si="1"/>
        <v>101</v>
      </c>
      <c r="I33" s="922"/>
      <c r="J33" s="849"/>
      <c r="K33" s="813"/>
    </row>
    <row r="34" spans="1:11" ht="15.95" customHeight="1">
      <c r="A34" s="802">
        <v>20</v>
      </c>
      <c r="B34" s="783">
        <f>SUM('92:95'!E34,'92:95'!I34)</f>
        <v>3981</v>
      </c>
      <c r="C34" s="802"/>
      <c r="D34" s="783">
        <f t="shared" si="0"/>
        <v>3981</v>
      </c>
      <c r="E34" s="783">
        <f>SUM('92:95'!M34,'92:95'!Q34)</f>
        <v>102</v>
      </c>
      <c r="F34" s="802"/>
      <c r="G34" s="785">
        <f t="shared" si="1"/>
        <v>102</v>
      </c>
      <c r="I34" s="922"/>
      <c r="J34" s="849"/>
      <c r="K34" s="813"/>
    </row>
    <row r="35" spans="1:11" ht="15.95" customHeight="1">
      <c r="A35" s="782">
        <v>21</v>
      </c>
      <c r="B35" s="783">
        <f>SUM('92:95'!E35,'92:95'!I35)</f>
        <v>3879</v>
      </c>
      <c r="C35" s="782"/>
      <c r="D35" s="783">
        <f t="shared" si="0"/>
        <v>3879</v>
      </c>
      <c r="E35" s="783">
        <f>SUM('92:95'!M35,'92:95'!Q35)</f>
        <v>103</v>
      </c>
      <c r="F35" s="782"/>
      <c r="G35" s="785">
        <f t="shared" si="1"/>
        <v>103</v>
      </c>
      <c r="I35" s="922"/>
      <c r="J35" s="849"/>
      <c r="K35" s="813"/>
    </row>
    <row r="36" spans="1:11" ht="15.95" customHeight="1">
      <c r="A36" s="782">
        <v>22</v>
      </c>
      <c r="B36" s="783">
        <f>SUM('92:95'!E36,'92:95'!I36)</f>
        <v>3632</v>
      </c>
      <c r="C36" s="782"/>
      <c r="D36" s="783">
        <f t="shared" si="0"/>
        <v>3632</v>
      </c>
      <c r="E36" s="783">
        <f>SUM('92:95'!M36,'92:95'!Q36)</f>
        <v>114</v>
      </c>
      <c r="F36" s="782"/>
      <c r="G36" s="785">
        <f t="shared" si="1"/>
        <v>114</v>
      </c>
      <c r="I36" s="922"/>
      <c r="J36" s="849"/>
      <c r="K36" s="813"/>
    </row>
    <row r="37" spans="1:11" ht="15.95" customHeight="1">
      <c r="A37" s="782">
        <v>23</v>
      </c>
      <c r="B37" s="783">
        <f>SUM('92:95'!E37,'92:95'!I37)</f>
        <v>3322</v>
      </c>
      <c r="C37" s="782"/>
      <c r="D37" s="783">
        <f t="shared" si="0"/>
        <v>3322</v>
      </c>
      <c r="E37" s="783">
        <f>SUM('92:95'!M37,'92:95'!Q37)</f>
        <v>112</v>
      </c>
      <c r="F37" s="782"/>
      <c r="G37" s="785">
        <f t="shared" si="1"/>
        <v>112</v>
      </c>
      <c r="I37" s="922"/>
      <c r="J37" s="849"/>
      <c r="K37" s="813"/>
    </row>
    <row r="38" spans="1:11">
      <c r="A38" s="786" t="s">
        <v>19</v>
      </c>
      <c r="B38" s="786"/>
      <c r="C38" s="786"/>
      <c r="D38" s="785">
        <f>SUM(D14:D37)</f>
        <v>91669</v>
      </c>
      <c r="E38" s="786"/>
      <c r="F38" s="786"/>
      <c r="G38" s="785">
        <f>SUM(G14:G37)</f>
        <v>2339</v>
      </c>
    </row>
    <row r="39" spans="1:11" ht="15.75" customHeight="1">
      <c r="C39" s="475"/>
      <c r="D39" s="475"/>
      <c r="F39" s="481"/>
    </row>
    <row r="40" spans="1:11" ht="15.75">
      <c r="C40" s="1250"/>
    </row>
    <row r="41" spans="1:11">
      <c r="A41" s="472" t="s">
        <v>565</v>
      </c>
    </row>
    <row r="47" spans="1:11" ht="13.5">
      <c r="A47" s="2789"/>
      <c r="B47" s="2789"/>
    </row>
    <row r="48" spans="1:11" ht="13.5">
      <c r="A48" s="2789"/>
      <c r="B48" s="2789"/>
    </row>
    <row r="50" spans="4:4" hidden="1">
      <c r="D50" s="1135">
        <f>MAX(D14:D38)</f>
        <v>91669</v>
      </c>
    </row>
  </sheetData>
  <mergeCells count="9">
    <mergeCell ref="A47:B47"/>
    <mergeCell ref="A48:B48"/>
    <mergeCell ref="A4:G4"/>
    <mergeCell ref="A6:G6"/>
    <mergeCell ref="D7:G7"/>
    <mergeCell ref="A8:G8"/>
    <mergeCell ref="A11:A12"/>
    <mergeCell ref="B11:D11"/>
    <mergeCell ref="E11:G11"/>
  </mergeCells>
  <conditionalFormatting sqref="D14:D37">
    <cfRule type="cellIs" dxfId="2" priority="1" stopIfTrue="1" operator="equal">
      <formula>$D$50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0"/>
  <sheetViews>
    <sheetView topLeftCell="A6" zoomScale="85" zoomScaleNormal="85" workbookViewId="0">
      <selection activeCell="L23" sqref="L23"/>
    </sheetView>
  </sheetViews>
  <sheetFormatPr defaultColWidth="9.140625"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0" t="s">
        <v>171</v>
      </c>
    </row>
    <row r="2" spans="1:17" ht="15.75">
      <c r="A2" s="1508"/>
      <c r="B2" s="1253"/>
      <c r="C2" s="1253"/>
      <c r="D2" s="475" t="s">
        <v>110</v>
      </c>
      <c r="E2" s="1253"/>
      <c r="F2" s="1253"/>
      <c r="G2" s="1253"/>
    </row>
    <row r="3" spans="1:17" ht="15.75">
      <c r="A3" s="1508"/>
      <c r="B3" s="1253"/>
      <c r="C3" s="1253"/>
      <c r="D3" s="1253"/>
      <c r="E3" s="1253"/>
      <c r="F3" s="1253"/>
      <c r="G3" s="1253"/>
    </row>
    <row r="4" spans="1:17" ht="15.75">
      <c r="A4" s="2795" t="s">
        <v>871</v>
      </c>
      <c r="B4" s="2798"/>
      <c r="C4" s="2798"/>
      <c r="D4" s="2798"/>
      <c r="E4" s="2798"/>
      <c r="F4" s="2798"/>
      <c r="G4" s="2798"/>
      <c r="I4" s="962"/>
      <c r="J4" s="962"/>
      <c r="K4" s="962"/>
      <c r="L4" s="962"/>
      <c r="M4" s="962"/>
      <c r="N4" s="962"/>
      <c r="O4" s="962"/>
      <c r="P4" s="962"/>
      <c r="Q4" s="962"/>
    </row>
    <row r="5" spans="1:17" ht="15.75">
      <c r="A5" s="1508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7" ht="15.75">
      <c r="A6" s="2799" t="s">
        <v>406</v>
      </c>
      <c r="B6" s="2799"/>
      <c r="C6" s="2799"/>
      <c r="D6" s="2800"/>
      <c r="E6" s="2800"/>
      <c r="F6" s="2800"/>
      <c r="G6" s="2800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7" ht="9" customHeight="1">
      <c r="A7" s="1508"/>
      <c r="B7" s="1253"/>
      <c r="C7" s="1253"/>
      <c r="D7" s="3066"/>
      <c r="E7" s="3066"/>
      <c r="F7" s="3066"/>
      <c r="G7" s="3066"/>
      <c r="I7" s="962"/>
      <c r="J7" s="962"/>
      <c r="K7" s="962"/>
      <c r="L7" s="962"/>
      <c r="M7" s="962"/>
      <c r="N7" s="962"/>
      <c r="O7" s="962"/>
      <c r="P7" s="962"/>
      <c r="Q7" s="962"/>
    </row>
    <row r="8" spans="1:17" ht="15.75">
      <c r="A8" s="3067" t="s">
        <v>536</v>
      </c>
      <c r="B8" s="3068"/>
      <c r="C8" s="3068"/>
      <c r="D8" s="3068"/>
      <c r="E8" s="3068"/>
      <c r="F8" s="3068"/>
      <c r="G8" s="3068"/>
      <c r="I8" s="962"/>
      <c r="J8" s="962"/>
      <c r="K8" s="962"/>
      <c r="L8" s="962"/>
      <c r="M8" s="962"/>
      <c r="N8" s="962"/>
      <c r="O8" s="962"/>
      <c r="P8" s="962"/>
      <c r="Q8" s="962"/>
    </row>
    <row r="9" spans="1:17" ht="15.75">
      <c r="A9" s="1936"/>
      <c r="B9" s="1937"/>
      <c r="C9" s="1937"/>
      <c r="D9" s="1937"/>
      <c r="E9" s="1937"/>
      <c r="F9" s="1937"/>
      <c r="G9" s="1937"/>
      <c r="I9" s="962"/>
      <c r="J9" s="962"/>
      <c r="K9" s="962"/>
      <c r="L9" s="962"/>
      <c r="M9" s="962"/>
      <c r="N9" s="962"/>
      <c r="O9" s="962"/>
      <c r="P9" s="962"/>
      <c r="Q9" s="962"/>
    </row>
    <row r="10" spans="1:17">
      <c r="B10" s="476"/>
      <c r="C10" s="1507"/>
      <c r="D10" s="1507"/>
      <c r="E10" s="1507"/>
      <c r="F10" s="1507"/>
      <c r="G10" s="1507"/>
      <c r="H10" s="1507"/>
      <c r="I10" s="1507"/>
      <c r="J10" s="962"/>
      <c r="K10" s="962"/>
      <c r="L10" s="962"/>
      <c r="M10" s="962"/>
      <c r="N10" s="962"/>
      <c r="O10" s="962"/>
      <c r="P10" s="962"/>
      <c r="Q10" s="962"/>
    </row>
    <row r="11" spans="1:17" ht="15.75" customHeight="1">
      <c r="A11" s="2790" t="s">
        <v>111</v>
      </c>
      <c r="B11" s="2792" t="s">
        <v>10</v>
      </c>
      <c r="C11" s="2793"/>
      <c r="D11" s="2793"/>
      <c r="E11" s="2792" t="s">
        <v>11</v>
      </c>
      <c r="F11" s="2793"/>
      <c r="G11" s="2797"/>
      <c r="H11" s="1507"/>
      <c r="I11" s="1507"/>
      <c r="J11" s="962"/>
      <c r="K11" s="962"/>
      <c r="L11" s="962"/>
      <c r="M11" s="962"/>
      <c r="N11" s="962"/>
      <c r="O11" s="962"/>
      <c r="P11" s="962"/>
      <c r="Q11" s="962"/>
    </row>
    <row r="12" spans="1:17" s="478" customFormat="1" ht="60.75" customHeight="1">
      <c r="A12" s="3080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7" ht="15.75" customHeight="1">
      <c r="A14" s="782">
        <v>0</v>
      </c>
      <c r="B14" s="783">
        <f>SUM('96:99'!E14,'96:99'!I14)</f>
        <v>4103.2</v>
      </c>
      <c r="C14" s="782"/>
      <c r="D14" s="783">
        <f>B14</f>
        <v>4103.2</v>
      </c>
      <c r="E14" s="783">
        <f>SUM('96:99'!M14,'96:99'!Q14)</f>
        <v>2026.6999999999998</v>
      </c>
      <c r="F14" s="782"/>
      <c r="G14" s="785">
        <f>E14</f>
        <v>2026.6999999999998</v>
      </c>
      <c r="I14" s="1063"/>
      <c r="J14" s="849"/>
      <c r="K14" s="1064"/>
      <c r="L14" s="962"/>
      <c r="M14" s="962"/>
      <c r="N14" s="962"/>
      <c r="O14" s="962"/>
      <c r="P14" s="962"/>
      <c r="Q14" s="962"/>
    </row>
    <row r="15" spans="1:17" ht="15.75" customHeight="1">
      <c r="A15" s="782">
        <v>1</v>
      </c>
      <c r="B15" s="783">
        <f>SUM('96:99'!E15,'96:99'!I15)</f>
        <v>4031.4</v>
      </c>
      <c r="C15" s="782"/>
      <c r="D15" s="783">
        <f>B15</f>
        <v>4031.4</v>
      </c>
      <c r="E15" s="783">
        <f>SUM('96:99'!M15,'96:99'!Q15)</f>
        <v>2025.0999999999995</v>
      </c>
      <c r="F15" s="782"/>
      <c r="G15" s="785">
        <f>E15</f>
        <v>2025.0999999999995</v>
      </c>
      <c r="I15" s="1063"/>
      <c r="J15" s="849"/>
      <c r="K15" s="1064"/>
      <c r="L15" s="962"/>
      <c r="M15" s="962"/>
      <c r="N15" s="962"/>
      <c r="O15" s="962"/>
      <c r="P15" s="962"/>
      <c r="Q15" s="962"/>
    </row>
    <row r="16" spans="1:17" ht="15.95" customHeight="1">
      <c r="A16" s="782">
        <v>2</v>
      </c>
      <c r="B16" s="783">
        <f>SUM('96:99'!E16,'96:99'!I16)</f>
        <v>3927.6</v>
      </c>
      <c r="C16" s="782"/>
      <c r="D16" s="783">
        <f t="shared" ref="D16:D37" si="0">B16</f>
        <v>3927.6</v>
      </c>
      <c r="E16" s="783">
        <f>SUM('96:99'!M16,'96:99'!Q16)</f>
        <v>1929.3000000000002</v>
      </c>
      <c r="F16" s="782"/>
      <c r="G16" s="785">
        <f t="shared" ref="G16:G37" si="1">E16</f>
        <v>1929.3000000000002</v>
      </c>
      <c r="I16" s="1063"/>
      <c r="J16" s="849"/>
      <c r="K16" s="1064"/>
      <c r="L16" s="962"/>
      <c r="M16" s="962"/>
      <c r="N16" s="962"/>
      <c r="O16" s="962"/>
      <c r="P16" s="962"/>
      <c r="Q16" s="962"/>
    </row>
    <row r="17" spans="1:17" ht="15.95" customHeight="1">
      <c r="A17" s="782">
        <v>3</v>
      </c>
      <c r="B17" s="783">
        <f>SUM('96:99'!E17,'96:99'!I17)</f>
        <v>3963.3</v>
      </c>
      <c r="C17" s="782"/>
      <c r="D17" s="783">
        <f t="shared" si="0"/>
        <v>3963.3</v>
      </c>
      <c r="E17" s="783">
        <f>SUM('96:99'!M17,'96:99'!Q17)</f>
        <v>1931.6</v>
      </c>
      <c r="F17" s="782"/>
      <c r="G17" s="785">
        <f t="shared" si="1"/>
        <v>1931.6</v>
      </c>
      <c r="I17" s="1065"/>
      <c r="J17" s="849"/>
      <c r="K17" s="1064"/>
      <c r="L17" s="962"/>
      <c r="M17" s="962"/>
      <c r="N17" s="962"/>
      <c r="O17" s="962"/>
      <c r="P17" s="962"/>
      <c r="Q17" s="962"/>
    </row>
    <row r="18" spans="1:17" ht="15.95" customHeight="1">
      <c r="A18" s="782">
        <v>4</v>
      </c>
      <c r="B18" s="783">
        <f>SUM('96:99'!E18,'96:99'!I18)</f>
        <v>4096.9000000000005</v>
      </c>
      <c r="C18" s="782"/>
      <c r="D18" s="783">
        <f t="shared" si="0"/>
        <v>4096.9000000000005</v>
      </c>
      <c r="E18" s="783">
        <f>SUM('96:99'!M18,'96:99'!Q18)</f>
        <v>1936.9999999999998</v>
      </c>
      <c r="F18" s="782"/>
      <c r="G18" s="785">
        <f t="shared" si="1"/>
        <v>1936.9999999999998</v>
      </c>
      <c r="I18" s="1065"/>
      <c r="J18" s="849"/>
      <c r="K18" s="1064"/>
      <c r="L18" s="962"/>
      <c r="M18" s="962"/>
      <c r="N18" s="962"/>
      <c r="O18" s="962"/>
      <c r="P18" s="962"/>
      <c r="Q18" s="962"/>
    </row>
    <row r="19" spans="1:17" ht="15.95" customHeight="1">
      <c r="A19" s="782">
        <v>5</v>
      </c>
      <c r="B19" s="783">
        <f>SUM('96:99'!E19,'96:99'!I19)</f>
        <v>4337.0000000000009</v>
      </c>
      <c r="C19" s="782"/>
      <c r="D19" s="783">
        <f t="shared" si="0"/>
        <v>4337.0000000000009</v>
      </c>
      <c r="E19" s="783">
        <f>SUM('96:99'!M19,'96:99'!Q19)</f>
        <v>1936.8</v>
      </c>
      <c r="F19" s="782"/>
      <c r="G19" s="785">
        <f t="shared" si="1"/>
        <v>1936.8</v>
      </c>
      <c r="I19" s="1065"/>
      <c r="J19" s="849"/>
      <c r="K19" s="1064"/>
      <c r="L19" s="962"/>
      <c r="M19" s="962"/>
      <c r="N19" s="962"/>
      <c r="O19" s="962"/>
      <c r="P19" s="962"/>
      <c r="Q19" s="962"/>
    </row>
    <row r="20" spans="1:17" ht="15.95" customHeight="1">
      <c r="A20" s="782">
        <v>6</v>
      </c>
      <c r="B20" s="783">
        <f>SUM('96:99'!E20,'96:99'!I20)</f>
        <v>4702.2</v>
      </c>
      <c r="C20" s="782"/>
      <c r="D20" s="783">
        <f t="shared" si="0"/>
        <v>4702.2</v>
      </c>
      <c r="E20" s="783">
        <f>SUM('96:99'!M20,'96:99'!Q20)</f>
        <v>1902.8000000000002</v>
      </c>
      <c r="F20" s="782"/>
      <c r="G20" s="785">
        <f t="shared" si="1"/>
        <v>1902.8000000000002</v>
      </c>
      <c r="I20" s="1065"/>
      <c r="J20" s="849"/>
      <c r="K20" s="1064"/>
      <c r="L20" s="962"/>
      <c r="M20" s="962"/>
      <c r="N20" s="962"/>
      <c r="O20" s="962"/>
      <c r="P20" s="962"/>
      <c r="Q20" s="962"/>
    </row>
    <row r="21" spans="1:17" ht="15.95" customHeight="1">
      <c r="A21" s="782">
        <v>7</v>
      </c>
      <c r="B21" s="783">
        <f>SUM('96:99'!E21,'96:99'!I21)</f>
        <v>5010.3</v>
      </c>
      <c r="C21" s="782"/>
      <c r="D21" s="783">
        <f t="shared" si="0"/>
        <v>5010.3</v>
      </c>
      <c r="E21" s="783">
        <f>SUM('96:99'!M21,'96:99'!Q21)</f>
        <v>1886.8</v>
      </c>
      <c r="F21" s="782"/>
      <c r="G21" s="785">
        <f t="shared" si="1"/>
        <v>1886.8</v>
      </c>
      <c r="I21" s="1065"/>
      <c r="J21" s="849"/>
      <c r="K21" s="1064"/>
      <c r="L21" s="962"/>
      <c r="M21" s="962"/>
      <c r="N21" s="962"/>
      <c r="O21" s="962"/>
      <c r="P21" s="962"/>
      <c r="Q21" s="962"/>
    </row>
    <row r="22" spans="1:17" ht="15.95" customHeight="1">
      <c r="A22" s="782">
        <v>8</v>
      </c>
      <c r="B22" s="783">
        <f>SUM('96:99'!E22,'96:99'!I22)</f>
        <v>6011.0999999999995</v>
      </c>
      <c r="C22" s="782"/>
      <c r="D22" s="783">
        <f t="shared" si="0"/>
        <v>6011.0999999999995</v>
      </c>
      <c r="E22" s="783">
        <f>SUM('96:99'!M22,'96:99'!Q22)</f>
        <v>2534.2999999999997</v>
      </c>
      <c r="F22" s="782"/>
      <c r="G22" s="785">
        <f t="shared" si="1"/>
        <v>2534.2999999999997</v>
      </c>
      <c r="I22" s="922"/>
      <c r="J22" s="849"/>
      <c r="K22" s="813"/>
    </row>
    <row r="23" spans="1:17" ht="15.95" customHeight="1">
      <c r="A23" s="782">
        <v>9</v>
      </c>
      <c r="B23" s="783">
        <f>SUM('96:99'!E23,'96:99'!I23)</f>
        <v>6129.9000000000005</v>
      </c>
      <c r="C23" s="782"/>
      <c r="D23" s="783">
        <f t="shared" si="0"/>
        <v>6129.9000000000005</v>
      </c>
      <c r="E23" s="783">
        <f>SUM('96:99'!M23,'96:99'!Q23)</f>
        <v>2669.5</v>
      </c>
      <c r="F23" s="782"/>
      <c r="G23" s="785">
        <f t="shared" si="1"/>
        <v>2669.5</v>
      </c>
      <c r="I23" s="922"/>
      <c r="J23" s="849"/>
      <c r="K23" s="813"/>
    </row>
    <row r="24" spans="1:17" ht="15.95" customHeight="1">
      <c r="A24" s="782">
        <v>10</v>
      </c>
      <c r="B24" s="783">
        <f>SUM('96:99'!E24,'96:99'!I24)</f>
        <v>6023.8</v>
      </c>
      <c r="C24" s="782"/>
      <c r="D24" s="783">
        <f t="shared" si="0"/>
        <v>6023.8</v>
      </c>
      <c r="E24" s="783">
        <f>SUM('96:99'!M24,'96:99'!Q24)</f>
        <v>2660.4000000000005</v>
      </c>
      <c r="F24" s="782"/>
      <c r="G24" s="785">
        <f t="shared" si="1"/>
        <v>2660.4000000000005</v>
      </c>
      <c r="I24" s="922"/>
      <c r="J24" s="849"/>
      <c r="K24" s="813"/>
    </row>
    <row r="25" spans="1:17" ht="15.95" customHeight="1">
      <c r="A25" s="782">
        <v>11</v>
      </c>
      <c r="B25" s="783">
        <f>SUM('96:99'!E25,'96:99'!I25)</f>
        <v>5837.4</v>
      </c>
      <c r="C25" s="782"/>
      <c r="D25" s="783">
        <f t="shared" si="0"/>
        <v>5837.4</v>
      </c>
      <c r="E25" s="783">
        <f>SUM('96:99'!M25,'96:99'!Q25)</f>
        <v>2551.1999999999998</v>
      </c>
      <c r="F25" s="782"/>
      <c r="G25" s="785">
        <f t="shared" si="1"/>
        <v>2551.1999999999998</v>
      </c>
      <c r="I25" s="922"/>
      <c r="J25" s="849"/>
      <c r="K25" s="813"/>
    </row>
    <row r="26" spans="1:17" ht="14.25" customHeight="1">
      <c r="A26" s="782">
        <v>12</v>
      </c>
      <c r="B26" s="783">
        <f>SUM('96:99'!E26,'96:99'!I26)</f>
        <v>5587.0000000000009</v>
      </c>
      <c r="C26" s="782"/>
      <c r="D26" s="783">
        <f t="shared" si="0"/>
        <v>5587.0000000000009</v>
      </c>
      <c r="E26" s="783">
        <f>SUM('96:99'!M26,'96:99'!Q26)</f>
        <v>2311.7999999999997</v>
      </c>
      <c r="F26" s="782"/>
      <c r="G26" s="785">
        <f t="shared" si="1"/>
        <v>2311.7999999999997</v>
      </c>
      <c r="I26" s="922"/>
      <c r="J26" s="849"/>
      <c r="K26" s="813"/>
    </row>
    <row r="27" spans="1:17" ht="14.25" customHeight="1">
      <c r="A27" s="782">
        <v>13</v>
      </c>
      <c r="B27" s="783">
        <f>SUM('96:99'!E27,'96:99'!I27)</f>
        <v>5886.1000000000013</v>
      </c>
      <c r="C27" s="782"/>
      <c r="D27" s="783">
        <f t="shared" si="0"/>
        <v>5886.1000000000013</v>
      </c>
      <c r="E27" s="783">
        <f>SUM('96:99'!M27,'96:99'!Q27)</f>
        <v>2717.3</v>
      </c>
      <c r="F27" s="782"/>
      <c r="G27" s="785">
        <f t="shared" si="1"/>
        <v>2717.3</v>
      </c>
      <c r="I27" s="922"/>
      <c r="J27" s="849"/>
      <c r="K27" s="813"/>
    </row>
    <row r="28" spans="1:17" ht="15.95" customHeight="1">
      <c r="A28" s="782">
        <v>14</v>
      </c>
      <c r="B28" s="783">
        <f>SUM('96:99'!E28,'96:99'!I28)</f>
        <v>5736.5</v>
      </c>
      <c r="C28" s="782"/>
      <c r="D28" s="783">
        <f t="shared" si="0"/>
        <v>5736.5</v>
      </c>
      <c r="E28" s="783">
        <f>SUM('96:99'!M28,'96:99'!Q28)</f>
        <v>2454.1</v>
      </c>
      <c r="F28" s="782"/>
      <c r="G28" s="785">
        <f t="shared" si="1"/>
        <v>2454.1</v>
      </c>
      <c r="I28" s="922"/>
      <c r="J28" s="849"/>
      <c r="K28" s="813"/>
    </row>
    <row r="29" spans="1:17" ht="15.95" customHeight="1">
      <c r="A29" s="782">
        <v>15</v>
      </c>
      <c r="B29" s="783">
        <f>SUM('96:99'!E29,'96:99'!I29)</f>
        <v>5897.8999999999987</v>
      </c>
      <c r="C29" s="782"/>
      <c r="D29" s="783">
        <f t="shared" si="0"/>
        <v>5897.8999999999987</v>
      </c>
      <c r="E29" s="783">
        <f>SUM('96:99'!M29,'96:99'!Q29)</f>
        <v>2378.7999999999997</v>
      </c>
      <c r="F29" s="782"/>
      <c r="G29" s="785">
        <f t="shared" si="1"/>
        <v>2378.7999999999997</v>
      </c>
      <c r="I29" s="922"/>
      <c r="J29" s="849"/>
      <c r="K29" s="813"/>
    </row>
    <row r="30" spans="1:17" ht="15.95" customHeight="1">
      <c r="A30" s="782">
        <v>16</v>
      </c>
      <c r="B30" s="783">
        <f>SUM('96:99'!E30,'96:99'!I30)</f>
        <v>6134.2</v>
      </c>
      <c r="C30" s="782"/>
      <c r="D30" s="783">
        <f t="shared" si="0"/>
        <v>6134.2</v>
      </c>
      <c r="E30" s="783">
        <f>SUM('96:99'!M30,'96:99'!Q30)</f>
        <v>2587.5</v>
      </c>
      <c r="F30" s="782"/>
      <c r="G30" s="785">
        <f t="shared" si="1"/>
        <v>2587.5</v>
      </c>
      <c r="I30" s="922"/>
      <c r="J30" s="849"/>
      <c r="K30" s="813"/>
    </row>
    <row r="31" spans="1:17" ht="15.95" customHeight="1">
      <c r="A31" s="782">
        <v>17</v>
      </c>
      <c r="B31" s="783">
        <f>SUM('96:99'!E31,'96:99'!I31)</f>
        <v>5995.5</v>
      </c>
      <c r="C31" s="782"/>
      <c r="D31" s="783">
        <f t="shared" si="0"/>
        <v>5995.5</v>
      </c>
      <c r="E31" s="783">
        <f>SUM('96:99'!M31,'96:99'!Q31)</f>
        <v>2503.1</v>
      </c>
      <c r="F31" s="782"/>
      <c r="G31" s="785">
        <f t="shared" si="1"/>
        <v>2503.1</v>
      </c>
      <c r="I31" s="922"/>
      <c r="J31" s="849"/>
      <c r="K31" s="813"/>
    </row>
    <row r="32" spans="1:17" ht="15.95" customHeight="1">
      <c r="A32" s="782">
        <v>18</v>
      </c>
      <c r="B32" s="783">
        <f>SUM('96:99'!E32,'96:99'!I32)</f>
        <v>5893.9</v>
      </c>
      <c r="C32" s="782"/>
      <c r="D32" s="783">
        <f t="shared" si="0"/>
        <v>5893.9</v>
      </c>
      <c r="E32" s="783">
        <f>SUM('96:99'!M32,'96:99'!Q32)</f>
        <v>2444.6999999999998</v>
      </c>
      <c r="F32" s="782"/>
      <c r="G32" s="785">
        <f t="shared" si="1"/>
        <v>2444.6999999999998</v>
      </c>
      <c r="I32" s="922"/>
      <c r="J32" s="849"/>
      <c r="K32" s="813"/>
    </row>
    <row r="33" spans="1:11" ht="15.95" customHeight="1">
      <c r="A33" s="802">
        <v>19</v>
      </c>
      <c r="B33" s="783">
        <f>SUM('96:99'!E33,'96:99'!I33)</f>
        <v>5622.9000000000005</v>
      </c>
      <c r="C33" s="798"/>
      <c r="D33" s="783">
        <f t="shared" si="0"/>
        <v>5622.9000000000005</v>
      </c>
      <c r="E33" s="783">
        <f>SUM('96:99'!M33,'96:99'!Q33)</f>
        <v>2234</v>
      </c>
      <c r="F33" s="1940"/>
      <c r="G33" s="785">
        <f t="shared" si="1"/>
        <v>2234</v>
      </c>
      <c r="I33" s="922"/>
      <c r="J33" s="849"/>
      <c r="K33" s="813"/>
    </row>
    <row r="34" spans="1:11" ht="15.95" customHeight="1">
      <c r="A34" s="802">
        <v>20</v>
      </c>
      <c r="B34" s="783">
        <f>SUM('96:99'!E34,'96:99'!I34)</f>
        <v>5501.2000000000007</v>
      </c>
      <c r="C34" s="802"/>
      <c r="D34" s="783">
        <f t="shared" si="0"/>
        <v>5501.2000000000007</v>
      </c>
      <c r="E34" s="783">
        <f>SUM('96:99'!M34,'96:99'!Q34)</f>
        <v>2238.1999999999998</v>
      </c>
      <c r="F34" s="802"/>
      <c r="G34" s="785">
        <f t="shared" si="1"/>
        <v>2238.1999999999998</v>
      </c>
      <c r="I34" s="922"/>
      <c r="J34" s="849"/>
      <c r="K34" s="813"/>
    </row>
    <row r="35" spans="1:11" ht="15.95" customHeight="1">
      <c r="A35" s="782">
        <v>21</v>
      </c>
      <c r="B35" s="783">
        <f>SUM('96:99'!E35,'96:99'!I35)</f>
        <v>5198.7</v>
      </c>
      <c r="C35" s="782"/>
      <c r="D35" s="783">
        <f t="shared" si="0"/>
        <v>5198.7</v>
      </c>
      <c r="E35" s="783">
        <f>SUM('96:99'!M35,'96:99'!Q35)</f>
        <v>2217.1</v>
      </c>
      <c r="F35" s="782"/>
      <c r="G35" s="785">
        <f t="shared" si="1"/>
        <v>2217.1</v>
      </c>
      <c r="I35" s="922"/>
      <c r="J35" s="849"/>
      <c r="K35" s="813"/>
    </row>
    <row r="36" spans="1:11" ht="15.95" customHeight="1">
      <c r="A36" s="782">
        <v>22</v>
      </c>
      <c r="B36" s="783">
        <f>SUM('96:99'!E36,'96:99'!I36)</f>
        <v>4862.7</v>
      </c>
      <c r="C36" s="782"/>
      <c r="D36" s="783">
        <f t="shared" si="0"/>
        <v>4862.7</v>
      </c>
      <c r="E36" s="783">
        <f>SUM('96:99'!M36,'96:99'!Q36)</f>
        <v>2308.8000000000002</v>
      </c>
      <c r="F36" s="782"/>
      <c r="G36" s="785">
        <f t="shared" si="1"/>
        <v>2308.8000000000002</v>
      </c>
      <c r="I36" s="922"/>
      <c r="J36" s="849"/>
      <c r="K36" s="813"/>
    </row>
    <row r="37" spans="1:11" ht="15.95" customHeight="1">
      <c r="A37" s="782">
        <v>23</v>
      </c>
      <c r="B37" s="783">
        <f>SUM('96:99'!E37,'96:99'!I37)</f>
        <v>4476.2999999999993</v>
      </c>
      <c r="C37" s="782"/>
      <c r="D37" s="783">
        <f t="shared" si="0"/>
        <v>4476.2999999999993</v>
      </c>
      <c r="E37" s="783">
        <f>SUM('96:99'!M37,'96:99'!Q37)</f>
        <v>2214.1</v>
      </c>
      <c r="F37" s="782"/>
      <c r="G37" s="785">
        <f t="shared" si="1"/>
        <v>2214.1</v>
      </c>
      <c r="I37" s="922"/>
      <c r="J37" s="849"/>
      <c r="K37" s="813"/>
    </row>
    <row r="38" spans="1:11">
      <c r="A38" s="786" t="s">
        <v>19</v>
      </c>
      <c r="B38" s="1945"/>
      <c r="C38" s="1945"/>
      <c r="D38" s="785">
        <f>SUM(D14:D37)</f>
        <v>124966.99999999999</v>
      </c>
      <c r="E38" s="786"/>
      <c r="F38" s="786"/>
      <c r="G38" s="785">
        <f>SUM(G14:G37)</f>
        <v>54600.999999999993</v>
      </c>
    </row>
    <row r="39" spans="1:11" ht="15.75" customHeight="1">
      <c r="C39" s="475"/>
      <c r="D39" s="475"/>
      <c r="F39" s="481"/>
    </row>
    <row r="40" spans="1:11" ht="15.75">
      <c r="C40" s="1250"/>
    </row>
    <row r="41" spans="1:11">
      <c r="A41" s="472" t="s">
        <v>565</v>
      </c>
    </row>
    <row r="47" spans="1:11" ht="13.5">
      <c r="A47" s="2789"/>
      <c r="B47" s="2789"/>
    </row>
    <row r="48" spans="1:11" ht="13.5">
      <c r="A48" s="2789"/>
      <c r="B48" s="2789"/>
    </row>
    <row r="50" spans="4:4" hidden="1">
      <c r="D50" s="1135">
        <f>MAX(D14:D38)</f>
        <v>124966.99999999999</v>
      </c>
    </row>
  </sheetData>
  <mergeCells count="9">
    <mergeCell ref="A47:B47"/>
    <mergeCell ref="A48:B48"/>
    <mergeCell ref="A4:G4"/>
    <mergeCell ref="A6:G6"/>
    <mergeCell ref="D7:G7"/>
    <mergeCell ref="A8:G8"/>
    <mergeCell ref="A11:A12"/>
    <mergeCell ref="B11:D11"/>
    <mergeCell ref="E11:G11"/>
  </mergeCells>
  <conditionalFormatting sqref="D14:D37">
    <cfRule type="cellIs" dxfId="1" priority="1" stopIfTrue="1" operator="equal">
      <formula>$D$50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0"/>
  <sheetViews>
    <sheetView topLeftCell="A7" zoomScale="85" zoomScaleNormal="85" workbookViewId="0">
      <selection activeCell="M22" sqref="M22"/>
    </sheetView>
  </sheetViews>
  <sheetFormatPr defaultColWidth="9.140625"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0" t="s">
        <v>171</v>
      </c>
    </row>
    <row r="2" spans="1:17" ht="15.75">
      <c r="A2" s="1902"/>
      <c r="B2" s="1253"/>
      <c r="C2" s="1253"/>
      <c r="D2" s="475" t="s">
        <v>110</v>
      </c>
      <c r="E2" s="1253"/>
      <c r="F2" s="1253"/>
      <c r="G2" s="1253"/>
    </row>
    <row r="3" spans="1:17" ht="15.75">
      <c r="A3" s="1902"/>
      <c r="B3" s="1253"/>
      <c r="C3" s="1253"/>
      <c r="D3" s="1253"/>
      <c r="E3" s="1253"/>
      <c r="F3" s="1253"/>
      <c r="G3" s="1253"/>
    </row>
    <row r="4" spans="1:17" ht="15.75">
      <c r="A4" s="2795" t="s">
        <v>871</v>
      </c>
      <c r="B4" s="2798"/>
      <c r="C4" s="2798"/>
      <c r="D4" s="2798"/>
      <c r="E4" s="2798"/>
      <c r="F4" s="2798"/>
      <c r="G4" s="2798"/>
      <c r="I4" s="962"/>
      <c r="J4" s="962"/>
      <c r="K4" s="962"/>
      <c r="L4" s="962"/>
      <c r="M4" s="962"/>
      <c r="N4" s="962"/>
      <c r="O4" s="962"/>
      <c r="P4" s="962"/>
      <c r="Q4" s="962"/>
    </row>
    <row r="5" spans="1:17" ht="15.75">
      <c r="A5" s="1902"/>
      <c r="B5" s="1253"/>
      <c r="C5" s="1253"/>
      <c r="D5" s="1253"/>
      <c r="E5" s="1253"/>
      <c r="F5" s="1253"/>
      <c r="G5" s="1253"/>
      <c r="I5" s="962"/>
      <c r="J5" s="962"/>
      <c r="K5" s="962"/>
      <c r="L5" s="962"/>
      <c r="M5" s="962"/>
      <c r="N5" s="962"/>
      <c r="O5" s="962"/>
      <c r="P5" s="962"/>
      <c r="Q5" s="962"/>
    </row>
    <row r="6" spans="1:17" ht="15.75">
      <c r="A6" s="2799" t="s">
        <v>406</v>
      </c>
      <c r="B6" s="2799"/>
      <c r="C6" s="2799"/>
      <c r="D6" s="2800"/>
      <c r="E6" s="2800"/>
      <c r="F6" s="2800"/>
      <c r="G6" s="2800"/>
      <c r="H6" s="473"/>
      <c r="I6" s="962"/>
      <c r="J6" s="962"/>
      <c r="K6" s="962"/>
      <c r="L6" s="962"/>
      <c r="M6" s="962"/>
      <c r="N6" s="962"/>
      <c r="O6" s="962"/>
      <c r="P6" s="962"/>
      <c r="Q6" s="962"/>
    </row>
    <row r="7" spans="1:17" ht="9" customHeight="1">
      <c r="A7" s="1902"/>
      <c r="B7" s="1253"/>
      <c r="C7" s="1253"/>
      <c r="D7" s="3066"/>
      <c r="E7" s="3066"/>
      <c r="F7" s="3066"/>
      <c r="G7" s="3066"/>
      <c r="I7" s="962"/>
      <c r="J7" s="962"/>
      <c r="K7" s="962"/>
      <c r="L7" s="962"/>
      <c r="M7" s="962"/>
      <c r="N7" s="962"/>
      <c r="O7" s="962"/>
      <c r="P7" s="962"/>
      <c r="Q7" s="962"/>
    </row>
    <row r="8" spans="1:17" ht="15.75">
      <c r="A8" s="3067" t="s">
        <v>734</v>
      </c>
      <c r="B8" s="3068"/>
      <c r="C8" s="3068"/>
      <c r="D8" s="3068"/>
      <c r="E8" s="3068"/>
      <c r="F8" s="3068"/>
      <c r="G8" s="3068"/>
      <c r="I8" s="962"/>
      <c r="J8" s="962"/>
      <c r="K8" s="962"/>
      <c r="L8" s="962"/>
      <c r="M8" s="962"/>
      <c r="N8" s="962"/>
      <c r="O8" s="962"/>
      <c r="P8" s="962"/>
      <c r="Q8" s="962"/>
    </row>
    <row r="9" spans="1:17" ht="15.75">
      <c r="A9" s="1936"/>
      <c r="B9" s="1937"/>
      <c r="C9" s="1937"/>
      <c r="D9" s="1937"/>
      <c r="E9" s="1937"/>
      <c r="F9" s="1937"/>
      <c r="G9" s="1937"/>
      <c r="I9" s="962"/>
      <c r="J9" s="962"/>
      <c r="K9" s="962"/>
      <c r="L9" s="962"/>
      <c r="M9" s="962"/>
      <c r="N9" s="962"/>
      <c r="O9" s="962"/>
      <c r="P9" s="962"/>
      <c r="Q9" s="962"/>
    </row>
    <row r="10" spans="1:17">
      <c r="B10" s="476"/>
      <c r="C10" s="1901"/>
      <c r="D10" s="1901"/>
      <c r="E10" s="1901"/>
      <c r="F10" s="1901"/>
      <c r="G10" s="1901"/>
      <c r="H10" s="1901"/>
      <c r="I10" s="1901"/>
      <c r="J10" s="962"/>
      <c r="K10" s="962"/>
      <c r="L10" s="962"/>
      <c r="M10" s="962"/>
      <c r="N10" s="962"/>
      <c r="O10" s="962"/>
      <c r="P10" s="962"/>
      <c r="Q10" s="962"/>
    </row>
    <row r="11" spans="1:17" ht="15.75" customHeight="1">
      <c r="A11" s="2790" t="s">
        <v>111</v>
      </c>
      <c r="B11" s="2792" t="s">
        <v>10</v>
      </c>
      <c r="C11" s="2793"/>
      <c r="D11" s="2793"/>
      <c r="E11" s="2792" t="s">
        <v>11</v>
      </c>
      <c r="F11" s="2793"/>
      <c r="G11" s="2797"/>
      <c r="H11" s="1901"/>
      <c r="I11" s="1901"/>
      <c r="J11" s="962"/>
      <c r="K11" s="962"/>
      <c r="L11" s="962"/>
      <c r="M11" s="962"/>
      <c r="N11" s="962"/>
      <c r="O11" s="962"/>
      <c r="P11" s="962"/>
      <c r="Q11" s="962"/>
    </row>
    <row r="12" spans="1:17" s="478" customFormat="1" ht="60.75" customHeight="1">
      <c r="A12" s="3080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8"/>
      <c r="J13" s="848"/>
      <c r="K13" s="848"/>
    </row>
    <row r="14" spans="1:17" ht="15.75" customHeight="1">
      <c r="A14" s="782">
        <v>0</v>
      </c>
      <c r="B14" s="783">
        <f>SUM('54:63'!E14,'54:63'!I14)</f>
        <v>6224.3899999999994</v>
      </c>
      <c r="C14" s="782"/>
      <c r="D14" s="783">
        <f>B14</f>
        <v>6224.3899999999994</v>
      </c>
      <c r="E14" s="783">
        <f>SUM('54:63'!M14,'54:63'!Q14)</f>
        <v>2373.9499999999998</v>
      </c>
      <c r="F14" s="782"/>
      <c r="G14" s="783">
        <f>E14</f>
        <v>2373.9499999999998</v>
      </c>
      <c r="I14" s="1063"/>
      <c r="J14" s="849"/>
      <c r="K14" s="1064"/>
      <c r="L14" s="962"/>
      <c r="M14" s="962"/>
      <c r="N14" s="962"/>
      <c r="O14" s="962"/>
      <c r="P14" s="962"/>
      <c r="Q14" s="962"/>
    </row>
    <row r="15" spans="1:17" ht="15.75" customHeight="1">
      <c r="A15" s="782">
        <v>1</v>
      </c>
      <c r="B15" s="783">
        <f>SUM('54:63'!E15,'54:63'!I15)</f>
        <v>5901.68</v>
      </c>
      <c r="C15" s="782"/>
      <c r="D15" s="783">
        <f>B15</f>
        <v>5901.68</v>
      </c>
      <c r="E15" s="783">
        <f>SUM('54:63'!M15,'54:63'!Q15)</f>
        <v>2296.4500000000003</v>
      </c>
      <c r="F15" s="782"/>
      <c r="G15" s="783">
        <f>E15</f>
        <v>2296.4500000000003</v>
      </c>
      <c r="I15" s="1063"/>
      <c r="J15" s="849"/>
      <c r="K15" s="1064"/>
      <c r="L15" s="962"/>
      <c r="M15" s="962"/>
      <c r="N15" s="962"/>
      <c r="O15" s="962"/>
      <c r="P15" s="962"/>
      <c r="Q15" s="962"/>
    </row>
    <row r="16" spans="1:17" ht="15.95" customHeight="1">
      <c r="A16" s="782">
        <v>2</v>
      </c>
      <c r="B16" s="783">
        <f>SUM('54:63'!E16,'54:63'!I16)</f>
        <v>5691.2400000000007</v>
      </c>
      <c r="C16" s="782"/>
      <c r="D16" s="783">
        <f t="shared" ref="D16:D37" si="0">B16</f>
        <v>5691.2400000000007</v>
      </c>
      <c r="E16" s="783">
        <f>SUM('54:63'!M16,'54:63'!Q16)</f>
        <v>2214.8200000000002</v>
      </c>
      <c r="F16" s="782"/>
      <c r="G16" s="783">
        <f t="shared" ref="G16:G37" si="1">E16</f>
        <v>2214.8200000000002</v>
      </c>
      <c r="I16" s="1063"/>
      <c r="J16" s="849"/>
      <c r="K16" s="1064"/>
      <c r="L16" s="962"/>
      <c r="M16" s="962"/>
      <c r="N16" s="962"/>
      <c r="O16" s="962"/>
      <c r="P16" s="962"/>
      <c r="Q16" s="962"/>
    </row>
    <row r="17" spans="1:17" ht="15.95" customHeight="1">
      <c r="A17" s="782">
        <v>3</v>
      </c>
      <c r="B17" s="783">
        <f>SUM('54:63'!E17,'54:63'!I17)</f>
        <v>5657.73</v>
      </c>
      <c r="C17" s="782"/>
      <c r="D17" s="783">
        <f t="shared" si="0"/>
        <v>5657.73</v>
      </c>
      <c r="E17" s="783">
        <f>SUM('54:63'!M17,'54:63'!Q17)</f>
        <v>2208.4499999999994</v>
      </c>
      <c r="F17" s="782"/>
      <c r="G17" s="783">
        <f t="shared" si="1"/>
        <v>2208.4499999999994</v>
      </c>
      <c r="I17" s="1065"/>
      <c r="J17" s="849"/>
      <c r="K17" s="1064"/>
      <c r="L17" s="962"/>
      <c r="M17" s="962"/>
      <c r="N17" s="962"/>
      <c r="O17" s="962"/>
      <c r="P17" s="962"/>
      <c r="Q17" s="962"/>
    </row>
    <row r="18" spans="1:17" ht="15.95" customHeight="1">
      <c r="A18" s="782">
        <v>4</v>
      </c>
      <c r="B18" s="783">
        <f>SUM('54:63'!E18,'54:63'!I18)</f>
        <v>5854.630000000001</v>
      </c>
      <c r="C18" s="782"/>
      <c r="D18" s="783">
        <f t="shared" si="0"/>
        <v>5854.630000000001</v>
      </c>
      <c r="E18" s="783">
        <f>SUM('54:63'!M18,'54:63'!Q18)</f>
        <v>2216.25</v>
      </c>
      <c r="F18" s="782"/>
      <c r="G18" s="783">
        <f t="shared" si="1"/>
        <v>2216.25</v>
      </c>
      <c r="I18" s="1065"/>
      <c r="J18" s="849"/>
      <c r="K18" s="1064"/>
      <c r="L18" s="962"/>
      <c r="M18" s="962"/>
      <c r="N18" s="962"/>
      <c r="O18" s="962"/>
      <c r="P18" s="962"/>
      <c r="Q18" s="962"/>
    </row>
    <row r="19" spans="1:17" ht="15.95" customHeight="1">
      <c r="A19" s="782">
        <v>5</v>
      </c>
      <c r="B19" s="783">
        <f>SUM('54:63'!E19,'54:63'!I19)</f>
        <v>6299.67</v>
      </c>
      <c r="C19" s="782"/>
      <c r="D19" s="783">
        <f t="shared" si="0"/>
        <v>6299.67</v>
      </c>
      <c r="E19" s="783">
        <f>SUM('54:63'!M19,'54:63'!Q19)</f>
        <v>2190.1199999999994</v>
      </c>
      <c r="F19" s="782"/>
      <c r="G19" s="783">
        <f t="shared" si="1"/>
        <v>2190.1199999999994</v>
      </c>
      <c r="I19" s="1065"/>
      <c r="J19" s="849"/>
      <c r="K19" s="1064"/>
      <c r="L19" s="962"/>
      <c r="M19" s="962"/>
      <c r="N19" s="962"/>
      <c r="O19" s="962"/>
      <c r="P19" s="962"/>
      <c r="Q19" s="962"/>
    </row>
    <row r="20" spans="1:17" ht="15.95" customHeight="1">
      <c r="A20" s="782">
        <v>6</v>
      </c>
      <c r="B20" s="783">
        <f>SUM('54:63'!E20,'54:63'!I20)</f>
        <v>7174.2200000000021</v>
      </c>
      <c r="C20" s="782"/>
      <c r="D20" s="783">
        <f t="shared" si="0"/>
        <v>7174.2200000000021</v>
      </c>
      <c r="E20" s="783">
        <f>SUM('54:63'!M20,'54:63'!Q20)</f>
        <v>2183.44</v>
      </c>
      <c r="F20" s="782"/>
      <c r="G20" s="783">
        <f t="shared" si="1"/>
        <v>2183.44</v>
      </c>
      <c r="I20" s="1065"/>
      <c r="J20" s="849"/>
      <c r="K20" s="1064"/>
      <c r="L20" s="962"/>
      <c r="M20" s="962"/>
      <c r="N20" s="962"/>
      <c r="O20" s="962"/>
      <c r="P20" s="962"/>
      <c r="Q20" s="962"/>
    </row>
    <row r="21" spans="1:17" ht="15.95" customHeight="1">
      <c r="A21" s="782">
        <v>7</v>
      </c>
      <c r="B21" s="783">
        <f>SUM('54:63'!E21,'54:63'!I21)</f>
        <v>7890.12</v>
      </c>
      <c r="C21" s="782"/>
      <c r="D21" s="783">
        <f t="shared" si="0"/>
        <v>7890.12</v>
      </c>
      <c r="E21" s="783">
        <f>SUM('54:63'!M21,'54:63'!Q21)</f>
        <v>2320.5100000000002</v>
      </c>
      <c r="F21" s="782"/>
      <c r="G21" s="783">
        <f t="shared" si="1"/>
        <v>2320.5100000000002</v>
      </c>
      <c r="I21" s="1065"/>
      <c r="J21" s="849"/>
      <c r="K21" s="1064"/>
      <c r="L21" s="962"/>
      <c r="M21" s="962"/>
      <c r="N21" s="962"/>
      <c r="O21" s="962"/>
      <c r="P21" s="962"/>
      <c r="Q21" s="962"/>
    </row>
    <row r="22" spans="1:17" ht="15.95" customHeight="1">
      <c r="A22" s="782">
        <v>8</v>
      </c>
      <c r="B22" s="783">
        <f>SUM('54:63'!E22,'54:63'!I22)</f>
        <v>9812.9600000000009</v>
      </c>
      <c r="C22" s="782"/>
      <c r="D22" s="783">
        <f t="shared" si="0"/>
        <v>9812.9600000000009</v>
      </c>
      <c r="E22" s="783">
        <f>SUM('54:63'!M22,'54:63'!Q22)</f>
        <v>3611.93</v>
      </c>
      <c r="F22" s="782"/>
      <c r="G22" s="783">
        <f t="shared" si="1"/>
        <v>3611.93</v>
      </c>
      <c r="I22" s="922"/>
      <c r="J22" s="849"/>
      <c r="K22" s="813"/>
    </row>
    <row r="23" spans="1:17" ht="15.95" customHeight="1">
      <c r="A23" s="782">
        <v>9</v>
      </c>
      <c r="B23" s="783">
        <f>SUM('54:63'!E23,'54:63'!I23)</f>
        <v>10063.459999999999</v>
      </c>
      <c r="C23" s="782"/>
      <c r="D23" s="783">
        <f t="shared" si="0"/>
        <v>10063.459999999999</v>
      </c>
      <c r="E23" s="783">
        <f>SUM('54:63'!M23,'54:63'!Q23)</f>
        <v>3859.28</v>
      </c>
      <c r="F23" s="782"/>
      <c r="G23" s="783">
        <f t="shared" si="1"/>
        <v>3859.28</v>
      </c>
      <c r="I23" s="922"/>
      <c r="J23" s="849"/>
      <c r="K23" s="813"/>
    </row>
    <row r="24" spans="1:17" ht="15.95" customHeight="1">
      <c r="A24" s="782">
        <v>10</v>
      </c>
      <c r="B24" s="783">
        <f>SUM('54:63'!E24,'54:63'!I24)</f>
        <v>10070.509999999998</v>
      </c>
      <c r="C24" s="782"/>
      <c r="D24" s="783">
        <f t="shared" si="0"/>
        <v>10070.509999999998</v>
      </c>
      <c r="E24" s="783">
        <f>SUM('54:63'!M24,'54:63'!Q24)</f>
        <v>3709.71</v>
      </c>
      <c r="F24" s="782"/>
      <c r="G24" s="783">
        <f t="shared" si="1"/>
        <v>3709.71</v>
      </c>
      <c r="I24" s="922"/>
      <c r="J24" s="849"/>
      <c r="K24" s="813"/>
    </row>
    <row r="25" spans="1:17" ht="15.95" customHeight="1">
      <c r="A25" s="782">
        <v>11</v>
      </c>
      <c r="B25" s="783">
        <f>SUM('54:63'!E25,'54:63'!I25)</f>
        <v>10214.340000000002</v>
      </c>
      <c r="C25" s="782"/>
      <c r="D25" s="783">
        <f t="shared" si="0"/>
        <v>10214.340000000002</v>
      </c>
      <c r="E25" s="783">
        <f>SUM('54:63'!M25,'54:63'!Q25)</f>
        <v>3918.96</v>
      </c>
      <c r="F25" s="782"/>
      <c r="G25" s="783">
        <f t="shared" si="1"/>
        <v>3918.96</v>
      </c>
      <c r="I25" s="922"/>
      <c r="J25" s="849"/>
      <c r="K25" s="813"/>
    </row>
    <row r="26" spans="1:17" ht="14.25" customHeight="1">
      <c r="A26" s="782">
        <v>12</v>
      </c>
      <c r="B26" s="783">
        <f>SUM('54:63'!E26,'54:63'!I26)</f>
        <v>9577.76</v>
      </c>
      <c r="C26" s="782"/>
      <c r="D26" s="783">
        <f t="shared" si="0"/>
        <v>9577.76</v>
      </c>
      <c r="E26" s="783">
        <f>SUM('54:63'!M26,'54:63'!Q26)</f>
        <v>3317.21</v>
      </c>
      <c r="F26" s="782"/>
      <c r="G26" s="783">
        <f t="shared" si="1"/>
        <v>3317.21</v>
      </c>
      <c r="I26" s="922"/>
      <c r="J26" s="849"/>
      <c r="K26" s="813"/>
    </row>
    <row r="27" spans="1:17" ht="14.25" customHeight="1">
      <c r="A27" s="782">
        <v>13</v>
      </c>
      <c r="B27" s="783">
        <f>SUM('54:63'!E27,'54:63'!I27)</f>
        <v>10108.700000000001</v>
      </c>
      <c r="C27" s="782"/>
      <c r="D27" s="783">
        <f t="shared" si="0"/>
        <v>10108.700000000001</v>
      </c>
      <c r="E27" s="783">
        <f>SUM('54:63'!M27,'54:63'!Q27)</f>
        <v>3973.4900000000002</v>
      </c>
      <c r="F27" s="782"/>
      <c r="G27" s="783">
        <f t="shared" si="1"/>
        <v>3973.4900000000002</v>
      </c>
      <c r="I27" s="922"/>
      <c r="J27" s="849"/>
      <c r="K27" s="813"/>
    </row>
    <row r="28" spans="1:17" ht="15.95" customHeight="1">
      <c r="A28" s="782">
        <v>14</v>
      </c>
      <c r="B28" s="783">
        <f>SUM('54:63'!E28,'54:63'!I28)</f>
        <v>10133.730000000001</v>
      </c>
      <c r="C28" s="782"/>
      <c r="D28" s="783">
        <f t="shared" si="0"/>
        <v>10133.730000000001</v>
      </c>
      <c r="E28" s="783">
        <f>SUM('54:63'!M28,'54:63'!Q28)</f>
        <v>3884.09</v>
      </c>
      <c r="F28" s="782"/>
      <c r="G28" s="783">
        <f t="shared" si="1"/>
        <v>3884.09</v>
      </c>
      <c r="I28" s="922"/>
      <c r="J28" s="849"/>
      <c r="K28" s="813"/>
    </row>
    <row r="29" spans="1:17" ht="15.95" customHeight="1">
      <c r="A29" s="782">
        <v>15</v>
      </c>
      <c r="B29" s="783">
        <f>SUM('54:63'!E29,'54:63'!I29)</f>
        <v>10264.719999999999</v>
      </c>
      <c r="C29" s="782"/>
      <c r="D29" s="783">
        <f t="shared" si="0"/>
        <v>10264.719999999999</v>
      </c>
      <c r="E29" s="783">
        <f>SUM('54:63'!M29,'54:63'!Q29)</f>
        <v>3837.9900000000002</v>
      </c>
      <c r="F29" s="782"/>
      <c r="G29" s="783">
        <f t="shared" si="1"/>
        <v>3837.9900000000002</v>
      </c>
      <c r="I29" s="922"/>
      <c r="J29" s="849"/>
      <c r="K29" s="813"/>
    </row>
    <row r="30" spans="1:17" ht="15.95" customHeight="1">
      <c r="A30" s="782">
        <v>16</v>
      </c>
      <c r="B30" s="783">
        <f>SUM('54:63'!E30,'54:63'!I30)</f>
        <v>10327.68</v>
      </c>
      <c r="C30" s="782"/>
      <c r="D30" s="783">
        <f t="shared" si="0"/>
        <v>10327.68</v>
      </c>
      <c r="E30" s="783">
        <f>SUM('54:63'!M30,'54:63'!Q30)</f>
        <v>3487.92</v>
      </c>
      <c r="F30" s="782"/>
      <c r="G30" s="783">
        <f t="shared" si="1"/>
        <v>3487.92</v>
      </c>
      <c r="I30" s="922"/>
      <c r="J30" s="849"/>
      <c r="K30" s="813"/>
    </row>
    <row r="31" spans="1:17" ht="15.95" customHeight="1">
      <c r="A31" s="782">
        <v>17</v>
      </c>
      <c r="B31" s="783">
        <f>SUM('54:63'!E31,'54:63'!I31)</f>
        <v>9836.9</v>
      </c>
      <c r="C31" s="782"/>
      <c r="D31" s="783">
        <f t="shared" si="0"/>
        <v>9836.9</v>
      </c>
      <c r="E31" s="783">
        <f>SUM('54:63'!M31,'54:63'!Q31)</f>
        <v>3063.41</v>
      </c>
      <c r="F31" s="782"/>
      <c r="G31" s="783">
        <f t="shared" si="1"/>
        <v>3063.41</v>
      </c>
      <c r="I31" s="922"/>
      <c r="J31" s="849"/>
      <c r="K31" s="813"/>
    </row>
    <row r="32" spans="1:17" ht="15.95" customHeight="1">
      <c r="A32" s="782">
        <v>18</v>
      </c>
      <c r="B32" s="783">
        <f>SUM('54:63'!E32,'54:63'!I32)</f>
        <v>9668.2699999999986</v>
      </c>
      <c r="C32" s="782"/>
      <c r="D32" s="783">
        <f t="shared" si="0"/>
        <v>9668.2699999999986</v>
      </c>
      <c r="E32" s="783">
        <f>SUM('54:63'!M32,'54:63'!Q32)</f>
        <v>2831.91</v>
      </c>
      <c r="F32" s="782"/>
      <c r="G32" s="783">
        <f t="shared" si="1"/>
        <v>2831.91</v>
      </c>
      <c r="I32" s="922"/>
      <c r="J32" s="849"/>
      <c r="K32" s="813"/>
    </row>
    <row r="33" spans="1:11" ht="15.95" customHeight="1">
      <c r="A33" s="802">
        <v>19</v>
      </c>
      <c r="B33" s="783">
        <f>SUM('54:63'!E33,'54:63'!I33)</f>
        <v>9437.1799999999985</v>
      </c>
      <c r="C33" s="798"/>
      <c r="D33" s="783">
        <f t="shared" si="0"/>
        <v>9437.1799999999985</v>
      </c>
      <c r="E33" s="783">
        <f>SUM('54:63'!M33,'54:63'!Q33)</f>
        <v>2847.2300000000005</v>
      </c>
      <c r="F33" s="1940"/>
      <c r="G33" s="783">
        <f t="shared" si="1"/>
        <v>2847.2300000000005</v>
      </c>
      <c r="I33" s="922"/>
      <c r="J33" s="849"/>
      <c r="K33" s="813"/>
    </row>
    <row r="34" spans="1:11" ht="15.95" customHeight="1">
      <c r="A34" s="802">
        <v>20</v>
      </c>
      <c r="B34" s="783">
        <f>SUM('54:63'!E34,'54:63'!I34)</f>
        <v>8973.3100000000013</v>
      </c>
      <c r="C34" s="802"/>
      <c r="D34" s="783">
        <f t="shared" si="0"/>
        <v>8973.3100000000013</v>
      </c>
      <c r="E34" s="783">
        <f>SUM('54:63'!M34,'54:63'!Q34)</f>
        <v>2710.09</v>
      </c>
      <c r="F34" s="802"/>
      <c r="G34" s="783">
        <f t="shared" si="1"/>
        <v>2710.09</v>
      </c>
      <c r="I34" s="922"/>
      <c r="J34" s="849"/>
      <c r="K34" s="813"/>
    </row>
    <row r="35" spans="1:11" ht="15.95" customHeight="1">
      <c r="A35" s="782">
        <v>21</v>
      </c>
      <c r="B35" s="783">
        <f>SUM('54:63'!E35,'54:63'!I35)</f>
        <v>8486.77</v>
      </c>
      <c r="C35" s="782"/>
      <c r="D35" s="783">
        <f t="shared" si="0"/>
        <v>8486.77</v>
      </c>
      <c r="E35" s="783">
        <f>SUM('54:63'!M35,'54:63'!Q35)</f>
        <v>2654.28</v>
      </c>
      <c r="F35" s="782"/>
      <c r="G35" s="783">
        <f t="shared" si="1"/>
        <v>2654.28</v>
      </c>
      <c r="I35" s="922"/>
      <c r="J35" s="849"/>
      <c r="K35" s="813"/>
    </row>
    <row r="36" spans="1:11" ht="15.95" customHeight="1">
      <c r="A36" s="782">
        <v>22</v>
      </c>
      <c r="B36" s="783">
        <f>SUM('54:63'!E36,'54:63'!I36)</f>
        <v>7764.8300000000008</v>
      </c>
      <c r="C36" s="782"/>
      <c r="D36" s="783">
        <f t="shared" si="0"/>
        <v>7764.8300000000008</v>
      </c>
      <c r="E36" s="783">
        <f>SUM('54:63'!M36,'54:63'!Q36)</f>
        <v>2792.54</v>
      </c>
      <c r="F36" s="782"/>
      <c r="G36" s="783">
        <f t="shared" si="1"/>
        <v>2792.54</v>
      </c>
      <c r="I36" s="922"/>
      <c r="J36" s="849"/>
      <c r="K36" s="813"/>
    </row>
    <row r="37" spans="1:11" ht="15.95" customHeight="1">
      <c r="A37" s="782">
        <v>23</v>
      </c>
      <c r="B37" s="783">
        <f>SUM('54:63'!E37,'54:63'!I37)</f>
        <v>6997.52</v>
      </c>
      <c r="C37" s="782"/>
      <c r="D37" s="783">
        <f t="shared" si="0"/>
        <v>6997.52</v>
      </c>
      <c r="E37" s="783">
        <f>SUM('54:63'!M37,'54:63'!Q37)</f>
        <v>2679.97</v>
      </c>
      <c r="F37" s="782"/>
      <c r="G37" s="783">
        <f t="shared" si="1"/>
        <v>2679.97</v>
      </c>
      <c r="I37" s="922"/>
      <c r="J37" s="849"/>
      <c r="K37" s="813"/>
    </row>
    <row r="38" spans="1:11" ht="16.5" customHeight="1">
      <c r="A38" s="786" t="s">
        <v>19</v>
      </c>
      <c r="B38" s="786"/>
      <c r="C38" s="786"/>
      <c r="D38" s="785">
        <f>SUM(D14:D37)</f>
        <v>202432.31999999992</v>
      </c>
      <c r="E38" s="786"/>
      <c r="F38" s="786"/>
      <c r="G38" s="785">
        <f>SUM(G14:G37)</f>
        <v>71183.999999999985</v>
      </c>
    </row>
    <row r="39" spans="1:11" ht="15.75" customHeight="1">
      <c r="C39" s="475"/>
      <c r="D39" s="475"/>
      <c r="F39" s="481"/>
    </row>
    <row r="40" spans="1:11" ht="15.75">
      <c r="C40" s="1250"/>
    </row>
    <row r="41" spans="1:11">
      <c r="A41" s="472" t="s">
        <v>565</v>
      </c>
    </row>
    <row r="47" spans="1:11" ht="13.5">
      <c r="A47" s="2789"/>
      <c r="B47" s="2789"/>
    </row>
    <row r="48" spans="1:11" ht="13.5">
      <c r="A48" s="2789"/>
      <c r="B48" s="2789"/>
    </row>
    <row r="50" spans="4:4" hidden="1">
      <c r="D50" s="1135">
        <f>MAX(D14:D38)</f>
        <v>202432.31999999992</v>
      </c>
    </row>
  </sheetData>
  <mergeCells count="9">
    <mergeCell ref="A47:B47"/>
    <mergeCell ref="A48:B48"/>
    <mergeCell ref="A4:G4"/>
    <mergeCell ref="A6:G6"/>
    <mergeCell ref="D7:G7"/>
    <mergeCell ref="A8:G8"/>
    <mergeCell ref="A11:A12"/>
    <mergeCell ref="B11:D11"/>
    <mergeCell ref="E11:G11"/>
  </mergeCells>
  <conditionalFormatting sqref="D14:D37">
    <cfRule type="cellIs" dxfId="0" priority="1" stopIfTrue="1" operator="equal">
      <formula>$D$50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54"/>
  <sheetViews>
    <sheetView zoomScale="75" zoomScaleNormal="75" workbookViewId="0">
      <selection activeCell="AD37" sqref="AD37"/>
    </sheetView>
  </sheetViews>
  <sheetFormatPr defaultColWidth="9.140625" defaultRowHeight="15"/>
  <cols>
    <col min="1" max="1" width="6.7109375" style="1947" customWidth="1"/>
    <col min="2" max="2" width="11.7109375" style="1947" customWidth="1"/>
    <col min="3" max="3" width="11" style="1947" customWidth="1"/>
    <col min="4" max="4" width="10.28515625" style="1947" customWidth="1"/>
    <col min="5" max="5" width="13.42578125" style="1947" customWidth="1"/>
    <col min="6" max="6" width="11.5703125" style="1947" bestFit="1" customWidth="1"/>
    <col min="7" max="7" width="11" style="1947" customWidth="1"/>
    <col min="8" max="8" width="11.28515625" style="1947" customWidth="1"/>
    <col min="9" max="9" width="10.42578125" style="1947" bestFit="1" customWidth="1"/>
    <col min="10" max="10" width="10.140625" style="1947" customWidth="1"/>
    <col min="11" max="11" width="11" style="1947" customWidth="1"/>
    <col min="12" max="12" width="10.85546875" style="1947" customWidth="1"/>
    <col min="13" max="13" width="10.140625" style="1947" customWidth="1"/>
    <col min="14" max="14" width="11.42578125" style="1947" customWidth="1"/>
    <col min="15" max="15" width="13" style="1947" customWidth="1"/>
    <col min="16" max="16384" width="9.140625" style="1947"/>
  </cols>
  <sheetData>
    <row r="2" spans="1:15">
      <c r="A2" s="1947" t="s">
        <v>632</v>
      </c>
      <c r="M2" s="1947" t="s">
        <v>633</v>
      </c>
    </row>
    <row r="3" spans="1:15">
      <c r="A3" s="1947" t="s">
        <v>634</v>
      </c>
      <c r="M3" s="1948" t="s">
        <v>635</v>
      </c>
      <c r="N3" s="1948"/>
      <c r="O3" s="1949"/>
    </row>
    <row r="4" spans="1:15">
      <c r="A4" s="1947" t="s">
        <v>636</v>
      </c>
      <c r="M4" s="1950" t="s">
        <v>637</v>
      </c>
      <c r="N4" s="1950"/>
      <c r="O4" s="1949" t="s">
        <v>638</v>
      </c>
    </row>
    <row r="5" spans="1:15" ht="15.75">
      <c r="A5" s="1951" t="s">
        <v>639</v>
      </c>
      <c r="E5" s="3093"/>
      <c r="F5" s="3093"/>
      <c r="G5" s="3093"/>
      <c r="H5" s="3093"/>
      <c r="I5" s="3093"/>
      <c r="J5" s="3093"/>
      <c r="K5" s="1952"/>
      <c r="L5" s="1952"/>
      <c r="M5" s="1950" t="s">
        <v>640</v>
      </c>
      <c r="N5" s="1948"/>
      <c r="O5" s="1949" t="s">
        <v>641</v>
      </c>
    </row>
    <row r="6" spans="1:15" ht="15.75">
      <c r="A6" s="3093" t="s">
        <v>642</v>
      </c>
      <c r="B6" s="3093"/>
      <c r="C6" s="3093"/>
      <c r="D6" s="3093"/>
      <c r="E6" s="3093"/>
      <c r="F6" s="3093"/>
      <c r="G6" s="3093"/>
      <c r="H6" s="3093"/>
      <c r="I6" s="3093"/>
      <c r="J6" s="3093"/>
      <c r="K6" s="3093"/>
      <c r="L6" s="3093"/>
      <c r="M6" s="3093"/>
    </row>
    <row r="7" spans="1:15">
      <c r="A7" s="3085" t="s">
        <v>643</v>
      </c>
      <c r="B7" s="3085"/>
      <c r="C7" s="3085"/>
      <c r="D7" s="3085"/>
      <c r="E7" s="3085"/>
      <c r="F7" s="3085"/>
      <c r="G7" s="3085"/>
      <c r="H7" s="3085"/>
      <c r="I7" s="3085"/>
      <c r="J7" s="3085"/>
      <c r="K7" s="3085"/>
      <c r="L7" s="3085"/>
      <c r="M7" s="3085"/>
    </row>
    <row r="8" spans="1:15">
      <c r="A8" s="3086" t="s">
        <v>644</v>
      </c>
      <c r="B8" s="3086"/>
      <c r="C8" s="3086"/>
      <c r="D8" s="3086"/>
      <c r="E8" s="3086"/>
      <c r="F8" s="3086"/>
      <c r="G8" s="3087"/>
      <c r="H8" s="3088">
        <f>[1]Табл.№1вводы!H8</f>
        <v>45098</v>
      </c>
      <c r="I8" s="3087"/>
      <c r="J8" s="3087"/>
      <c r="K8" s="3087"/>
      <c r="L8" s="3087"/>
      <c r="M8" s="3087"/>
      <c r="N8" s="3087"/>
      <c r="O8" s="3087"/>
    </row>
    <row r="10" spans="1:15">
      <c r="A10" s="1953"/>
      <c r="B10" s="3081" t="s">
        <v>645</v>
      </c>
      <c r="C10" s="3082"/>
      <c r="D10" s="3082"/>
      <c r="E10" s="3082"/>
      <c r="F10" s="3082"/>
      <c r="G10" s="3089"/>
      <c r="H10" s="3081" t="s">
        <v>646</v>
      </c>
      <c r="I10" s="3082"/>
      <c r="J10" s="3082"/>
      <c r="K10" s="3082"/>
      <c r="L10" s="3082"/>
      <c r="M10" s="3089"/>
      <c r="N10" s="1953"/>
      <c r="O10" s="1953"/>
    </row>
    <row r="11" spans="1:15">
      <c r="A11" s="1954"/>
      <c r="B11" s="3090" t="s">
        <v>647</v>
      </c>
      <c r="C11" s="3091"/>
      <c r="D11" s="3092"/>
      <c r="E11" s="3090" t="s">
        <v>702</v>
      </c>
      <c r="F11" s="3091"/>
      <c r="G11" s="3092"/>
      <c r="H11" s="3090" t="s">
        <v>648</v>
      </c>
      <c r="I11" s="3091"/>
      <c r="J11" s="3092"/>
      <c r="K11" s="3090" t="s">
        <v>649</v>
      </c>
      <c r="L11" s="3091"/>
      <c r="M11" s="3092"/>
      <c r="N11" s="1955" t="s">
        <v>650</v>
      </c>
      <c r="O11" s="1955" t="s">
        <v>650</v>
      </c>
    </row>
    <row r="12" spans="1:15">
      <c r="A12" s="1955" t="s">
        <v>651</v>
      </c>
      <c r="B12" s="3081" t="s">
        <v>652</v>
      </c>
      <c r="C12" s="3082"/>
      <c r="D12" s="1956">
        <v>4000</v>
      </c>
      <c r="E12" s="3081" t="s">
        <v>652</v>
      </c>
      <c r="F12" s="3082"/>
      <c r="G12" s="1956">
        <v>4000</v>
      </c>
      <c r="H12" s="3081" t="s">
        <v>652</v>
      </c>
      <c r="I12" s="3082"/>
      <c r="J12" s="1956">
        <v>4000</v>
      </c>
      <c r="K12" s="3081" t="s">
        <v>652</v>
      </c>
      <c r="L12" s="3082"/>
      <c r="M12" s="1956">
        <v>4000</v>
      </c>
      <c r="N12" s="1955" t="s">
        <v>653</v>
      </c>
      <c r="O12" s="1955" t="s">
        <v>654</v>
      </c>
    </row>
    <row r="13" spans="1:15">
      <c r="A13" s="1955" t="s">
        <v>655</v>
      </c>
      <c r="B13" s="1957" t="s">
        <v>656</v>
      </c>
      <c r="C13" s="3083" t="s">
        <v>17</v>
      </c>
      <c r="D13" s="1957" t="s">
        <v>657</v>
      </c>
      <c r="E13" s="1957" t="s">
        <v>656</v>
      </c>
      <c r="F13" s="3083" t="s">
        <v>17</v>
      </c>
      <c r="G13" s="1957" t="s">
        <v>657</v>
      </c>
      <c r="H13" s="1957" t="s">
        <v>656</v>
      </c>
      <c r="I13" s="3083" t="s">
        <v>17</v>
      </c>
      <c r="J13" s="1957" t="s">
        <v>657</v>
      </c>
      <c r="K13" s="1957" t="s">
        <v>656</v>
      </c>
      <c r="L13" s="3083" t="s">
        <v>17</v>
      </c>
      <c r="M13" s="1957" t="s">
        <v>657</v>
      </c>
      <c r="N13" s="1955" t="s">
        <v>658</v>
      </c>
      <c r="O13" s="1955" t="s">
        <v>658</v>
      </c>
    </row>
    <row r="14" spans="1:15">
      <c r="A14" s="1958"/>
      <c r="B14" s="1955" t="s">
        <v>659</v>
      </c>
      <c r="C14" s="3084"/>
      <c r="D14" s="1955" t="s">
        <v>660</v>
      </c>
      <c r="E14" s="1955" t="s">
        <v>659</v>
      </c>
      <c r="F14" s="3084"/>
      <c r="G14" s="1955" t="s">
        <v>660</v>
      </c>
      <c r="H14" s="1955" t="s">
        <v>659</v>
      </c>
      <c r="I14" s="3084"/>
      <c r="J14" s="1955" t="s">
        <v>660</v>
      </c>
      <c r="K14" s="1955" t="s">
        <v>659</v>
      </c>
      <c r="L14" s="3084"/>
      <c r="M14" s="1955" t="s">
        <v>660</v>
      </c>
      <c r="N14" s="1959" t="s">
        <v>661</v>
      </c>
      <c r="O14" s="1959" t="s">
        <v>662</v>
      </c>
    </row>
    <row r="15" spans="1:15">
      <c r="A15" s="1960">
        <v>1</v>
      </c>
      <c r="B15" s="1960">
        <v>2</v>
      </c>
      <c r="C15" s="1960">
        <v>3</v>
      </c>
      <c r="D15" s="1960">
        <v>4</v>
      </c>
      <c r="E15" s="1960">
        <v>5</v>
      </c>
      <c r="F15" s="1960">
        <v>6</v>
      </c>
      <c r="G15" s="1960">
        <v>7</v>
      </c>
      <c r="H15" s="1960">
        <v>8</v>
      </c>
      <c r="I15" s="1960">
        <v>9</v>
      </c>
      <c r="J15" s="1960">
        <v>10</v>
      </c>
      <c r="K15" s="1960">
        <v>11</v>
      </c>
      <c r="L15" s="1960">
        <v>12</v>
      </c>
      <c r="M15" s="1960">
        <v>13</v>
      </c>
      <c r="N15" s="1960"/>
      <c r="O15" s="1960"/>
    </row>
    <row r="16" spans="1:15">
      <c r="A16" s="1960">
        <v>0</v>
      </c>
      <c r="B16" s="1961">
        <v>11668.2109</v>
      </c>
      <c r="C16" s="1962"/>
      <c r="D16" s="1962"/>
      <c r="E16" s="1961">
        <v>4539.6923999999999</v>
      </c>
      <c r="F16" s="1962"/>
      <c r="G16" s="1962"/>
      <c r="H16" s="1961">
        <v>2646.4787000000001</v>
      </c>
      <c r="I16" s="1962"/>
      <c r="J16" s="1962"/>
      <c r="K16" s="1961">
        <v>921.52170000000001</v>
      </c>
      <c r="L16" s="1962"/>
      <c r="M16" s="1962"/>
      <c r="N16" s="1962"/>
      <c r="O16" s="1962"/>
    </row>
    <row r="17" spans="1:15">
      <c r="A17" s="1960">
        <v>1</v>
      </c>
      <c r="B17" s="1962">
        <v>11668.218500000001</v>
      </c>
      <c r="C17" s="1962">
        <f>B17-B16</f>
        <v>7.600000000820728E-3</v>
      </c>
      <c r="D17" s="1962">
        <f>ROUND(C17*D$12,2)</f>
        <v>30.4</v>
      </c>
      <c r="E17" s="1962">
        <v>4539.7403999999997</v>
      </c>
      <c r="F17" s="1962">
        <f>E17-E16</f>
        <v>4.7999999999774445E-2</v>
      </c>
      <c r="G17" s="1962">
        <f>ROUND(F17*G$12,2)</f>
        <v>192</v>
      </c>
      <c r="H17" s="1962">
        <v>2646.4787000000001</v>
      </c>
      <c r="I17" s="1962">
        <f>H17-H16</f>
        <v>0</v>
      </c>
      <c r="J17" s="1962">
        <f>ROUND(I17*J$12,2)</f>
        <v>0</v>
      </c>
      <c r="K17" s="1962">
        <v>921.52829999999994</v>
      </c>
      <c r="L17" s="1962">
        <f>K17-K16</f>
        <v>6.5999999999348802E-3</v>
      </c>
      <c r="M17" s="1962">
        <f>ROUND(L17*M$12,2)</f>
        <v>26.4</v>
      </c>
      <c r="N17" s="1962">
        <f>D17+G17</f>
        <v>222.4</v>
      </c>
      <c r="O17" s="1962">
        <f>J17+M17</f>
        <v>26.4</v>
      </c>
    </row>
    <row r="18" spans="1:15">
      <c r="A18" s="1960">
        <v>2</v>
      </c>
      <c r="B18" s="1962">
        <v>11668.227500000001</v>
      </c>
      <c r="C18" s="1962">
        <f t="shared" ref="C18:C40" si="0">B18-B17</f>
        <v>9.0000000000145519E-3</v>
      </c>
      <c r="D18" s="1962">
        <f t="shared" ref="D18:D40" si="1">ROUND(C18*D$12,2)</f>
        <v>36</v>
      </c>
      <c r="E18" s="1962">
        <v>4539.7851000000001</v>
      </c>
      <c r="F18" s="1962">
        <f t="shared" ref="F18:F40" si="2">E18-E17</f>
        <v>4.4700000000375439E-2</v>
      </c>
      <c r="G18" s="1962">
        <f t="shared" ref="G18:G40" si="3">ROUND(F18*G$12,2)</f>
        <v>178.8</v>
      </c>
      <c r="H18" s="1962">
        <v>2646.4787000000001</v>
      </c>
      <c r="I18" s="1962">
        <f t="shared" ref="I18:I40" si="4">H18-H17</f>
        <v>0</v>
      </c>
      <c r="J18" s="1962">
        <f t="shared" ref="J18:J40" si="5">ROUND(I18*J$12,2)</f>
        <v>0</v>
      </c>
      <c r="K18" s="1962">
        <v>921.53179999999998</v>
      </c>
      <c r="L18" s="1962">
        <f t="shared" ref="L18:L40" si="6">K18-K17</f>
        <v>3.5000000000309228E-3</v>
      </c>
      <c r="M18" s="1962">
        <f t="shared" ref="M18:M40" si="7">ROUND(L18*M$12,2)</f>
        <v>14</v>
      </c>
      <c r="N18" s="1962">
        <f t="shared" ref="N18:N40" si="8">D18+G18</f>
        <v>214.8</v>
      </c>
      <c r="O18" s="1962">
        <f t="shared" ref="O18:O40" si="9">J18+M18</f>
        <v>14</v>
      </c>
    </row>
    <row r="19" spans="1:15">
      <c r="A19" s="1960">
        <v>3</v>
      </c>
      <c r="B19" s="1962">
        <v>11668.235400000001</v>
      </c>
      <c r="C19" s="1962">
        <f t="shared" si="0"/>
        <v>7.9000000005180482E-3</v>
      </c>
      <c r="D19" s="1962">
        <f t="shared" si="1"/>
        <v>31.6</v>
      </c>
      <c r="E19" s="1962">
        <v>4539.826</v>
      </c>
      <c r="F19" s="1962">
        <f t="shared" si="2"/>
        <v>4.0899999999965075E-2</v>
      </c>
      <c r="G19" s="1962">
        <f t="shared" si="3"/>
        <v>163.6</v>
      </c>
      <c r="H19" s="1962">
        <v>2646.4787000000001</v>
      </c>
      <c r="I19" s="1962">
        <f t="shared" si="4"/>
        <v>0</v>
      </c>
      <c r="J19" s="1962">
        <f t="shared" si="5"/>
        <v>0</v>
      </c>
      <c r="K19" s="1962">
        <v>921.53420000000006</v>
      </c>
      <c r="L19" s="1962">
        <f t="shared" si="6"/>
        <v>2.4000000000796717E-3</v>
      </c>
      <c r="M19" s="1962">
        <f t="shared" si="7"/>
        <v>9.6</v>
      </c>
      <c r="N19" s="1962">
        <f t="shared" si="8"/>
        <v>195.2</v>
      </c>
      <c r="O19" s="1962">
        <f t="shared" si="9"/>
        <v>9.6</v>
      </c>
    </row>
    <row r="20" spans="1:15">
      <c r="A20" s="1960">
        <v>4</v>
      </c>
      <c r="B20" s="1962">
        <v>11668.243200000001</v>
      </c>
      <c r="C20" s="1962">
        <f t="shared" si="0"/>
        <v>7.7999999994062819E-3</v>
      </c>
      <c r="D20" s="1962">
        <f t="shared" si="1"/>
        <v>31.2</v>
      </c>
      <c r="E20" s="1962">
        <v>4539.8652000000002</v>
      </c>
      <c r="F20" s="1962">
        <f t="shared" si="2"/>
        <v>3.9200000000164437E-2</v>
      </c>
      <c r="G20" s="1962">
        <f t="shared" si="3"/>
        <v>156.80000000000001</v>
      </c>
      <c r="H20" s="1962">
        <v>2646.4787000000001</v>
      </c>
      <c r="I20" s="1962">
        <f t="shared" si="4"/>
        <v>0</v>
      </c>
      <c r="J20" s="1962">
        <f t="shared" si="5"/>
        <v>0</v>
      </c>
      <c r="K20" s="1962">
        <v>921.53980000000001</v>
      </c>
      <c r="L20" s="1962">
        <f t="shared" si="6"/>
        <v>5.599999999958527E-3</v>
      </c>
      <c r="M20" s="1962">
        <f t="shared" si="7"/>
        <v>22.4</v>
      </c>
      <c r="N20" s="1962">
        <f t="shared" si="8"/>
        <v>188</v>
      </c>
      <c r="O20" s="1962">
        <f t="shared" si="9"/>
        <v>22.4</v>
      </c>
    </row>
    <row r="21" spans="1:15">
      <c r="A21" s="1960">
        <v>5</v>
      </c>
      <c r="B21" s="1962">
        <v>11668.251100000001</v>
      </c>
      <c r="C21" s="1962">
        <f t="shared" si="0"/>
        <v>7.9000000005180482E-3</v>
      </c>
      <c r="D21" s="1962">
        <f t="shared" si="1"/>
        <v>31.6</v>
      </c>
      <c r="E21" s="1962">
        <v>4539.9065000000001</v>
      </c>
      <c r="F21" s="1962">
        <f t="shared" si="2"/>
        <v>4.1299999999864667E-2</v>
      </c>
      <c r="G21" s="1962">
        <f t="shared" si="3"/>
        <v>165.2</v>
      </c>
      <c r="H21" s="1962">
        <v>2646.4787000000001</v>
      </c>
      <c r="I21" s="1962">
        <f t="shared" si="4"/>
        <v>0</v>
      </c>
      <c r="J21" s="1962">
        <f t="shared" si="5"/>
        <v>0</v>
      </c>
      <c r="K21" s="1962">
        <v>921.54420000000005</v>
      </c>
      <c r="L21" s="1962">
        <f t="shared" si="6"/>
        <v>4.400000000032378E-3</v>
      </c>
      <c r="M21" s="1962">
        <f t="shared" si="7"/>
        <v>17.600000000000001</v>
      </c>
      <c r="N21" s="1962">
        <f t="shared" si="8"/>
        <v>196.79999999999998</v>
      </c>
      <c r="O21" s="1962">
        <f t="shared" si="9"/>
        <v>17.600000000000001</v>
      </c>
    </row>
    <row r="22" spans="1:15">
      <c r="A22" s="1960">
        <v>6</v>
      </c>
      <c r="B22" s="1962">
        <v>11668.258800000001</v>
      </c>
      <c r="C22" s="1962">
        <f t="shared" si="0"/>
        <v>7.7000000001135049E-3</v>
      </c>
      <c r="D22" s="1962">
        <f t="shared" si="1"/>
        <v>30.8</v>
      </c>
      <c r="E22" s="1962">
        <v>4539.9468999999999</v>
      </c>
      <c r="F22" s="1962">
        <f t="shared" si="2"/>
        <v>4.0399999999863212E-2</v>
      </c>
      <c r="G22" s="1962">
        <f t="shared" si="3"/>
        <v>161.6</v>
      </c>
      <c r="H22" s="1962">
        <v>2646.4787000000001</v>
      </c>
      <c r="I22" s="1962">
        <f t="shared" si="4"/>
        <v>0</v>
      </c>
      <c r="J22" s="1962">
        <f t="shared" si="5"/>
        <v>0</v>
      </c>
      <c r="K22" s="1962">
        <v>921.54830000000004</v>
      </c>
      <c r="L22" s="1962">
        <f t="shared" si="6"/>
        <v>4.0999999999939973E-3</v>
      </c>
      <c r="M22" s="1962">
        <f t="shared" si="7"/>
        <v>16.399999999999999</v>
      </c>
      <c r="N22" s="1962">
        <f t="shared" si="8"/>
        <v>192.4</v>
      </c>
      <c r="O22" s="1962">
        <f t="shared" si="9"/>
        <v>16.399999999999999</v>
      </c>
    </row>
    <row r="23" spans="1:15">
      <c r="A23" s="1960">
        <v>7</v>
      </c>
      <c r="B23" s="1962">
        <v>11668.267900000001</v>
      </c>
      <c r="C23" s="1962">
        <f t="shared" si="0"/>
        <v>9.0999999993073288E-3</v>
      </c>
      <c r="D23" s="1962">
        <f t="shared" si="1"/>
        <v>36.4</v>
      </c>
      <c r="E23" s="1962">
        <v>4539.9889999999996</v>
      </c>
      <c r="F23" s="1962">
        <f t="shared" si="2"/>
        <v>4.2099999999663851E-2</v>
      </c>
      <c r="G23" s="1962">
        <f t="shared" si="3"/>
        <v>168.4</v>
      </c>
      <c r="H23" s="1962">
        <v>2646.4787000000001</v>
      </c>
      <c r="I23" s="1962">
        <f t="shared" si="4"/>
        <v>0</v>
      </c>
      <c r="J23" s="1962">
        <f t="shared" si="5"/>
        <v>0</v>
      </c>
      <c r="K23" s="1962">
        <v>921.55340000000001</v>
      </c>
      <c r="L23" s="1962">
        <f t="shared" si="6"/>
        <v>5.0999999999703505E-3</v>
      </c>
      <c r="M23" s="1962">
        <f t="shared" si="7"/>
        <v>20.399999999999999</v>
      </c>
      <c r="N23" s="1962">
        <f t="shared" si="8"/>
        <v>204.8</v>
      </c>
      <c r="O23" s="1962">
        <f t="shared" si="9"/>
        <v>20.399999999999999</v>
      </c>
    </row>
    <row r="24" spans="1:15">
      <c r="A24" s="1960">
        <v>8</v>
      </c>
      <c r="B24" s="1962">
        <v>11668.2765</v>
      </c>
      <c r="C24" s="1962">
        <f t="shared" si="0"/>
        <v>8.5999999992054654E-3</v>
      </c>
      <c r="D24" s="1962">
        <f t="shared" si="1"/>
        <v>34.4</v>
      </c>
      <c r="E24" s="1962">
        <v>4540.0423000000001</v>
      </c>
      <c r="F24" s="1962">
        <f t="shared" si="2"/>
        <v>5.33000000004904E-2</v>
      </c>
      <c r="G24" s="1962">
        <f t="shared" si="3"/>
        <v>213.2</v>
      </c>
      <c r="H24" s="1962">
        <v>2646.4787000000001</v>
      </c>
      <c r="I24" s="1962">
        <f t="shared" si="4"/>
        <v>0</v>
      </c>
      <c r="J24" s="1962">
        <f t="shared" si="5"/>
        <v>0</v>
      </c>
      <c r="K24" s="1962">
        <v>921.56759999999997</v>
      </c>
      <c r="L24" s="1962">
        <f t="shared" si="6"/>
        <v>1.41999999999598E-2</v>
      </c>
      <c r="M24" s="1962">
        <f t="shared" si="7"/>
        <v>56.8</v>
      </c>
      <c r="N24" s="1962">
        <f t="shared" si="8"/>
        <v>247.6</v>
      </c>
      <c r="O24" s="1962">
        <f t="shared" si="9"/>
        <v>56.8</v>
      </c>
    </row>
    <row r="25" spans="1:15">
      <c r="A25" s="1960">
        <v>9</v>
      </c>
      <c r="B25" s="1962">
        <v>11668.285900000001</v>
      </c>
      <c r="C25" s="1962">
        <f t="shared" si="0"/>
        <v>9.4000000008236384E-3</v>
      </c>
      <c r="D25" s="1962">
        <f t="shared" si="1"/>
        <v>37.6</v>
      </c>
      <c r="E25" s="1962">
        <v>4540.1561000000002</v>
      </c>
      <c r="F25" s="1962">
        <f t="shared" si="2"/>
        <v>0.11380000000008295</v>
      </c>
      <c r="G25" s="1962">
        <f t="shared" si="3"/>
        <v>455.2</v>
      </c>
      <c r="H25" s="1962">
        <v>2646.4787000000001</v>
      </c>
      <c r="I25" s="1962">
        <f t="shared" si="4"/>
        <v>0</v>
      </c>
      <c r="J25" s="1962">
        <f t="shared" si="5"/>
        <v>0</v>
      </c>
      <c r="K25" s="1962">
        <v>921.59979999999996</v>
      </c>
      <c r="L25" s="1962">
        <f t="shared" si="6"/>
        <v>3.2199999999988904E-2</v>
      </c>
      <c r="M25" s="1962">
        <f t="shared" si="7"/>
        <v>128.80000000000001</v>
      </c>
      <c r="N25" s="1962">
        <f t="shared" si="8"/>
        <v>492.8</v>
      </c>
      <c r="O25" s="1962">
        <f t="shared" si="9"/>
        <v>128.80000000000001</v>
      </c>
    </row>
    <row r="26" spans="1:15">
      <c r="A26" s="1960">
        <v>10</v>
      </c>
      <c r="B26" s="1962">
        <v>11668.296400000001</v>
      </c>
      <c r="C26" s="1962">
        <f t="shared" si="0"/>
        <v>1.0500000000320142E-2</v>
      </c>
      <c r="D26" s="1962">
        <f t="shared" si="1"/>
        <v>42</v>
      </c>
      <c r="E26" s="1962">
        <v>4540.308</v>
      </c>
      <c r="F26" s="1962">
        <f t="shared" si="2"/>
        <v>0.15189999999984138</v>
      </c>
      <c r="G26" s="1962">
        <f t="shared" si="3"/>
        <v>607.6</v>
      </c>
      <c r="H26" s="1962">
        <v>2646.4787000000001</v>
      </c>
      <c r="I26" s="1962">
        <f t="shared" si="4"/>
        <v>0</v>
      </c>
      <c r="J26" s="1962">
        <f t="shared" si="5"/>
        <v>0</v>
      </c>
      <c r="K26" s="1962">
        <v>921.63699999999994</v>
      </c>
      <c r="L26" s="1962">
        <f t="shared" si="6"/>
        <v>3.7199999999984357E-2</v>
      </c>
      <c r="M26" s="1962">
        <f t="shared" si="7"/>
        <v>148.80000000000001</v>
      </c>
      <c r="N26" s="1962">
        <f t="shared" si="8"/>
        <v>649.6</v>
      </c>
      <c r="O26" s="1962">
        <f t="shared" si="9"/>
        <v>148.80000000000001</v>
      </c>
    </row>
    <row r="27" spans="1:15">
      <c r="A27" s="1960">
        <v>11</v>
      </c>
      <c r="B27" s="1962">
        <v>11668.306600000002</v>
      </c>
      <c r="C27" s="1962">
        <f t="shared" si="0"/>
        <v>1.0200000000622822E-2</v>
      </c>
      <c r="D27" s="1962">
        <f t="shared" si="1"/>
        <v>40.799999999999997</v>
      </c>
      <c r="E27" s="1962">
        <v>4540.4763999999996</v>
      </c>
      <c r="F27" s="1962">
        <f t="shared" si="2"/>
        <v>0.1683999999995649</v>
      </c>
      <c r="G27" s="1962">
        <f t="shared" si="3"/>
        <v>673.6</v>
      </c>
      <c r="H27" s="1962">
        <v>2646.4788000000003</v>
      </c>
      <c r="I27" s="1962">
        <f t="shared" si="4"/>
        <v>1.0000000020227162E-4</v>
      </c>
      <c r="J27" s="1962">
        <f t="shared" si="5"/>
        <v>0.4</v>
      </c>
      <c r="K27" s="1962">
        <v>921.67920000000004</v>
      </c>
      <c r="L27" s="1962">
        <f t="shared" si="6"/>
        <v>4.2200000000093496E-2</v>
      </c>
      <c r="M27" s="1962">
        <f t="shared" si="7"/>
        <v>168.8</v>
      </c>
      <c r="N27" s="1962">
        <f t="shared" si="8"/>
        <v>714.4</v>
      </c>
      <c r="O27" s="1962">
        <f t="shared" si="9"/>
        <v>169.20000000000002</v>
      </c>
    </row>
    <row r="28" spans="1:15">
      <c r="A28" s="1960">
        <v>12</v>
      </c>
      <c r="B28" s="1962">
        <v>11668.316100000002</v>
      </c>
      <c r="C28" s="1962">
        <f t="shared" si="0"/>
        <v>9.5000000001164153E-3</v>
      </c>
      <c r="D28" s="1962">
        <f t="shared" si="1"/>
        <v>38</v>
      </c>
      <c r="E28" s="1962">
        <v>4540.6432000000004</v>
      </c>
      <c r="F28" s="1962">
        <f t="shared" si="2"/>
        <v>0.16680000000087603</v>
      </c>
      <c r="G28" s="1962">
        <f t="shared" si="3"/>
        <v>667.2</v>
      </c>
      <c r="H28" s="1962">
        <v>2646.4788000000003</v>
      </c>
      <c r="I28" s="1962">
        <f t="shared" si="4"/>
        <v>0</v>
      </c>
      <c r="J28" s="1962">
        <f t="shared" si="5"/>
        <v>0</v>
      </c>
      <c r="K28" s="1962">
        <v>921.72370000000001</v>
      </c>
      <c r="L28" s="1962">
        <f t="shared" si="6"/>
        <v>4.4499999999970896E-2</v>
      </c>
      <c r="M28" s="1962">
        <f t="shared" si="7"/>
        <v>178</v>
      </c>
      <c r="N28" s="1962">
        <f t="shared" si="8"/>
        <v>705.2</v>
      </c>
      <c r="O28" s="1962">
        <f t="shared" si="9"/>
        <v>178</v>
      </c>
    </row>
    <row r="29" spans="1:15">
      <c r="A29" s="1960">
        <v>13</v>
      </c>
      <c r="B29" s="1962">
        <v>11668.326700000001</v>
      </c>
      <c r="C29" s="1962">
        <f t="shared" si="0"/>
        <v>1.0599999999612919E-2</v>
      </c>
      <c r="D29" s="1962">
        <f t="shared" si="1"/>
        <v>42.4</v>
      </c>
      <c r="E29" s="1962">
        <v>4540.8019000000004</v>
      </c>
      <c r="F29" s="1962">
        <f t="shared" si="2"/>
        <v>0.15869999999995343</v>
      </c>
      <c r="G29" s="1962">
        <f t="shared" si="3"/>
        <v>634.79999999999995</v>
      </c>
      <c r="H29" s="1962">
        <v>2646.4788000000003</v>
      </c>
      <c r="I29" s="1962">
        <f t="shared" si="4"/>
        <v>0</v>
      </c>
      <c r="J29" s="1962">
        <f t="shared" si="5"/>
        <v>0</v>
      </c>
      <c r="K29" s="1962">
        <v>921.74199999999996</v>
      </c>
      <c r="L29" s="1962">
        <f t="shared" si="6"/>
        <v>1.8299999999953798E-2</v>
      </c>
      <c r="M29" s="1962">
        <f t="shared" si="7"/>
        <v>73.2</v>
      </c>
      <c r="N29" s="1962">
        <f t="shared" si="8"/>
        <v>677.19999999999993</v>
      </c>
      <c r="O29" s="1962">
        <f t="shared" si="9"/>
        <v>73.2</v>
      </c>
    </row>
    <row r="30" spans="1:15">
      <c r="A30" s="1960">
        <v>14</v>
      </c>
      <c r="B30" s="1962">
        <v>11668.335900000002</v>
      </c>
      <c r="C30" s="1962">
        <f t="shared" si="0"/>
        <v>9.2000000004190952E-3</v>
      </c>
      <c r="D30" s="1962">
        <f t="shared" si="1"/>
        <v>36.799999999999997</v>
      </c>
      <c r="E30" s="1962">
        <v>4540.9759000000004</v>
      </c>
      <c r="F30" s="1962">
        <f t="shared" si="2"/>
        <v>0.17399999999997817</v>
      </c>
      <c r="G30" s="1962">
        <f t="shared" si="3"/>
        <v>696</v>
      </c>
      <c r="H30" s="1962">
        <v>2646.4788000000003</v>
      </c>
      <c r="I30" s="1962">
        <f t="shared" si="4"/>
        <v>0</v>
      </c>
      <c r="J30" s="1962">
        <f t="shared" si="5"/>
        <v>0</v>
      </c>
      <c r="K30" s="1962">
        <v>921.77570000000003</v>
      </c>
      <c r="L30" s="1962">
        <f t="shared" si="6"/>
        <v>3.3700000000067121E-2</v>
      </c>
      <c r="M30" s="1962">
        <f t="shared" si="7"/>
        <v>134.80000000000001</v>
      </c>
      <c r="N30" s="1962">
        <f t="shared" si="8"/>
        <v>732.8</v>
      </c>
      <c r="O30" s="1962">
        <f t="shared" si="9"/>
        <v>134.80000000000001</v>
      </c>
    </row>
    <row r="31" spans="1:15">
      <c r="A31" s="1960">
        <v>15</v>
      </c>
      <c r="B31" s="1962">
        <v>11668.346700000002</v>
      </c>
      <c r="C31" s="1962">
        <f t="shared" si="0"/>
        <v>1.0800000000017462E-2</v>
      </c>
      <c r="D31" s="1962">
        <f t="shared" si="1"/>
        <v>43.2</v>
      </c>
      <c r="E31" s="1962">
        <v>4541.1422000000002</v>
      </c>
      <c r="F31" s="1962">
        <f t="shared" si="2"/>
        <v>0.16629999999986467</v>
      </c>
      <c r="G31" s="1962">
        <f t="shared" si="3"/>
        <v>665.2</v>
      </c>
      <c r="H31" s="1962">
        <v>2646.4788000000003</v>
      </c>
      <c r="I31" s="1962">
        <f t="shared" si="4"/>
        <v>0</v>
      </c>
      <c r="J31" s="1962">
        <f t="shared" si="5"/>
        <v>0</v>
      </c>
      <c r="K31" s="1962">
        <v>921.8066</v>
      </c>
      <c r="L31" s="1962">
        <f t="shared" si="6"/>
        <v>3.089999999997417E-2</v>
      </c>
      <c r="M31" s="1962">
        <f t="shared" si="7"/>
        <v>123.6</v>
      </c>
      <c r="N31" s="1962">
        <f t="shared" si="8"/>
        <v>708.40000000000009</v>
      </c>
      <c r="O31" s="1962">
        <f t="shared" si="9"/>
        <v>123.6</v>
      </c>
    </row>
    <row r="32" spans="1:15">
      <c r="A32" s="1960">
        <v>16</v>
      </c>
      <c r="B32" s="1962">
        <v>11668.355900000002</v>
      </c>
      <c r="C32" s="1962">
        <f t="shared" si="0"/>
        <v>9.2000000004190952E-3</v>
      </c>
      <c r="D32" s="1962">
        <f t="shared" si="1"/>
        <v>36.799999999999997</v>
      </c>
      <c r="E32" s="1962">
        <v>4541.3010999999997</v>
      </c>
      <c r="F32" s="1962">
        <f t="shared" si="2"/>
        <v>0.15889999999944848</v>
      </c>
      <c r="G32" s="1962">
        <f t="shared" si="3"/>
        <v>635.6</v>
      </c>
      <c r="H32" s="1962">
        <v>2646.4788000000003</v>
      </c>
      <c r="I32" s="1962">
        <f t="shared" si="4"/>
        <v>0</v>
      </c>
      <c r="J32" s="1962">
        <f t="shared" si="5"/>
        <v>0</v>
      </c>
      <c r="K32" s="1962">
        <v>921.8383</v>
      </c>
      <c r="L32" s="1962">
        <f t="shared" si="6"/>
        <v>3.1700000000000728E-2</v>
      </c>
      <c r="M32" s="1962">
        <f t="shared" si="7"/>
        <v>126.8</v>
      </c>
      <c r="N32" s="1962">
        <f t="shared" si="8"/>
        <v>672.4</v>
      </c>
      <c r="O32" s="1962">
        <f t="shared" si="9"/>
        <v>126.8</v>
      </c>
    </row>
    <row r="33" spans="1:15">
      <c r="A33" s="1960">
        <v>17</v>
      </c>
      <c r="B33" s="1962">
        <v>11668.366100000003</v>
      </c>
      <c r="C33" s="1962">
        <f t="shared" si="0"/>
        <v>1.0200000000622822E-2</v>
      </c>
      <c r="D33" s="1962">
        <f t="shared" si="1"/>
        <v>40.799999999999997</v>
      </c>
      <c r="E33" s="1962">
        <v>4541.4610000000002</v>
      </c>
      <c r="F33" s="1962">
        <f t="shared" si="2"/>
        <v>0.1599000000005617</v>
      </c>
      <c r="G33" s="1962">
        <f t="shared" si="3"/>
        <v>639.6</v>
      </c>
      <c r="H33" s="1962">
        <v>2646.4788000000003</v>
      </c>
      <c r="I33" s="1962">
        <f t="shared" si="4"/>
        <v>0</v>
      </c>
      <c r="J33" s="1962">
        <f t="shared" si="5"/>
        <v>0</v>
      </c>
      <c r="K33" s="1962">
        <v>921.87049999999999</v>
      </c>
      <c r="L33" s="1962">
        <f t="shared" si="6"/>
        <v>3.2199999999988904E-2</v>
      </c>
      <c r="M33" s="1962">
        <f t="shared" si="7"/>
        <v>128.80000000000001</v>
      </c>
      <c r="N33" s="1962">
        <f t="shared" si="8"/>
        <v>680.4</v>
      </c>
      <c r="O33" s="1962">
        <f t="shared" si="9"/>
        <v>128.80000000000001</v>
      </c>
    </row>
    <row r="34" spans="1:15">
      <c r="A34" s="1960">
        <v>18</v>
      </c>
      <c r="B34" s="1962">
        <v>11668.374500000004</v>
      </c>
      <c r="C34" s="1962">
        <f t="shared" si="0"/>
        <v>8.4000000006199116E-3</v>
      </c>
      <c r="D34" s="1962">
        <f t="shared" si="1"/>
        <v>33.6</v>
      </c>
      <c r="E34" s="1962">
        <v>4541.5848999999998</v>
      </c>
      <c r="F34" s="1962">
        <f t="shared" si="2"/>
        <v>0.123899999999594</v>
      </c>
      <c r="G34" s="1962">
        <f t="shared" si="3"/>
        <v>495.6</v>
      </c>
      <c r="H34" s="1962">
        <v>2646.4788000000003</v>
      </c>
      <c r="I34" s="1962">
        <f t="shared" si="4"/>
        <v>0</v>
      </c>
      <c r="J34" s="1962">
        <f t="shared" si="5"/>
        <v>0</v>
      </c>
      <c r="K34" s="1962">
        <v>921.88480000000004</v>
      </c>
      <c r="L34" s="1962">
        <f t="shared" si="6"/>
        <v>1.4300000000048385E-2</v>
      </c>
      <c r="M34" s="1962">
        <f t="shared" si="7"/>
        <v>57.2</v>
      </c>
      <c r="N34" s="1962">
        <f t="shared" si="8"/>
        <v>529.20000000000005</v>
      </c>
      <c r="O34" s="1962">
        <f t="shared" si="9"/>
        <v>57.2</v>
      </c>
    </row>
    <row r="35" spans="1:15">
      <c r="A35" s="1960">
        <v>19</v>
      </c>
      <c r="B35" s="1962">
        <v>11668.382600000003</v>
      </c>
      <c r="C35" s="1962">
        <f t="shared" si="0"/>
        <v>8.099999999103602E-3</v>
      </c>
      <c r="D35" s="1962">
        <f t="shared" si="1"/>
        <v>32.4</v>
      </c>
      <c r="E35" s="1962">
        <v>4541.6756999999998</v>
      </c>
      <c r="F35" s="1962">
        <f t="shared" si="2"/>
        <v>9.0799999999944703E-2</v>
      </c>
      <c r="G35" s="1962">
        <f t="shared" si="3"/>
        <v>363.2</v>
      </c>
      <c r="H35" s="1962">
        <v>2646.4788000000003</v>
      </c>
      <c r="I35" s="1962">
        <f t="shared" si="4"/>
        <v>0</v>
      </c>
      <c r="J35" s="1962">
        <f t="shared" si="5"/>
        <v>0</v>
      </c>
      <c r="K35" s="1962">
        <v>921.89490000000001</v>
      </c>
      <c r="L35" s="1962">
        <f t="shared" si="6"/>
        <v>1.0099999999965803E-2</v>
      </c>
      <c r="M35" s="1962">
        <f t="shared" si="7"/>
        <v>40.4</v>
      </c>
      <c r="N35" s="1962">
        <f t="shared" si="8"/>
        <v>395.59999999999997</v>
      </c>
      <c r="O35" s="1962">
        <f t="shared" si="9"/>
        <v>40.4</v>
      </c>
    </row>
    <row r="36" spans="1:15">
      <c r="A36" s="1960">
        <v>20</v>
      </c>
      <c r="B36" s="1962">
        <v>11668.391500000003</v>
      </c>
      <c r="C36" s="1962">
        <f t="shared" si="0"/>
        <v>8.900000000721775E-3</v>
      </c>
      <c r="D36" s="1962">
        <f t="shared" si="1"/>
        <v>35.6</v>
      </c>
      <c r="E36" s="1962">
        <v>4541.7566999999999</v>
      </c>
      <c r="F36" s="1962">
        <f t="shared" si="2"/>
        <v>8.1000000000130967E-2</v>
      </c>
      <c r="G36" s="1962">
        <f t="shared" si="3"/>
        <v>324</v>
      </c>
      <c r="H36" s="1962">
        <v>2646.4788000000003</v>
      </c>
      <c r="I36" s="1962">
        <f t="shared" si="4"/>
        <v>0</v>
      </c>
      <c r="J36" s="1962">
        <f t="shared" si="5"/>
        <v>0</v>
      </c>
      <c r="K36" s="1962">
        <v>921.90509999999995</v>
      </c>
      <c r="L36" s="1962">
        <f t="shared" si="6"/>
        <v>1.0199999999940701E-2</v>
      </c>
      <c r="M36" s="1962">
        <f t="shared" si="7"/>
        <v>40.799999999999997</v>
      </c>
      <c r="N36" s="1962">
        <f t="shared" si="8"/>
        <v>359.6</v>
      </c>
      <c r="O36" s="1962">
        <f t="shared" si="9"/>
        <v>40.799999999999997</v>
      </c>
    </row>
    <row r="37" spans="1:15">
      <c r="A37" s="1960">
        <v>21</v>
      </c>
      <c r="B37" s="1962">
        <v>11668.399800000003</v>
      </c>
      <c r="C37" s="1962">
        <f t="shared" si="0"/>
        <v>8.2999999995081453E-3</v>
      </c>
      <c r="D37" s="1962">
        <f t="shared" si="1"/>
        <v>33.200000000000003</v>
      </c>
      <c r="E37" s="1962">
        <v>4541.8274000000001</v>
      </c>
      <c r="F37" s="1962">
        <f t="shared" si="2"/>
        <v>7.0700000000215368E-2</v>
      </c>
      <c r="G37" s="1962">
        <f t="shared" si="3"/>
        <v>282.8</v>
      </c>
      <c r="H37" s="1962">
        <v>2646.4788000000003</v>
      </c>
      <c r="I37" s="1962">
        <f t="shared" si="4"/>
        <v>0</v>
      </c>
      <c r="J37" s="1962">
        <f t="shared" si="5"/>
        <v>0</v>
      </c>
      <c r="K37" s="1962">
        <v>921.91660000000002</v>
      </c>
      <c r="L37" s="1962">
        <f t="shared" si="6"/>
        <v>1.1500000000069122E-2</v>
      </c>
      <c r="M37" s="1962">
        <f t="shared" si="7"/>
        <v>46</v>
      </c>
      <c r="N37" s="1962">
        <f t="shared" si="8"/>
        <v>316</v>
      </c>
      <c r="O37" s="1962">
        <f t="shared" si="9"/>
        <v>46</v>
      </c>
    </row>
    <row r="38" spans="1:15">
      <c r="A38" s="1960">
        <v>22</v>
      </c>
      <c r="B38" s="1962">
        <v>11668.407300000003</v>
      </c>
      <c r="C38" s="1962">
        <f t="shared" si="0"/>
        <v>7.4999999997089617E-3</v>
      </c>
      <c r="D38" s="1962">
        <f t="shared" si="1"/>
        <v>30</v>
      </c>
      <c r="E38" s="1962">
        <v>4541.8923000000004</v>
      </c>
      <c r="F38" s="1962">
        <f t="shared" si="2"/>
        <v>6.4900000000307045E-2</v>
      </c>
      <c r="G38" s="1962">
        <f t="shared" si="3"/>
        <v>259.60000000000002</v>
      </c>
      <c r="H38" s="1962">
        <v>2646.4788000000003</v>
      </c>
      <c r="I38" s="1962">
        <f t="shared" si="4"/>
        <v>0</v>
      </c>
      <c r="J38" s="1962">
        <f t="shared" si="5"/>
        <v>0</v>
      </c>
      <c r="K38" s="1962">
        <v>921.92970000000003</v>
      </c>
      <c r="L38" s="1962">
        <f t="shared" si="6"/>
        <v>1.3100000000008549E-2</v>
      </c>
      <c r="M38" s="1962">
        <f t="shared" si="7"/>
        <v>52.4</v>
      </c>
      <c r="N38" s="1962">
        <f t="shared" si="8"/>
        <v>289.60000000000002</v>
      </c>
      <c r="O38" s="1962">
        <f t="shared" si="9"/>
        <v>52.4</v>
      </c>
    </row>
    <row r="39" spans="1:15">
      <c r="A39" s="1960">
        <v>23</v>
      </c>
      <c r="B39" s="1962">
        <v>11668.414700000003</v>
      </c>
      <c r="C39" s="1962">
        <f t="shared" si="0"/>
        <v>7.4000000004161848E-3</v>
      </c>
      <c r="D39" s="1962">
        <f t="shared" si="1"/>
        <v>29.6</v>
      </c>
      <c r="E39" s="1962">
        <v>4541.9553999999998</v>
      </c>
      <c r="F39" s="1962">
        <f t="shared" si="2"/>
        <v>6.309999999939464E-2</v>
      </c>
      <c r="G39" s="1962">
        <f t="shared" si="3"/>
        <v>252.4</v>
      </c>
      <c r="H39" s="1962">
        <v>2646.4788000000003</v>
      </c>
      <c r="I39" s="1962">
        <f t="shared" si="4"/>
        <v>0</v>
      </c>
      <c r="J39" s="1962">
        <f t="shared" si="5"/>
        <v>0</v>
      </c>
      <c r="K39" s="1962">
        <v>921.94209999999998</v>
      </c>
      <c r="L39" s="1962">
        <f t="shared" si="6"/>
        <v>1.239999999995689E-2</v>
      </c>
      <c r="M39" s="1962">
        <f t="shared" si="7"/>
        <v>49.6</v>
      </c>
      <c r="N39" s="1962">
        <f t="shared" si="8"/>
        <v>282</v>
      </c>
      <c r="O39" s="1962">
        <f t="shared" si="9"/>
        <v>49.6</v>
      </c>
    </row>
    <row r="40" spans="1:15">
      <c r="A40" s="1960">
        <v>24</v>
      </c>
      <c r="B40" s="1961">
        <v>11668.422200000003</v>
      </c>
      <c r="C40" s="1962">
        <f t="shared" si="0"/>
        <v>7.4999999997089617E-3</v>
      </c>
      <c r="D40" s="1962">
        <f t="shared" si="1"/>
        <v>30</v>
      </c>
      <c r="E40" s="1961">
        <v>4542.0110000000004</v>
      </c>
      <c r="F40" s="1962">
        <f t="shared" si="2"/>
        <v>5.5600000000595173E-2</v>
      </c>
      <c r="G40" s="1962">
        <f t="shared" si="3"/>
        <v>222.4</v>
      </c>
      <c r="H40" s="1961">
        <v>2646.4788000000003</v>
      </c>
      <c r="I40" s="1962">
        <f t="shared" si="4"/>
        <v>0</v>
      </c>
      <c r="J40" s="1962">
        <f t="shared" si="5"/>
        <v>0</v>
      </c>
      <c r="K40" s="1961">
        <v>921.95309999999995</v>
      </c>
      <c r="L40" s="1962">
        <f t="shared" si="6"/>
        <v>1.0999999999967258E-2</v>
      </c>
      <c r="M40" s="1962">
        <f t="shared" si="7"/>
        <v>44</v>
      </c>
      <c r="N40" s="1962">
        <f t="shared" si="8"/>
        <v>252.4</v>
      </c>
      <c r="O40" s="1962">
        <f t="shared" si="9"/>
        <v>44</v>
      </c>
    </row>
    <row r="41" spans="1:15" ht="21.75" customHeight="1">
      <c r="A41" s="1963" t="s">
        <v>19</v>
      </c>
      <c r="B41" s="1961"/>
      <c r="C41" s="1961">
        <f>SUM(C16:C40)</f>
        <v>0.21130000000266591</v>
      </c>
      <c r="D41" s="1961">
        <f>SUM(D16:D40)</f>
        <v>845.2</v>
      </c>
      <c r="E41" s="1961"/>
      <c r="F41" s="1961">
        <f>SUM(F16:F40)</f>
        <v>2.3186000000005151</v>
      </c>
      <c r="G41" s="1961">
        <f>SUM(G16:G40)</f>
        <v>9274.4</v>
      </c>
      <c r="H41" s="1961"/>
      <c r="I41" s="1961">
        <f>SUM(I16:I40)</f>
        <v>1.0000000020227162E-4</v>
      </c>
      <c r="J41" s="1961">
        <f>SUM(J16:J40)</f>
        <v>0.4</v>
      </c>
      <c r="K41" s="1961"/>
      <c r="L41" s="1961">
        <f>SUM(L16:L40)</f>
        <v>0.43139999999993961</v>
      </c>
      <c r="M41" s="1961">
        <f>SUM(M16:M40)</f>
        <v>1725.6</v>
      </c>
      <c r="N41" s="1961">
        <f>SUM(N16:N40)</f>
        <v>10119.6</v>
      </c>
      <c r="O41" s="1961">
        <f>SUM(O16:O40)</f>
        <v>1726</v>
      </c>
    </row>
    <row r="43" spans="1:15" ht="25.5" customHeight="1">
      <c r="E43" s="1951" t="s">
        <v>663</v>
      </c>
      <c r="F43" s="1951"/>
      <c r="G43" s="1951"/>
      <c r="H43" s="1951" t="s">
        <v>664</v>
      </c>
      <c r="I43" s="1951"/>
      <c r="J43" s="1951" t="s">
        <v>735</v>
      </c>
      <c r="K43" s="1951"/>
    </row>
    <row r="46" spans="1:15">
      <c r="A46" s="1947" t="s">
        <v>632</v>
      </c>
      <c r="M46" s="1947" t="s">
        <v>633</v>
      </c>
    </row>
    <row r="47" spans="1:15">
      <c r="A47" s="1947" t="s">
        <v>634</v>
      </c>
      <c r="M47" s="1948" t="s">
        <v>635</v>
      </c>
      <c r="N47" s="1948"/>
      <c r="O47" s="1964"/>
    </row>
    <row r="48" spans="1:15">
      <c r="A48" s="1947" t="s">
        <v>636</v>
      </c>
      <c r="M48" s="1950" t="s">
        <v>665</v>
      </c>
      <c r="N48" s="1950"/>
      <c r="O48" s="1964" t="s">
        <v>638</v>
      </c>
    </row>
    <row r="49" spans="1:15" ht="15.75">
      <c r="A49" s="1951" t="s">
        <v>639</v>
      </c>
      <c r="E49" s="3093"/>
      <c r="F49" s="3093"/>
      <c r="G49" s="3093"/>
      <c r="H49" s="3093"/>
      <c r="I49" s="3093"/>
      <c r="J49" s="3093"/>
      <c r="K49" s="1952"/>
      <c r="L49" s="1952"/>
      <c r="M49" s="1950" t="s">
        <v>666</v>
      </c>
      <c r="N49" s="1948"/>
      <c r="O49" s="1964"/>
    </row>
    <row r="50" spans="1:15" ht="15.75">
      <c r="A50" s="3093" t="s">
        <v>667</v>
      </c>
      <c r="B50" s="3093"/>
      <c r="C50" s="3093"/>
      <c r="D50" s="3093"/>
      <c r="E50" s="3093"/>
      <c r="F50" s="3093"/>
      <c r="G50" s="3093"/>
      <c r="H50" s="3093"/>
      <c r="I50" s="3093"/>
      <c r="J50" s="3093"/>
      <c r="K50" s="3093"/>
      <c r="L50" s="3093"/>
      <c r="M50" s="3093"/>
    </row>
    <row r="51" spans="1:15">
      <c r="A51" s="3085" t="s">
        <v>643</v>
      </c>
      <c r="B51" s="3085"/>
      <c r="C51" s="3085"/>
      <c r="D51" s="3085"/>
      <c r="E51" s="3085"/>
      <c r="F51" s="3085"/>
      <c r="G51" s="3085"/>
      <c r="H51" s="3085"/>
      <c r="I51" s="3085"/>
      <c r="J51" s="3085"/>
      <c r="K51" s="3085"/>
      <c r="L51" s="3085"/>
      <c r="M51" s="3085"/>
    </row>
    <row r="52" spans="1:15">
      <c r="A52" s="3086" t="s">
        <v>644</v>
      </c>
      <c r="B52" s="3086"/>
      <c r="C52" s="3086"/>
      <c r="D52" s="3086"/>
      <c r="E52" s="3086"/>
      <c r="F52" s="3086"/>
      <c r="G52" s="3087"/>
      <c r="H52" s="3088">
        <f>[1]Табл.№1вводы!H8</f>
        <v>45098</v>
      </c>
      <c r="I52" s="3087"/>
      <c r="J52" s="3087"/>
      <c r="K52" s="3087"/>
      <c r="L52" s="3087"/>
      <c r="M52" s="3087"/>
      <c r="N52" s="3087"/>
      <c r="O52" s="3087"/>
    </row>
    <row r="54" spans="1:15">
      <c r="A54" s="1953"/>
      <c r="B54" s="3081" t="s">
        <v>645</v>
      </c>
      <c r="C54" s="3082"/>
      <c r="D54" s="3082"/>
      <c r="E54" s="3082"/>
      <c r="F54" s="3082"/>
      <c r="G54" s="3089"/>
      <c r="H54" s="3081" t="s">
        <v>646</v>
      </c>
      <c r="I54" s="3082"/>
      <c r="J54" s="3082"/>
      <c r="K54" s="3082"/>
      <c r="L54" s="3082"/>
      <c r="M54" s="3089"/>
      <c r="N54" s="1953"/>
      <c r="O54" s="1953"/>
    </row>
    <row r="55" spans="1:15">
      <c r="A55" s="1954"/>
      <c r="B55" s="3090" t="s">
        <v>668</v>
      </c>
      <c r="C55" s="3091"/>
      <c r="D55" s="3092"/>
      <c r="E55" s="3090" t="s">
        <v>669</v>
      </c>
      <c r="F55" s="3091"/>
      <c r="G55" s="3092"/>
      <c r="H55" s="3090" t="s">
        <v>668</v>
      </c>
      <c r="I55" s="3091"/>
      <c r="J55" s="3092"/>
      <c r="K55" s="3090" t="s">
        <v>670</v>
      </c>
      <c r="L55" s="3091"/>
      <c r="M55" s="3092"/>
      <c r="N55" s="1955" t="s">
        <v>650</v>
      </c>
      <c r="O55" s="1955" t="s">
        <v>650</v>
      </c>
    </row>
    <row r="56" spans="1:15">
      <c r="A56" s="1955" t="s">
        <v>651</v>
      </c>
      <c r="B56" s="3081" t="s">
        <v>652</v>
      </c>
      <c r="C56" s="3082"/>
      <c r="D56" s="1956">
        <v>4000</v>
      </c>
      <c r="E56" s="3081" t="s">
        <v>652</v>
      </c>
      <c r="F56" s="3082"/>
      <c r="G56" s="1956">
        <v>4000</v>
      </c>
      <c r="H56" s="3081" t="s">
        <v>652</v>
      </c>
      <c r="I56" s="3082"/>
      <c r="J56" s="1956">
        <v>4000</v>
      </c>
      <c r="K56" s="3081" t="s">
        <v>652</v>
      </c>
      <c r="L56" s="3082"/>
      <c r="M56" s="1956">
        <v>4000</v>
      </c>
      <c r="N56" s="1955" t="s">
        <v>653</v>
      </c>
      <c r="O56" s="1955" t="s">
        <v>654</v>
      </c>
    </row>
    <row r="57" spans="1:15">
      <c r="A57" s="1955" t="s">
        <v>655</v>
      </c>
      <c r="B57" s="1957" t="s">
        <v>656</v>
      </c>
      <c r="C57" s="3083" t="s">
        <v>17</v>
      </c>
      <c r="D57" s="1957" t="s">
        <v>657</v>
      </c>
      <c r="E57" s="1957" t="s">
        <v>656</v>
      </c>
      <c r="F57" s="3083" t="s">
        <v>17</v>
      </c>
      <c r="G57" s="1957" t="s">
        <v>657</v>
      </c>
      <c r="H57" s="1957" t="s">
        <v>656</v>
      </c>
      <c r="I57" s="3083" t="s">
        <v>17</v>
      </c>
      <c r="J57" s="1957" t="s">
        <v>657</v>
      </c>
      <c r="K57" s="1957" t="s">
        <v>656</v>
      </c>
      <c r="L57" s="3083" t="s">
        <v>17</v>
      </c>
      <c r="M57" s="1957" t="s">
        <v>657</v>
      </c>
      <c r="N57" s="1955" t="s">
        <v>658</v>
      </c>
      <c r="O57" s="1955" t="s">
        <v>658</v>
      </c>
    </row>
    <row r="58" spans="1:15">
      <c r="A58" s="1958"/>
      <c r="B58" s="1955" t="s">
        <v>659</v>
      </c>
      <c r="C58" s="3084"/>
      <c r="D58" s="1955" t="s">
        <v>660</v>
      </c>
      <c r="E58" s="1955" t="s">
        <v>659</v>
      </c>
      <c r="F58" s="3084"/>
      <c r="G58" s="1955" t="s">
        <v>660</v>
      </c>
      <c r="H58" s="1955" t="s">
        <v>659</v>
      </c>
      <c r="I58" s="3084"/>
      <c r="J58" s="1955" t="s">
        <v>660</v>
      </c>
      <c r="K58" s="1955" t="s">
        <v>659</v>
      </c>
      <c r="L58" s="3084"/>
      <c r="M58" s="1955" t="s">
        <v>660</v>
      </c>
      <c r="N58" s="1959" t="s">
        <v>661</v>
      </c>
      <c r="O58" s="1959" t="s">
        <v>662</v>
      </c>
    </row>
    <row r="59" spans="1:15">
      <c r="A59" s="1960">
        <v>1</v>
      </c>
      <c r="B59" s="1960">
        <v>2</v>
      </c>
      <c r="C59" s="1960">
        <v>3</v>
      </c>
      <c r="D59" s="1960">
        <v>4</v>
      </c>
      <c r="E59" s="1960">
        <v>5</v>
      </c>
      <c r="F59" s="1960">
        <v>6</v>
      </c>
      <c r="G59" s="1960">
        <v>7</v>
      </c>
      <c r="H59" s="1960">
        <v>8</v>
      </c>
      <c r="I59" s="1960">
        <v>9</v>
      </c>
      <c r="J59" s="1960">
        <v>10</v>
      </c>
      <c r="K59" s="1960">
        <v>11</v>
      </c>
      <c r="L59" s="1960">
        <v>12</v>
      </c>
      <c r="M59" s="1960">
        <v>13</v>
      </c>
      <c r="N59" s="1960"/>
      <c r="O59" s="1960"/>
    </row>
    <row r="60" spans="1:15">
      <c r="A60" s="1960">
        <v>0</v>
      </c>
      <c r="B60" s="1961">
        <v>7620.3083999999999</v>
      </c>
      <c r="C60" s="1962"/>
      <c r="D60" s="1962"/>
      <c r="E60" s="1961">
        <v>3649.5614999999998</v>
      </c>
      <c r="F60" s="1962"/>
      <c r="G60" s="1962"/>
      <c r="H60" s="1961">
        <v>2353.8386</v>
      </c>
      <c r="I60" s="1962"/>
      <c r="J60" s="1962"/>
      <c r="K60" s="1961">
        <v>1302.6552999999999</v>
      </c>
      <c r="L60" s="1962"/>
      <c r="M60" s="1962"/>
      <c r="N60" s="1962"/>
      <c r="O60" s="1962"/>
    </row>
    <row r="61" spans="1:15">
      <c r="A61" s="1960">
        <v>1</v>
      </c>
      <c r="B61" s="1962">
        <v>7620.3329000000003</v>
      </c>
      <c r="C61" s="1962">
        <f t="shared" ref="C61:C84" si="10">B61-B60</f>
        <v>2.4500000000443833E-2</v>
      </c>
      <c r="D61" s="1962">
        <f>ROUND(C61*D$56,2)</f>
        <v>98</v>
      </c>
      <c r="E61" s="1962">
        <v>3649.6093999999998</v>
      </c>
      <c r="F61" s="1962">
        <f>E61-E60</f>
        <v>4.7900000000026921E-2</v>
      </c>
      <c r="G61" s="1962">
        <f>ROUND(F61*G$56,2)</f>
        <v>191.6</v>
      </c>
      <c r="H61" s="1962">
        <v>2353.8519999999999</v>
      </c>
      <c r="I61" s="1962">
        <f>H61-H60</f>
        <v>1.3399999999819556E-2</v>
      </c>
      <c r="J61" s="1962">
        <f>ROUND(I61*J$56,2)</f>
        <v>53.6</v>
      </c>
      <c r="K61" s="1962">
        <v>1302.6719999999998</v>
      </c>
      <c r="L61" s="1962">
        <f>K61-K60</f>
        <v>1.6699999999900683E-2</v>
      </c>
      <c r="M61" s="1962">
        <f>ROUND(L61*M$56,2)</f>
        <v>66.8</v>
      </c>
      <c r="N61" s="1962">
        <f>D61+G61</f>
        <v>289.60000000000002</v>
      </c>
      <c r="O61" s="1962">
        <f>J61+M61</f>
        <v>120.4</v>
      </c>
    </row>
    <row r="62" spans="1:15">
      <c r="A62" s="1960">
        <v>2</v>
      </c>
      <c r="B62" s="1962">
        <v>7620.3581000000004</v>
      </c>
      <c r="C62" s="1962">
        <f t="shared" si="10"/>
        <v>2.5200000000040745E-2</v>
      </c>
      <c r="D62" s="1962">
        <f t="shared" ref="D62:D84" si="11">ROUND(C62*D$56,2)</f>
        <v>100.8</v>
      </c>
      <c r="E62" s="1962">
        <v>3649.6580999999996</v>
      </c>
      <c r="F62" s="1962">
        <f t="shared" ref="F62:F84" si="12">E62-E61</f>
        <v>4.8699999999826105E-2</v>
      </c>
      <c r="G62" s="1962">
        <f t="shared" ref="G62:G84" si="13">ROUND(F62*G$56,2)</f>
        <v>194.8</v>
      </c>
      <c r="H62" s="1962">
        <v>2353.866</v>
      </c>
      <c r="I62" s="1962">
        <f t="shared" ref="I62:I84" si="14">H62-H61</f>
        <v>1.4000000000123691E-2</v>
      </c>
      <c r="J62" s="1962">
        <f t="shared" ref="J62:J84" si="15">ROUND(I62*J$56,2)</f>
        <v>56</v>
      </c>
      <c r="K62" s="1962">
        <v>1302.6901999999998</v>
      </c>
      <c r="L62" s="1962">
        <f t="shared" ref="L62:L84" si="16">K62-K61</f>
        <v>1.81999999999789E-2</v>
      </c>
      <c r="M62" s="1962">
        <f t="shared" ref="M62:M84" si="17">ROUND(L62*M$56,2)</f>
        <v>72.8</v>
      </c>
      <c r="N62" s="1962">
        <f t="shared" ref="N62:N84" si="18">D62+G62</f>
        <v>295.60000000000002</v>
      </c>
      <c r="O62" s="1962">
        <f t="shared" ref="O62:O84" si="19">J62+M62</f>
        <v>128.80000000000001</v>
      </c>
    </row>
    <row r="63" spans="1:15">
      <c r="A63" s="1960">
        <v>3</v>
      </c>
      <c r="B63" s="1962">
        <v>7620.3824000000004</v>
      </c>
      <c r="C63" s="1962">
        <f t="shared" si="10"/>
        <v>2.430000000003929E-2</v>
      </c>
      <c r="D63" s="1962">
        <f t="shared" si="11"/>
        <v>97.2</v>
      </c>
      <c r="E63" s="1962">
        <v>3649.7061999999996</v>
      </c>
      <c r="F63" s="1962">
        <f t="shared" si="12"/>
        <v>4.8099999999976717E-2</v>
      </c>
      <c r="G63" s="1962">
        <f t="shared" si="13"/>
        <v>192.4</v>
      </c>
      <c r="H63" s="1962">
        <v>2353.8775000000001</v>
      </c>
      <c r="I63" s="1962">
        <f t="shared" si="14"/>
        <v>1.1500000000069122E-2</v>
      </c>
      <c r="J63" s="1962">
        <f t="shared" si="15"/>
        <v>46</v>
      </c>
      <c r="K63" s="1962">
        <v>1302.7074999999998</v>
      </c>
      <c r="L63" s="1962">
        <f t="shared" si="16"/>
        <v>1.7299999999977445E-2</v>
      </c>
      <c r="M63" s="1962">
        <f t="shared" si="17"/>
        <v>69.2</v>
      </c>
      <c r="N63" s="1962">
        <f t="shared" si="18"/>
        <v>289.60000000000002</v>
      </c>
      <c r="O63" s="1962">
        <f t="shared" si="19"/>
        <v>115.2</v>
      </c>
    </row>
    <row r="64" spans="1:15">
      <c r="A64" s="1960">
        <v>4</v>
      </c>
      <c r="B64" s="1962">
        <v>7620.4062000000004</v>
      </c>
      <c r="C64" s="1962">
        <f t="shared" si="10"/>
        <v>2.3799999999937427E-2</v>
      </c>
      <c r="D64" s="1962">
        <f t="shared" si="11"/>
        <v>95.2</v>
      </c>
      <c r="E64" s="1962">
        <v>3649.7536999999998</v>
      </c>
      <c r="F64" s="1962">
        <f t="shared" si="12"/>
        <v>4.7500000000127329E-2</v>
      </c>
      <c r="G64" s="1962">
        <f t="shared" si="13"/>
        <v>190</v>
      </c>
      <c r="H64" s="1962">
        <v>2353.8906000000002</v>
      </c>
      <c r="I64" s="1962">
        <f t="shared" si="14"/>
        <v>1.3100000000122236E-2</v>
      </c>
      <c r="J64" s="1962">
        <f t="shared" si="15"/>
        <v>52.4</v>
      </c>
      <c r="K64" s="1962">
        <v>1302.7230999999997</v>
      </c>
      <c r="L64" s="1962">
        <f t="shared" si="16"/>
        <v>1.5599999999949432E-2</v>
      </c>
      <c r="M64" s="1962">
        <f t="shared" si="17"/>
        <v>62.4</v>
      </c>
      <c r="N64" s="1962">
        <f t="shared" si="18"/>
        <v>285.2</v>
      </c>
      <c r="O64" s="1962">
        <f t="shared" si="19"/>
        <v>114.8</v>
      </c>
    </row>
    <row r="65" spans="1:15">
      <c r="A65" s="1960">
        <v>5</v>
      </c>
      <c r="B65" s="1962">
        <v>7620.4299000000001</v>
      </c>
      <c r="C65" s="1962">
        <f t="shared" si="10"/>
        <v>2.3699999999735155E-2</v>
      </c>
      <c r="D65" s="1962">
        <f t="shared" si="11"/>
        <v>94.8</v>
      </c>
      <c r="E65" s="1962">
        <v>3649.7999999999997</v>
      </c>
      <c r="F65" s="1962">
        <f t="shared" si="12"/>
        <v>4.6299999999973807E-2</v>
      </c>
      <c r="G65" s="1962">
        <f t="shared" si="13"/>
        <v>185.2</v>
      </c>
      <c r="H65" s="1962">
        <v>2353.9030000000002</v>
      </c>
      <c r="I65" s="1962">
        <f t="shared" si="14"/>
        <v>1.2400000000070577E-2</v>
      </c>
      <c r="J65" s="1962">
        <f t="shared" si="15"/>
        <v>49.6</v>
      </c>
      <c r="K65" s="1962">
        <v>1302.7409999999998</v>
      </c>
      <c r="L65" s="1962">
        <f t="shared" si="16"/>
        <v>1.7900000000054206E-2</v>
      </c>
      <c r="M65" s="1962">
        <f t="shared" si="17"/>
        <v>71.599999999999994</v>
      </c>
      <c r="N65" s="1962">
        <f t="shared" si="18"/>
        <v>280</v>
      </c>
      <c r="O65" s="1962">
        <f t="shared" si="19"/>
        <v>121.19999999999999</v>
      </c>
    </row>
    <row r="66" spans="1:15">
      <c r="A66" s="1960">
        <v>6</v>
      </c>
      <c r="B66" s="1962">
        <v>7620.4592000000002</v>
      </c>
      <c r="C66" s="1962">
        <f t="shared" si="10"/>
        <v>2.930000000014843E-2</v>
      </c>
      <c r="D66" s="1962">
        <f t="shared" si="11"/>
        <v>117.2</v>
      </c>
      <c r="E66" s="1962">
        <v>3649.8511999999996</v>
      </c>
      <c r="F66" s="1962">
        <f t="shared" si="12"/>
        <v>5.1199999999880674E-2</v>
      </c>
      <c r="G66" s="1962">
        <f t="shared" si="13"/>
        <v>204.8</v>
      </c>
      <c r="H66" s="1962">
        <v>2353.9172000000003</v>
      </c>
      <c r="I66" s="1962">
        <f t="shared" si="14"/>
        <v>1.4200000000073487E-2</v>
      </c>
      <c r="J66" s="1962">
        <f t="shared" si="15"/>
        <v>56.8</v>
      </c>
      <c r="K66" s="1962">
        <v>1302.7610999999997</v>
      </c>
      <c r="L66" s="1962">
        <f t="shared" si="16"/>
        <v>2.0099999999956708E-2</v>
      </c>
      <c r="M66" s="1962">
        <f t="shared" si="17"/>
        <v>80.400000000000006</v>
      </c>
      <c r="N66" s="1962">
        <f t="shared" si="18"/>
        <v>322</v>
      </c>
      <c r="O66" s="1962">
        <f t="shared" si="19"/>
        <v>137.19999999999999</v>
      </c>
    </row>
    <row r="67" spans="1:15">
      <c r="A67" s="1960">
        <v>7</v>
      </c>
      <c r="B67" s="1962">
        <v>7620.5081</v>
      </c>
      <c r="C67" s="1962">
        <f t="shared" si="10"/>
        <v>4.8899999999775901E-2</v>
      </c>
      <c r="D67" s="1962">
        <f t="shared" si="11"/>
        <v>195.6</v>
      </c>
      <c r="E67" s="1962">
        <v>3649.9341999999997</v>
      </c>
      <c r="F67" s="1962">
        <f t="shared" si="12"/>
        <v>8.3000000000083674E-2</v>
      </c>
      <c r="G67" s="1962">
        <f t="shared" si="13"/>
        <v>332</v>
      </c>
      <c r="H67" s="1962">
        <v>2353.9393000000005</v>
      </c>
      <c r="I67" s="1962">
        <f t="shared" si="14"/>
        <v>2.2100000000136788E-2</v>
      </c>
      <c r="J67" s="1962">
        <f t="shared" si="15"/>
        <v>88.4</v>
      </c>
      <c r="K67" s="1962">
        <v>1302.7942999999998</v>
      </c>
      <c r="L67" s="1962">
        <f t="shared" si="16"/>
        <v>3.3200000000078944E-2</v>
      </c>
      <c r="M67" s="1962">
        <f t="shared" si="17"/>
        <v>132.80000000000001</v>
      </c>
      <c r="N67" s="1962">
        <f t="shared" si="18"/>
        <v>527.6</v>
      </c>
      <c r="O67" s="1962">
        <f t="shared" si="19"/>
        <v>221.20000000000002</v>
      </c>
    </row>
    <row r="68" spans="1:15">
      <c r="A68" s="1960">
        <v>8</v>
      </c>
      <c r="B68" s="1962">
        <v>7620.6016</v>
      </c>
      <c r="C68" s="1962">
        <f t="shared" si="10"/>
        <v>9.3499999999949068E-2</v>
      </c>
      <c r="D68" s="1962">
        <f t="shared" si="11"/>
        <v>374</v>
      </c>
      <c r="E68" s="1962">
        <v>3650.0559999999996</v>
      </c>
      <c r="F68" s="1962">
        <f t="shared" si="12"/>
        <v>0.12179999999989377</v>
      </c>
      <c r="G68" s="1962">
        <f t="shared" si="13"/>
        <v>487.2</v>
      </c>
      <c r="H68" s="1962">
        <v>2353.9710000000005</v>
      </c>
      <c r="I68" s="1962">
        <f t="shared" si="14"/>
        <v>3.1700000000000728E-2</v>
      </c>
      <c r="J68" s="1962">
        <f t="shared" si="15"/>
        <v>126.8</v>
      </c>
      <c r="K68" s="1962">
        <v>1302.8343999999997</v>
      </c>
      <c r="L68" s="1962">
        <f t="shared" si="16"/>
        <v>4.0099999999938518E-2</v>
      </c>
      <c r="M68" s="1962">
        <f t="shared" si="17"/>
        <v>160.4</v>
      </c>
      <c r="N68" s="1962">
        <f t="shared" si="18"/>
        <v>861.2</v>
      </c>
      <c r="O68" s="1962">
        <f t="shared" si="19"/>
        <v>287.2</v>
      </c>
    </row>
    <row r="69" spans="1:15">
      <c r="A69" s="1960">
        <v>9</v>
      </c>
      <c r="B69" s="1962">
        <v>7620.7322000000004</v>
      </c>
      <c r="C69" s="1962">
        <f t="shared" si="10"/>
        <v>0.13060000000041327</v>
      </c>
      <c r="D69" s="1962">
        <f t="shared" si="11"/>
        <v>522.4</v>
      </c>
      <c r="E69" s="1962">
        <v>3650.2011999999995</v>
      </c>
      <c r="F69" s="1962">
        <f t="shared" si="12"/>
        <v>0.14519999999993161</v>
      </c>
      <c r="G69" s="1962">
        <f t="shared" si="13"/>
        <v>580.79999999999995</v>
      </c>
      <c r="H69" s="1962">
        <v>2354.0117000000005</v>
      </c>
      <c r="I69" s="1962">
        <f t="shared" si="14"/>
        <v>4.070000000001528E-2</v>
      </c>
      <c r="J69" s="1962">
        <f t="shared" si="15"/>
        <v>162.80000000000001</v>
      </c>
      <c r="K69" s="1962">
        <v>1302.8879999999997</v>
      </c>
      <c r="L69" s="1962">
        <f t="shared" si="16"/>
        <v>5.3599999999960346E-2</v>
      </c>
      <c r="M69" s="1962">
        <f t="shared" si="17"/>
        <v>214.4</v>
      </c>
      <c r="N69" s="1962">
        <f t="shared" si="18"/>
        <v>1103.1999999999998</v>
      </c>
      <c r="O69" s="1962">
        <f t="shared" si="19"/>
        <v>377.20000000000005</v>
      </c>
    </row>
    <row r="70" spans="1:15">
      <c r="A70" s="1960">
        <v>10</v>
      </c>
      <c r="B70" s="1962">
        <v>7620.8681000000006</v>
      </c>
      <c r="C70" s="1962">
        <f t="shared" si="10"/>
        <v>0.13590000000021973</v>
      </c>
      <c r="D70" s="1962">
        <f t="shared" si="11"/>
        <v>543.6</v>
      </c>
      <c r="E70" s="1962">
        <v>3650.3531999999996</v>
      </c>
      <c r="F70" s="1962">
        <f t="shared" si="12"/>
        <v>0.15200000000004366</v>
      </c>
      <c r="G70" s="1962">
        <f t="shared" si="13"/>
        <v>608</v>
      </c>
      <c r="H70" s="1962">
        <v>2354.0524000000005</v>
      </c>
      <c r="I70" s="1962">
        <f t="shared" si="14"/>
        <v>4.070000000001528E-2</v>
      </c>
      <c r="J70" s="1962">
        <f t="shared" si="15"/>
        <v>162.80000000000001</v>
      </c>
      <c r="K70" s="1962">
        <v>1302.9434999999996</v>
      </c>
      <c r="L70" s="1962">
        <f t="shared" si="16"/>
        <v>5.5499999999938154E-2</v>
      </c>
      <c r="M70" s="1962">
        <f t="shared" si="17"/>
        <v>222</v>
      </c>
      <c r="N70" s="1962">
        <f t="shared" si="18"/>
        <v>1151.5999999999999</v>
      </c>
      <c r="O70" s="1962">
        <f t="shared" si="19"/>
        <v>384.8</v>
      </c>
    </row>
    <row r="71" spans="1:15">
      <c r="A71" s="1960">
        <v>11</v>
      </c>
      <c r="B71" s="1962">
        <v>7621.0081000000009</v>
      </c>
      <c r="C71" s="1962">
        <f t="shared" si="10"/>
        <v>0.14000000000032742</v>
      </c>
      <c r="D71" s="1962">
        <f t="shared" si="11"/>
        <v>560</v>
      </c>
      <c r="E71" s="1962">
        <v>3650.5081999999998</v>
      </c>
      <c r="F71" s="1962">
        <f t="shared" si="12"/>
        <v>0.15500000000020009</v>
      </c>
      <c r="G71" s="1962">
        <f t="shared" si="13"/>
        <v>620</v>
      </c>
      <c r="H71" s="1962">
        <v>2354.0960000000005</v>
      </c>
      <c r="I71" s="1962">
        <f t="shared" si="14"/>
        <v>4.3599999999969441E-2</v>
      </c>
      <c r="J71" s="1962">
        <f t="shared" si="15"/>
        <v>174.4</v>
      </c>
      <c r="K71" s="1962">
        <v>1302.9951999999996</v>
      </c>
      <c r="L71" s="1962">
        <f t="shared" si="16"/>
        <v>5.1699999999982538E-2</v>
      </c>
      <c r="M71" s="1962">
        <f t="shared" si="17"/>
        <v>206.8</v>
      </c>
      <c r="N71" s="1962">
        <f t="shared" si="18"/>
        <v>1180</v>
      </c>
      <c r="O71" s="1962">
        <f t="shared" si="19"/>
        <v>381.20000000000005</v>
      </c>
    </row>
    <row r="72" spans="1:15">
      <c r="A72" s="1960">
        <v>12</v>
      </c>
      <c r="B72" s="1962">
        <v>7621.1412000000009</v>
      </c>
      <c r="C72" s="1962">
        <f t="shared" si="10"/>
        <v>0.1331000000000131</v>
      </c>
      <c r="D72" s="1962">
        <f t="shared" si="11"/>
        <v>532.4</v>
      </c>
      <c r="E72" s="1962">
        <v>3650.6647999999996</v>
      </c>
      <c r="F72" s="1962">
        <f t="shared" si="12"/>
        <v>0.15659999999979846</v>
      </c>
      <c r="G72" s="1962">
        <f t="shared" si="13"/>
        <v>626.4</v>
      </c>
      <c r="H72" s="1962">
        <v>2354.1364000000003</v>
      </c>
      <c r="I72" s="1962">
        <f t="shared" si="14"/>
        <v>4.0399999999863212E-2</v>
      </c>
      <c r="J72" s="1962">
        <f t="shared" si="15"/>
        <v>161.6</v>
      </c>
      <c r="K72" s="1962">
        <v>1303.0480999999995</v>
      </c>
      <c r="L72" s="1962">
        <f t="shared" si="16"/>
        <v>5.2899999999908687E-2</v>
      </c>
      <c r="M72" s="1962">
        <f t="shared" si="17"/>
        <v>211.6</v>
      </c>
      <c r="N72" s="1962">
        <f t="shared" si="18"/>
        <v>1158.8</v>
      </c>
      <c r="O72" s="1962">
        <f t="shared" si="19"/>
        <v>373.2</v>
      </c>
    </row>
    <row r="73" spans="1:15">
      <c r="A73" s="1960">
        <v>13</v>
      </c>
      <c r="B73" s="1962">
        <v>7621.2668000000012</v>
      </c>
      <c r="C73" s="1962">
        <f t="shared" si="10"/>
        <v>0.12560000000030414</v>
      </c>
      <c r="D73" s="1962">
        <f t="shared" si="11"/>
        <v>502.4</v>
      </c>
      <c r="E73" s="1962">
        <v>3650.8161999999998</v>
      </c>
      <c r="F73" s="1962">
        <f t="shared" si="12"/>
        <v>0.15140000000019427</v>
      </c>
      <c r="G73" s="1962">
        <f t="shared" si="13"/>
        <v>605.6</v>
      </c>
      <c r="H73" s="1962">
        <v>2354.1774000000005</v>
      </c>
      <c r="I73" s="1962">
        <f t="shared" si="14"/>
        <v>4.1000000000167347E-2</v>
      </c>
      <c r="J73" s="1962">
        <f t="shared" si="15"/>
        <v>164</v>
      </c>
      <c r="K73" s="1962">
        <v>1303.1040999999996</v>
      </c>
      <c r="L73" s="1962">
        <f t="shared" si="16"/>
        <v>5.6000000000040018E-2</v>
      </c>
      <c r="M73" s="1962">
        <f t="shared" si="17"/>
        <v>224</v>
      </c>
      <c r="N73" s="1962">
        <f t="shared" si="18"/>
        <v>1108</v>
      </c>
      <c r="O73" s="1962">
        <f t="shared" si="19"/>
        <v>388</v>
      </c>
    </row>
    <row r="74" spans="1:15">
      <c r="A74" s="1960">
        <v>14</v>
      </c>
      <c r="B74" s="1962">
        <v>7621.3954000000012</v>
      </c>
      <c r="C74" s="1962">
        <f t="shared" si="10"/>
        <v>0.12860000000000582</v>
      </c>
      <c r="D74" s="1962">
        <f t="shared" si="11"/>
        <v>514.4</v>
      </c>
      <c r="E74" s="1962">
        <v>3650.9664999999995</v>
      </c>
      <c r="F74" s="1962">
        <f t="shared" si="12"/>
        <v>0.15029999999978827</v>
      </c>
      <c r="G74" s="1962">
        <f t="shared" si="13"/>
        <v>601.20000000000005</v>
      </c>
      <c r="H74" s="1962">
        <v>2354.2170000000006</v>
      </c>
      <c r="I74" s="1962">
        <f t="shared" si="14"/>
        <v>3.9600000000064028E-2</v>
      </c>
      <c r="J74" s="1962">
        <f t="shared" si="15"/>
        <v>158.4</v>
      </c>
      <c r="K74" s="1962">
        <v>1303.1585999999995</v>
      </c>
      <c r="L74" s="1962">
        <f t="shared" si="16"/>
        <v>5.4499999999961801E-2</v>
      </c>
      <c r="M74" s="1962">
        <f t="shared" si="17"/>
        <v>218</v>
      </c>
      <c r="N74" s="1962">
        <f t="shared" si="18"/>
        <v>1115.5999999999999</v>
      </c>
      <c r="O74" s="1962">
        <f t="shared" si="19"/>
        <v>376.4</v>
      </c>
    </row>
    <row r="75" spans="1:15">
      <c r="A75" s="1960">
        <v>15</v>
      </c>
      <c r="B75" s="1962">
        <v>7621.5178000000014</v>
      </c>
      <c r="C75" s="1962">
        <f t="shared" si="10"/>
        <v>0.12240000000019791</v>
      </c>
      <c r="D75" s="1962">
        <f t="shared" si="11"/>
        <v>489.6</v>
      </c>
      <c r="E75" s="1962">
        <v>3651.1142999999997</v>
      </c>
      <c r="F75" s="1962">
        <f t="shared" si="12"/>
        <v>0.14780000000018845</v>
      </c>
      <c r="G75" s="1962">
        <f t="shared" si="13"/>
        <v>591.20000000000005</v>
      </c>
      <c r="H75" s="1962">
        <v>2354.2520000000004</v>
      </c>
      <c r="I75" s="1962">
        <f t="shared" si="14"/>
        <v>3.4999999999854481E-2</v>
      </c>
      <c r="J75" s="1962">
        <f t="shared" si="15"/>
        <v>140</v>
      </c>
      <c r="K75" s="1962">
        <v>1303.2091999999996</v>
      </c>
      <c r="L75" s="1962">
        <f t="shared" si="16"/>
        <v>5.0600000000031287E-2</v>
      </c>
      <c r="M75" s="1962">
        <f t="shared" si="17"/>
        <v>202.4</v>
      </c>
      <c r="N75" s="1962">
        <f t="shared" si="18"/>
        <v>1080.8000000000002</v>
      </c>
      <c r="O75" s="1962">
        <f t="shared" si="19"/>
        <v>342.4</v>
      </c>
    </row>
    <row r="76" spans="1:15">
      <c r="A76" s="1960">
        <v>16</v>
      </c>
      <c r="B76" s="1962">
        <v>7621.6294000000016</v>
      </c>
      <c r="C76" s="1962">
        <f t="shared" si="10"/>
        <v>0.11160000000018044</v>
      </c>
      <c r="D76" s="1962">
        <f t="shared" si="11"/>
        <v>446.4</v>
      </c>
      <c r="E76" s="1962">
        <v>3651.2577999999999</v>
      </c>
      <c r="F76" s="1962">
        <f t="shared" si="12"/>
        <v>0.14350000000013097</v>
      </c>
      <c r="G76" s="1962">
        <f t="shared" si="13"/>
        <v>574</v>
      </c>
      <c r="H76" s="1962">
        <v>2354.2864000000004</v>
      </c>
      <c r="I76" s="1962">
        <f t="shared" si="14"/>
        <v>3.4400000000005093E-2</v>
      </c>
      <c r="J76" s="1962">
        <f t="shared" si="15"/>
        <v>137.6</v>
      </c>
      <c r="K76" s="1962">
        <v>1303.2555999999995</v>
      </c>
      <c r="L76" s="1962">
        <f t="shared" si="16"/>
        <v>4.6399999999948704E-2</v>
      </c>
      <c r="M76" s="1962">
        <f t="shared" si="17"/>
        <v>185.6</v>
      </c>
      <c r="N76" s="1962">
        <f t="shared" si="18"/>
        <v>1020.4</v>
      </c>
      <c r="O76" s="1962">
        <f t="shared" si="19"/>
        <v>323.2</v>
      </c>
    </row>
    <row r="77" spans="1:15">
      <c r="A77" s="1960">
        <v>17</v>
      </c>
      <c r="B77" s="1962">
        <v>7621.7237000000014</v>
      </c>
      <c r="C77" s="1962">
        <f t="shared" si="10"/>
        <v>9.4299999999748252E-2</v>
      </c>
      <c r="D77" s="1962">
        <f t="shared" si="11"/>
        <v>377.2</v>
      </c>
      <c r="E77" s="1962">
        <v>3651.3880999999997</v>
      </c>
      <c r="F77" s="1962">
        <f t="shared" si="12"/>
        <v>0.13029999999980646</v>
      </c>
      <c r="G77" s="1962">
        <f t="shared" si="13"/>
        <v>521.20000000000005</v>
      </c>
      <c r="H77" s="1962">
        <v>2354.3157000000006</v>
      </c>
      <c r="I77" s="1962">
        <f t="shared" si="14"/>
        <v>2.930000000014843E-2</v>
      </c>
      <c r="J77" s="1962">
        <f t="shared" si="15"/>
        <v>117.2</v>
      </c>
      <c r="K77" s="1962">
        <v>1303.2976999999994</v>
      </c>
      <c r="L77" s="1962">
        <f t="shared" si="16"/>
        <v>4.2099999999891224E-2</v>
      </c>
      <c r="M77" s="1962">
        <f t="shared" si="17"/>
        <v>168.4</v>
      </c>
      <c r="N77" s="1962">
        <f t="shared" si="18"/>
        <v>898.40000000000009</v>
      </c>
      <c r="O77" s="1962">
        <f t="shared" si="19"/>
        <v>285.60000000000002</v>
      </c>
    </row>
    <row r="78" spans="1:15">
      <c r="A78" s="1960">
        <v>18</v>
      </c>
      <c r="B78" s="1962">
        <v>7621.7917000000016</v>
      </c>
      <c r="C78" s="1962">
        <f t="shared" si="10"/>
        <v>6.8000000000211003E-2</v>
      </c>
      <c r="D78" s="1962">
        <f t="shared" si="11"/>
        <v>272</v>
      </c>
      <c r="E78" s="1962">
        <v>3651.4883999999997</v>
      </c>
      <c r="F78" s="1962">
        <f t="shared" si="12"/>
        <v>0.10030000000006112</v>
      </c>
      <c r="G78" s="1962">
        <f t="shared" si="13"/>
        <v>401.2</v>
      </c>
      <c r="H78" s="1962">
        <v>2354.3356000000003</v>
      </c>
      <c r="I78" s="1962">
        <f t="shared" si="14"/>
        <v>1.9899999999779538E-2</v>
      </c>
      <c r="J78" s="1962">
        <f t="shared" si="15"/>
        <v>79.599999999999994</v>
      </c>
      <c r="K78" s="1962">
        <v>1303.3326999999995</v>
      </c>
      <c r="L78" s="1962">
        <f t="shared" si="16"/>
        <v>3.5000000000081855E-2</v>
      </c>
      <c r="M78" s="1962">
        <f t="shared" si="17"/>
        <v>140</v>
      </c>
      <c r="N78" s="1962">
        <f t="shared" si="18"/>
        <v>673.2</v>
      </c>
      <c r="O78" s="1962">
        <f t="shared" si="19"/>
        <v>219.6</v>
      </c>
    </row>
    <row r="79" spans="1:15">
      <c r="A79" s="1960">
        <v>19</v>
      </c>
      <c r="B79" s="1962">
        <v>7621.8458000000019</v>
      </c>
      <c r="C79" s="1962">
        <f t="shared" si="10"/>
        <v>5.4100000000289583E-2</v>
      </c>
      <c r="D79" s="1962">
        <f t="shared" si="11"/>
        <v>216.4</v>
      </c>
      <c r="E79" s="1962">
        <v>3651.5678999999996</v>
      </c>
      <c r="F79" s="1962">
        <f t="shared" si="12"/>
        <v>7.9499999999825377E-2</v>
      </c>
      <c r="G79" s="1962">
        <f t="shared" si="13"/>
        <v>318</v>
      </c>
      <c r="H79" s="1962">
        <v>2354.3518000000004</v>
      </c>
      <c r="I79" s="1962">
        <f t="shared" si="14"/>
        <v>1.6200000000026193E-2</v>
      </c>
      <c r="J79" s="1962">
        <f t="shared" si="15"/>
        <v>64.8</v>
      </c>
      <c r="K79" s="1962">
        <v>1303.3603999999996</v>
      </c>
      <c r="L79" s="1962">
        <f t="shared" si="16"/>
        <v>2.7700000000095315E-2</v>
      </c>
      <c r="M79" s="1962">
        <f t="shared" si="17"/>
        <v>110.8</v>
      </c>
      <c r="N79" s="1962">
        <f t="shared" si="18"/>
        <v>534.4</v>
      </c>
      <c r="O79" s="1962">
        <f t="shared" si="19"/>
        <v>175.6</v>
      </c>
    </row>
    <row r="80" spans="1:15">
      <c r="A80" s="1960">
        <v>20</v>
      </c>
      <c r="B80" s="1962">
        <v>7621.8885000000018</v>
      </c>
      <c r="C80" s="1962">
        <f t="shared" si="10"/>
        <v>4.2699999999967986E-2</v>
      </c>
      <c r="D80" s="1962">
        <f t="shared" si="11"/>
        <v>170.8</v>
      </c>
      <c r="E80" s="1962">
        <v>3651.6373999999996</v>
      </c>
      <c r="F80" s="1962">
        <f t="shared" si="12"/>
        <v>6.9500000000061846E-2</v>
      </c>
      <c r="G80" s="1962">
        <f t="shared" si="13"/>
        <v>278</v>
      </c>
      <c r="H80" s="1962">
        <v>2354.3669000000004</v>
      </c>
      <c r="I80" s="1962">
        <f t="shared" si="14"/>
        <v>1.5100000000074942E-2</v>
      </c>
      <c r="J80" s="1962">
        <f t="shared" si="15"/>
        <v>60.4</v>
      </c>
      <c r="K80" s="1962">
        <v>1303.3847999999996</v>
      </c>
      <c r="L80" s="1962">
        <f t="shared" si="16"/>
        <v>2.4400000000014188E-2</v>
      </c>
      <c r="M80" s="1962">
        <f t="shared" si="17"/>
        <v>97.6</v>
      </c>
      <c r="N80" s="1962">
        <f t="shared" si="18"/>
        <v>448.8</v>
      </c>
      <c r="O80" s="1962">
        <f t="shared" si="19"/>
        <v>158</v>
      </c>
    </row>
    <row r="81" spans="1:15">
      <c r="A81" s="1960">
        <v>21</v>
      </c>
      <c r="B81" s="1962">
        <v>7621.9321000000018</v>
      </c>
      <c r="C81" s="1962">
        <f t="shared" si="10"/>
        <v>4.3599999999969441E-2</v>
      </c>
      <c r="D81" s="1962">
        <f t="shared" si="11"/>
        <v>174.4</v>
      </c>
      <c r="E81" s="1962">
        <v>3651.7024999999994</v>
      </c>
      <c r="F81" s="1962">
        <f t="shared" si="12"/>
        <v>6.5099999999802094E-2</v>
      </c>
      <c r="G81" s="1962">
        <f t="shared" si="13"/>
        <v>260.39999999999998</v>
      </c>
      <c r="H81" s="1962">
        <v>2354.3852000000006</v>
      </c>
      <c r="I81" s="1962">
        <f t="shared" si="14"/>
        <v>1.8300000000181171E-2</v>
      </c>
      <c r="J81" s="1962">
        <f t="shared" si="15"/>
        <v>73.2</v>
      </c>
      <c r="K81" s="1962">
        <v>1303.4066999999995</v>
      </c>
      <c r="L81" s="1962">
        <f t="shared" si="16"/>
        <v>2.1899999999959618E-2</v>
      </c>
      <c r="M81" s="1962">
        <f t="shared" si="17"/>
        <v>87.6</v>
      </c>
      <c r="N81" s="1962">
        <f t="shared" si="18"/>
        <v>434.79999999999995</v>
      </c>
      <c r="O81" s="1962">
        <f t="shared" si="19"/>
        <v>160.80000000000001</v>
      </c>
    </row>
    <row r="82" spans="1:15">
      <c r="A82" s="1960">
        <v>22</v>
      </c>
      <c r="B82" s="1962">
        <v>7621.9715000000015</v>
      </c>
      <c r="C82" s="1962">
        <f t="shared" si="10"/>
        <v>3.9399999999659485E-2</v>
      </c>
      <c r="D82" s="1962">
        <f t="shared" si="11"/>
        <v>157.6</v>
      </c>
      <c r="E82" s="1962">
        <v>3651.7620999999995</v>
      </c>
      <c r="F82" s="1962">
        <f t="shared" si="12"/>
        <v>5.9600000000045839E-2</v>
      </c>
      <c r="G82" s="1962">
        <f t="shared" si="13"/>
        <v>238.4</v>
      </c>
      <c r="H82" s="1962">
        <v>2354.4015000000004</v>
      </c>
      <c r="I82" s="1962">
        <f t="shared" si="14"/>
        <v>1.6299999999773718E-2</v>
      </c>
      <c r="J82" s="1962">
        <f t="shared" si="15"/>
        <v>65.2</v>
      </c>
      <c r="K82" s="1962">
        <v>1303.4270999999997</v>
      </c>
      <c r="L82" s="1962">
        <f t="shared" si="16"/>
        <v>2.0400000000108776E-2</v>
      </c>
      <c r="M82" s="1962">
        <f t="shared" si="17"/>
        <v>81.599999999999994</v>
      </c>
      <c r="N82" s="1962">
        <f t="shared" si="18"/>
        <v>396</v>
      </c>
      <c r="O82" s="1962">
        <f t="shared" si="19"/>
        <v>146.80000000000001</v>
      </c>
    </row>
    <row r="83" spans="1:15">
      <c r="A83" s="1960">
        <v>23</v>
      </c>
      <c r="B83" s="1962">
        <v>7622.0085000000017</v>
      </c>
      <c r="C83" s="1962">
        <f t="shared" si="10"/>
        <v>3.7000000000261934E-2</v>
      </c>
      <c r="D83" s="1962">
        <f t="shared" si="11"/>
        <v>148</v>
      </c>
      <c r="E83" s="1962">
        <v>3651.8190999999993</v>
      </c>
      <c r="F83" s="1962">
        <f t="shared" si="12"/>
        <v>5.6999999999788997E-2</v>
      </c>
      <c r="G83" s="1962">
        <f t="shared" si="13"/>
        <v>228</v>
      </c>
      <c r="H83" s="1962">
        <v>2354.4214000000002</v>
      </c>
      <c r="I83" s="1962">
        <f t="shared" si="14"/>
        <v>1.9899999999779538E-2</v>
      </c>
      <c r="J83" s="1962">
        <f t="shared" si="15"/>
        <v>79.599999999999994</v>
      </c>
      <c r="K83" s="1962">
        <v>1303.4477999999997</v>
      </c>
      <c r="L83" s="1962">
        <f t="shared" si="16"/>
        <v>2.0700000000033469E-2</v>
      </c>
      <c r="M83" s="1962">
        <f t="shared" si="17"/>
        <v>82.8</v>
      </c>
      <c r="N83" s="1962">
        <f t="shared" si="18"/>
        <v>376</v>
      </c>
      <c r="O83" s="1962">
        <f t="shared" si="19"/>
        <v>162.39999999999998</v>
      </c>
    </row>
    <row r="84" spans="1:15">
      <c r="A84" s="1960">
        <v>24</v>
      </c>
      <c r="B84" s="1961">
        <v>7622.0412000000015</v>
      </c>
      <c r="C84" s="1962">
        <f t="shared" si="10"/>
        <v>3.2699999999749707E-2</v>
      </c>
      <c r="D84" s="1962">
        <f t="shared" si="11"/>
        <v>130.80000000000001</v>
      </c>
      <c r="E84" s="1961">
        <v>3651.8750999999993</v>
      </c>
      <c r="F84" s="1962">
        <f t="shared" si="12"/>
        <v>5.6000000000040018E-2</v>
      </c>
      <c r="G84" s="1962">
        <f t="shared" si="13"/>
        <v>224</v>
      </c>
      <c r="H84" s="1961">
        <v>2354.4363000000003</v>
      </c>
      <c r="I84" s="1962">
        <f t="shared" si="14"/>
        <v>1.4900000000125146E-2</v>
      </c>
      <c r="J84" s="1962">
        <f t="shared" si="15"/>
        <v>59.6</v>
      </c>
      <c r="K84" s="1961">
        <v>1303.4679999999996</v>
      </c>
      <c r="L84" s="1962">
        <f t="shared" si="16"/>
        <v>2.0199999999931606E-2</v>
      </c>
      <c r="M84" s="1962">
        <f t="shared" si="17"/>
        <v>80.8</v>
      </c>
      <c r="N84" s="1962">
        <f t="shared" si="18"/>
        <v>354.8</v>
      </c>
      <c r="O84" s="1962">
        <f t="shared" si="19"/>
        <v>140.4</v>
      </c>
    </row>
    <row r="85" spans="1:15" ht="26.25" customHeight="1">
      <c r="A85" s="1963" t="s">
        <v>19</v>
      </c>
      <c r="B85" s="1961"/>
      <c r="C85" s="1961">
        <f>SUM(C60:C84)</f>
        <v>1.7328000000015891</v>
      </c>
      <c r="D85" s="1961">
        <f>SUM(D60:D84)</f>
        <v>6931.2</v>
      </c>
      <c r="E85" s="1961"/>
      <c r="F85" s="1961">
        <f>SUM(F60:F84)</f>
        <v>2.3135999999994965</v>
      </c>
      <c r="G85" s="1961">
        <f>SUM(G60:G84)</f>
        <v>9254.3999999999978</v>
      </c>
      <c r="H85" s="1961"/>
      <c r="I85" s="1961">
        <f>SUM(I60:I84)</f>
        <v>0.59770000000025902</v>
      </c>
      <c r="J85" s="1961">
        <f>SUM(J60:J84)</f>
        <v>2390.7999999999997</v>
      </c>
      <c r="K85" s="1961"/>
      <c r="L85" s="1961">
        <f>SUM(L60:L84)</f>
        <v>0.81269999999972242</v>
      </c>
      <c r="M85" s="1961">
        <f>SUM(M60:M84)</f>
        <v>3250.8</v>
      </c>
      <c r="N85" s="1961">
        <f>SUM(N60:N84)</f>
        <v>16185.6</v>
      </c>
      <c r="O85" s="1961">
        <f>SUM(O60:O84)</f>
        <v>5641.6000000000013</v>
      </c>
    </row>
    <row r="86" spans="1:15">
      <c r="A86" s="1965"/>
      <c r="B86" s="1966"/>
      <c r="C86" s="1965"/>
      <c r="D86" s="1965"/>
      <c r="E86" s="1965"/>
      <c r="F86" s="1965"/>
      <c r="G86" s="1965"/>
      <c r="H86" s="1965"/>
      <c r="I86" s="1965"/>
      <c r="J86" s="1965"/>
      <c r="K86" s="1965"/>
      <c r="L86" s="1965"/>
      <c r="M86" s="1965"/>
      <c r="N86" s="1965"/>
      <c r="O86" s="1965"/>
    </row>
    <row r="87" spans="1:15" ht="25.5" customHeight="1">
      <c r="E87" s="1951" t="s">
        <v>663</v>
      </c>
      <c r="F87" s="1951"/>
      <c r="G87" s="1951"/>
      <c r="H87" s="1951" t="s">
        <v>664</v>
      </c>
      <c r="I87" s="1951"/>
      <c r="J87" s="1951" t="s">
        <v>735</v>
      </c>
      <c r="K87" s="1951"/>
    </row>
    <row r="90" spans="1:15">
      <c r="A90" s="1947" t="s">
        <v>632</v>
      </c>
      <c r="M90" s="1947" t="s">
        <v>633</v>
      </c>
    </row>
    <row r="91" spans="1:15">
      <c r="A91" s="1947" t="s">
        <v>634</v>
      </c>
      <c r="M91" s="1948" t="s">
        <v>635</v>
      </c>
      <c r="N91" s="1948"/>
      <c r="O91" s="1949"/>
    </row>
    <row r="92" spans="1:15">
      <c r="A92" s="1947" t="s">
        <v>636</v>
      </c>
      <c r="M92" s="1950" t="s">
        <v>671</v>
      </c>
      <c r="N92" s="1950"/>
      <c r="O92" s="1949" t="s">
        <v>638</v>
      </c>
    </row>
    <row r="93" spans="1:15" ht="15.75">
      <c r="A93" s="1951" t="s">
        <v>639</v>
      </c>
      <c r="E93" s="3093"/>
      <c r="F93" s="3093"/>
      <c r="G93" s="3093"/>
      <c r="H93" s="3093"/>
      <c r="I93" s="3093"/>
      <c r="J93" s="3093"/>
      <c r="K93" s="1952"/>
      <c r="L93" s="1952"/>
      <c r="M93" s="1950" t="s">
        <v>672</v>
      </c>
      <c r="N93" s="1948"/>
      <c r="O93" s="1949" t="s">
        <v>638</v>
      </c>
    </row>
    <row r="94" spans="1:15" ht="15.75">
      <c r="A94" s="3093" t="s">
        <v>667</v>
      </c>
      <c r="B94" s="3093"/>
      <c r="C94" s="3093"/>
      <c r="D94" s="3093"/>
      <c r="E94" s="3093"/>
      <c r="F94" s="3093"/>
      <c r="G94" s="3093"/>
      <c r="H94" s="3093"/>
      <c r="I94" s="3093"/>
      <c r="J94" s="3093"/>
      <c r="K94" s="3093"/>
      <c r="L94" s="3093"/>
      <c r="M94" s="3093"/>
    </row>
    <row r="95" spans="1:15">
      <c r="A95" s="3085" t="s">
        <v>643</v>
      </c>
      <c r="B95" s="3085"/>
      <c r="C95" s="3085"/>
      <c r="D95" s="3085"/>
      <c r="E95" s="3085"/>
      <c r="F95" s="3085"/>
      <c r="G95" s="3085"/>
      <c r="H95" s="3085"/>
      <c r="I95" s="3085"/>
      <c r="J95" s="3085"/>
      <c r="K95" s="3085"/>
      <c r="L95" s="3085"/>
      <c r="M95" s="3085"/>
    </row>
    <row r="96" spans="1:15">
      <c r="A96" s="3086" t="s">
        <v>644</v>
      </c>
      <c r="B96" s="3086"/>
      <c r="C96" s="3086"/>
      <c r="D96" s="3086"/>
      <c r="E96" s="3086"/>
      <c r="F96" s="3086"/>
      <c r="G96" s="3087"/>
      <c r="H96" s="3088">
        <f>[1]Табл.№1вводы!H8</f>
        <v>45098</v>
      </c>
      <c r="I96" s="3087"/>
      <c r="J96" s="3087"/>
      <c r="K96" s="3087"/>
      <c r="L96" s="3087"/>
      <c r="M96" s="3087"/>
      <c r="N96" s="3087"/>
      <c r="O96" s="3087"/>
    </row>
    <row r="98" spans="1:15">
      <c r="A98" s="1953"/>
      <c r="B98" s="3081" t="s">
        <v>645</v>
      </c>
      <c r="C98" s="3082"/>
      <c r="D98" s="3082"/>
      <c r="E98" s="3082"/>
      <c r="F98" s="3082"/>
      <c r="G98" s="3089"/>
      <c r="H98" s="3081" t="s">
        <v>646</v>
      </c>
      <c r="I98" s="3082"/>
      <c r="J98" s="3082"/>
      <c r="K98" s="3082"/>
      <c r="L98" s="3082"/>
      <c r="M98" s="3089"/>
      <c r="N98" s="1953"/>
      <c r="O98" s="1953"/>
    </row>
    <row r="99" spans="1:15">
      <c r="A99" s="1954"/>
      <c r="B99" s="3090" t="s">
        <v>673</v>
      </c>
      <c r="C99" s="3091"/>
      <c r="D99" s="3092"/>
      <c r="E99" s="3090" t="s">
        <v>674</v>
      </c>
      <c r="F99" s="3091"/>
      <c r="G99" s="3092"/>
      <c r="H99" s="3090" t="s">
        <v>673</v>
      </c>
      <c r="I99" s="3091"/>
      <c r="J99" s="3092"/>
      <c r="K99" s="3090" t="s">
        <v>675</v>
      </c>
      <c r="L99" s="3091"/>
      <c r="M99" s="3092"/>
      <c r="N99" s="1955" t="s">
        <v>650</v>
      </c>
      <c r="O99" s="1955" t="s">
        <v>650</v>
      </c>
    </row>
    <row r="100" spans="1:15">
      <c r="A100" s="1955" t="s">
        <v>651</v>
      </c>
      <c r="B100" s="3081" t="s">
        <v>652</v>
      </c>
      <c r="C100" s="3082"/>
      <c r="D100" s="1956">
        <v>3000</v>
      </c>
      <c r="E100" s="3081" t="s">
        <v>652</v>
      </c>
      <c r="F100" s="3082"/>
      <c r="G100" s="1956">
        <v>6000</v>
      </c>
      <c r="H100" s="3081" t="s">
        <v>652</v>
      </c>
      <c r="I100" s="3082"/>
      <c r="J100" s="1956">
        <v>3000</v>
      </c>
      <c r="K100" s="3081" t="s">
        <v>652</v>
      </c>
      <c r="L100" s="3082"/>
      <c r="M100" s="1956">
        <v>6000</v>
      </c>
      <c r="N100" s="1955" t="s">
        <v>653</v>
      </c>
      <c r="O100" s="1955" t="s">
        <v>654</v>
      </c>
    </row>
    <row r="101" spans="1:15">
      <c r="A101" s="1955" t="s">
        <v>655</v>
      </c>
      <c r="B101" s="1957" t="s">
        <v>656</v>
      </c>
      <c r="C101" s="3083" t="s">
        <v>17</v>
      </c>
      <c r="D101" s="1957" t="s">
        <v>657</v>
      </c>
      <c r="E101" s="1957" t="s">
        <v>656</v>
      </c>
      <c r="F101" s="3083" t="s">
        <v>17</v>
      </c>
      <c r="G101" s="1957" t="s">
        <v>657</v>
      </c>
      <c r="H101" s="1957" t="s">
        <v>656</v>
      </c>
      <c r="I101" s="3083" t="s">
        <v>17</v>
      </c>
      <c r="J101" s="1957" t="s">
        <v>657</v>
      </c>
      <c r="K101" s="1957" t="s">
        <v>656</v>
      </c>
      <c r="L101" s="3083" t="s">
        <v>17</v>
      </c>
      <c r="M101" s="1957" t="s">
        <v>657</v>
      </c>
      <c r="N101" s="1955" t="s">
        <v>658</v>
      </c>
      <c r="O101" s="1955" t="s">
        <v>658</v>
      </c>
    </row>
    <row r="102" spans="1:15">
      <c r="A102" s="1958"/>
      <c r="B102" s="1955" t="s">
        <v>659</v>
      </c>
      <c r="C102" s="3084"/>
      <c r="D102" s="1955" t="s">
        <v>660</v>
      </c>
      <c r="E102" s="1955" t="s">
        <v>659</v>
      </c>
      <c r="F102" s="3084"/>
      <c r="G102" s="1955" t="s">
        <v>660</v>
      </c>
      <c r="H102" s="1955" t="s">
        <v>659</v>
      </c>
      <c r="I102" s="3084"/>
      <c r="J102" s="1955" t="s">
        <v>660</v>
      </c>
      <c r="K102" s="1955" t="s">
        <v>659</v>
      </c>
      <c r="L102" s="3084"/>
      <c r="M102" s="1955" t="s">
        <v>660</v>
      </c>
      <c r="N102" s="1959" t="s">
        <v>661</v>
      </c>
      <c r="O102" s="1959" t="s">
        <v>662</v>
      </c>
    </row>
    <row r="103" spans="1:15">
      <c r="A103" s="1960">
        <v>1</v>
      </c>
      <c r="B103" s="1960">
        <v>2</v>
      </c>
      <c r="C103" s="1960">
        <v>3</v>
      </c>
      <c r="D103" s="1960">
        <v>4</v>
      </c>
      <c r="E103" s="1960">
        <v>5</v>
      </c>
      <c r="F103" s="1960">
        <v>6</v>
      </c>
      <c r="G103" s="1960">
        <v>7</v>
      </c>
      <c r="H103" s="1960">
        <v>8</v>
      </c>
      <c r="I103" s="1960">
        <v>9</v>
      </c>
      <c r="J103" s="1960">
        <v>10</v>
      </c>
      <c r="K103" s="1960">
        <v>11</v>
      </c>
      <c r="L103" s="1960">
        <v>12</v>
      </c>
      <c r="M103" s="1960">
        <v>13</v>
      </c>
      <c r="N103" s="1960"/>
      <c r="O103" s="1960"/>
    </row>
    <row r="104" spans="1:15" ht="14.25" customHeight="1">
      <c r="A104" s="1960">
        <v>0</v>
      </c>
      <c r="B104" s="1961">
        <v>2648.8771999999999</v>
      </c>
      <c r="C104" s="1962"/>
      <c r="D104" s="1962"/>
      <c r="E104" s="1961">
        <v>3117.4875000000002</v>
      </c>
      <c r="F104" s="1962"/>
      <c r="G104" s="1962"/>
      <c r="H104" s="1961">
        <v>679.89329999999995</v>
      </c>
      <c r="I104" s="1962"/>
      <c r="J104" s="1962"/>
      <c r="K104" s="1961">
        <v>527.60140000000001</v>
      </c>
      <c r="L104" s="1962"/>
      <c r="M104" s="1962"/>
      <c r="N104" s="1962"/>
      <c r="O104" s="1962"/>
    </row>
    <row r="105" spans="1:15">
      <c r="A105" s="1960">
        <v>1</v>
      </c>
      <c r="B105" s="1962">
        <v>2648.9027999999998</v>
      </c>
      <c r="C105" s="1962">
        <f>B105-B104</f>
        <v>2.5599999999940337E-2</v>
      </c>
      <c r="D105" s="1962">
        <f>ROUND(C105*D$100,2)</f>
        <v>76.8</v>
      </c>
      <c r="E105" s="1962">
        <v>3117.5250000000001</v>
      </c>
      <c r="F105" s="1962">
        <f>E105-E104</f>
        <v>3.7499999999909051E-2</v>
      </c>
      <c r="G105" s="1962">
        <f>ROUND(F105*G$100,2)</f>
        <v>225</v>
      </c>
      <c r="H105" s="1962">
        <v>679.90319999999997</v>
      </c>
      <c r="I105" s="1962">
        <f>H105-H104</f>
        <v>9.9000000000160071E-3</v>
      </c>
      <c r="J105" s="1962">
        <f>ROUND(I105*J$100,2)</f>
        <v>29.7</v>
      </c>
      <c r="K105" s="1962">
        <v>527.61320000000001</v>
      </c>
      <c r="L105" s="1962">
        <f>K105-K104</f>
        <v>1.1799999999993815E-2</v>
      </c>
      <c r="M105" s="1962">
        <f>ROUND(L105*M$100,2)</f>
        <v>70.8</v>
      </c>
      <c r="N105" s="1962">
        <f>D105+G105</f>
        <v>301.8</v>
      </c>
      <c r="O105" s="1962">
        <f>J105+M105</f>
        <v>100.5</v>
      </c>
    </row>
    <row r="106" spans="1:15">
      <c r="A106" s="1960">
        <v>2</v>
      </c>
      <c r="B106" s="1962">
        <v>2648.9283</v>
      </c>
      <c r="C106" s="1962">
        <f t="shared" ref="C106:C128" si="20">B106-B105</f>
        <v>2.5500000000192813E-2</v>
      </c>
      <c r="D106" s="1962">
        <f t="shared" ref="D106:D128" si="21">ROUND(C106*D$100,2)</f>
        <v>76.5</v>
      </c>
      <c r="E106" s="1962">
        <v>3117.5624000000003</v>
      </c>
      <c r="F106" s="1962">
        <f t="shared" ref="F106:F128" si="22">E106-E105</f>
        <v>3.7400000000161526E-2</v>
      </c>
      <c r="G106" s="1962">
        <f t="shared" ref="G106:G128" si="23">ROUND(F106*G$100,2)</f>
        <v>224.4</v>
      </c>
      <c r="H106" s="1962">
        <v>679.91239999999993</v>
      </c>
      <c r="I106" s="1962">
        <f t="shared" ref="I106:I128" si="24">H106-H105</f>
        <v>9.1999999999643478E-3</v>
      </c>
      <c r="J106" s="1962">
        <f t="shared" ref="J106:J128" si="25">ROUND(I106*J$100,2)</f>
        <v>27.6</v>
      </c>
      <c r="K106" s="1962">
        <v>527.62509999999997</v>
      </c>
      <c r="L106" s="1962">
        <f t="shared" ref="L106:L128" si="26">K106-K105</f>
        <v>1.1899999999968713E-2</v>
      </c>
      <c r="M106" s="1962">
        <f t="shared" ref="M106:M128" si="27">ROUND(L106*M$100,2)</f>
        <v>71.400000000000006</v>
      </c>
      <c r="N106" s="1962">
        <f t="shared" ref="N106:N128" si="28">D106+G106</f>
        <v>300.89999999999998</v>
      </c>
      <c r="O106" s="1962">
        <f t="shared" ref="O106:O128" si="29">J106+M106</f>
        <v>99</v>
      </c>
    </row>
    <row r="107" spans="1:15">
      <c r="A107" s="1960">
        <v>3</v>
      </c>
      <c r="B107" s="1962">
        <v>2648.9538000000002</v>
      </c>
      <c r="C107" s="1962">
        <f t="shared" si="20"/>
        <v>2.5500000000192813E-2</v>
      </c>
      <c r="D107" s="1962">
        <f t="shared" si="21"/>
        <v>76.5</v>
      </c>
      <c r="E107" s="1962">
        <v>3117.6003000000001</v>
      </c>
      <c r="F107" s="1962">
        <f t="shared" si="22"/>
        <v>3.7899999999808642E-2</v>
      </c>
      <c r="G107" s="1962">
        <f t="shared" si="23"/>
        <v>227.4</v>
      </c>
      <c r="H107" s="1962">
        <v>679.92139999999995</v>
      </c>
      <c r="I107" s="1962">
        <f t="shared" si="24"/>
        <v>9.0000000000145519E-3</v>
      </c>
      <c r="J107" s="1962">
        <f t="shared" si="25"/>
        <v>27</v>
      </c>
      <c r="K107" s="1962">
        <v>527.6377</v>
      </c>
      <c r="L107" s="1962">
        <f t="shared" si="26"/>
        <v>1.2600000000020373E-2</v>
      </c>
      <c r="M107" s="1962">
        <f t="shared" si="27"/>
        <v>75.599999999999994</v>
      </c>
      <c r="N107" s="1962">
        <f t="shared" si="28"/>
        <v>303.89999999999998</v>
      </c>
      <c r="O107" s="1962">
        <f t="shared" si="29"/>
        <v>102.6</v>
      </c>
    </row>
    <row r="108" spans="1:15">
      <c r="A108" s="1960">
        <v>4</v>
      </c>
      <c r="B108" s="1962">
        <v>2648.9784000000004</v>
      </c>
      <c r="C108" s="1962">
        <f t="shared" si="20"/>
        <v>2.4600000000191358E-2</v>
      </c>
      <c r="D108" s="1962">
        <f t="shared" si="21"/>
        <v>73.8</v>
      </c>
      <c r="E108" s="1962">
        <v>3117.6369</v>
      </c>
      <c r="F108" s="1962">
        <f t="shared" si="22"/>
        <v>3.6599999999907595E-2</v>
      </c>
      <c r="G108" s="1962">
        <f t="shared" si="23"/>
        <v>219.6</v>
      </c>
      <c r="H108" s="1962">
        <v>679.9292999999999</v>
      </c>
      <c r="I108" s="1962">
        <f t="shared" si="24"/>
        <v>7.899999999949614E-3</v>
      </c>
      <c r="J108" s="1962">
        <f t="shared" si="25"/>
        <v>23.7</v>
      </c>
      <c r="K108" s="1962">
        <v>527.64930000000004</v>
      </c>
      <c r="L108" s="1962">
        <f t="shared" si="26"/>
        <v>1.160000000004402E-2</v>
      </c>
      <c r="M108" s="1962">
        <f t="shared" si="27"/>
        <v>69.599999999999994</v>
      </c>
      <c r="N108" s="1962">
        <f t="shared" si="28"/>
        <v>293.39999999999998</v>
      </c>
      <c r="O108" s="1962">
        <f t="shared" si="29"/>
        <v>93.3</v>
      </c>
    </row>
    <row r="109" spans="1:15">
      <c r="A109" s="1960">
        <v>5</v>
      </c>
      <c r="B109" s="1962">
        <v>2649.0032000000006</v>
      </c>
      <c r="C109" s="1962">
        <f t="shared" si="20"/>
        <v>2.4800000000141154E-2</v>
      </c>
      <c r="D109" s="1962">
        <f t="shared" si="21"/>
        <v>74.400000000000006</v>
      </c>
      <c r="E109" s="1962">
        <v>3117.6752000000001</v>
      </c>
      <c r="F109" s="1962">
        <f t="shared" si="22"/>
        <v>3.8300000000162981E-2</v>
      </c>
      <c r="G109" s="1962">
        <f t="shared" si="23"/>
        <v>229.8</v>
      </c>
      <c r="H109" s="1962">
        <v>679.9378999999999</v>
      </c>
      <c r="I109" s="1962">
        <f t="shared" si="24"/>
        <v>8.6000000000012733E-3</v>
      </c>
      <c r="J109" s="1962">
        <f t="shared" si="25"/>
        <v>25.8</v>
      </c>
      <c r="K109" s="1962">
        <v>527.66060000000004</v>
      </c>
      <c r="L109" s="1962">
        <f t="shared" si="26"/>
        <v>1.1300000000005639E-2</v>
      </c>
      <c r="M109" s="1962">
        <f t="shared" si="27"/>
        <v>67.8</v>
      </c>
      <c r="N109" s="1962">
        <f t="shared" si="28"/>
        <v>304.20000000000005</v>
      </c>
      <c r="O109" s="1962">
        <f t="shared" si="29"/>
        <v>93.6</v>
      </c>
    </row>
    <row r="110" spans="1:15">
      <c r="A110" s="1960">
        <v>6</v>
      </c>
      <c r="B110" s="1962">
        <v>2649.0313000000006</v>
      </c>
      <c r="C110" s="1962">
        <f t="shared" si="20"/>
        <v>2.8099999999994907E-2</v>
      </c>
      <c r="D110" s="1962">
        <f t="shared" si="21"/>
        <v>84.3</v>
      </c>
      <c r="E110" s="1962">
        <v>3117.7130000000002</v>
      </c>
      <c r="F110" s="1962">
        <f t="shared" si="22"/>
        <v>3.7800000000061118E-2</v>
      </c>
      <c r="G110" s="1962">
        <f t="shared" si="23"/>
        <v>226.8</v>
      </c>
      <c r="H110" s="1962">
        <v>679.94799999999987</v>
      </c>
      <c r="I110" s="1962">
        <f t="shared" si="24"/>
        <v>1.0099999999965803E-2</v>
      </c>
      <c r="J110" s="1962">
        <f t="shared" si="25"/>
        <v>30.3</v>
      </c>
      <c r="K110" s="1962">
        <v>527.67160000000001</v>
      </c>
      <c r="L110" s="1962">
        <f t="shared" si="26"/>
        <v>1.0999999999967258E-2</v>
      </c>
      <c r="M110" s="1962">
        <f t="shared" si="27"/>
        <v>66</v>
      </c>
      <c r="N110" s="1962">
        <f t="shared" si="28"/>
        <v>311.10000000000002</v>
      </c>
      <c r="O110" s="1962">
        <f t="shared" si="29"/>
        <v>96.3</v>
      </c>
    </row>
    <row r="111" spans="1:15">
      <c r="A111" s="1960">
        <v>7</v>
      </c>
      <c r="B111" s="1962">
        <v>2649.0633000000007</v>
      </c>
      <c r="C111" s="1962">
        <f t="shared" si="20"/>
        <v>3.2000000000152795E-2</v>
      </c>
      <c r="D111" s="1962">
        <f t="shared" si="21"/>
        <v>96</v>
      </c>
      <c r="E111" s="1962">
        <v>3117.7515000000003</v>
      </c>
      <c r="F111" s="1962">
        <f t="shared" si="22"/>
        <v>3.8500000000112777E-2</v>
      </c>
      <c r="G111" s="1962">
        <f t="shared" si="23"/>
        <v>231</v>
      </c>
      <c r="H111" s="1962">
        <v>679.95949999999982</v>
      </c>
      <c r="I111" s="1962">
        <f t="shared" si="24"/>
        <v>1.1499999999955435E-2</v>
      </c>
      <c r="J111" s="1962">
        <f t="shared" si="25"/>
        <v>34.5</v>
      </c>
      <c r="K111" s="1962">
        <v>527.68280000000004</v>
      </c>
      <c r="L111" s="1962">
        <f t="shared" si="26"/>
        <v>1.1200000000030741E-2</v>
      </c>
      <c r="M111" s="1962">
        <f t="shared" si="27"/>
        <v>67.2</v>
      </c>
      <c r="N111" s="1962">
        <f t="shared" si="28"/>
        <v>327</v>
      </c>
      <c r="O111" s="1962">
        <f t="shared" si="29"/>
        <v>101.7</v>
      </c>
    </row>
    <row r="112" spans="1:15">
      <c r="A112" s="1960">
        <v>8</v>
      </c>
      <c r="B112" s="1962">
        <v>2649.1230000000005</v>
      </c>
      <c r="C112" s="1962">
        <f t="shared" si="20"/>
        <v>5.9699999999793363E-2</v>
      </c>
      <c r="D112" s="1962">
        <f t="shared" si="21"/>
        <v>179.1</v>
      </c>
      <c r="E112" s="1962">
        <v>3117.7938000000004</v>
      </c>
      <c r="F112" s="1962">
        <f t="shared" si="22"/>
        <v>4.2300000000068394E-2</v>
      </c>
      <c r="G112" s="1962">
        <f t="shared" si="23"/>
        <v>253.8</v>
      </c>
      <c r="H112" s="1962">
        <v>679.97699999999986</v>
      </c>
      <c r="I112" s="1962">
        <f t="shared" si="24"/>
        <v>1.7500000000040927E-2</v>
      </c>
      <c r="J112" s="1962">
        <f t="shared" si="25"/>
        <v>52.5</v>
      </c>
      <c r="K112" s="1962">
        <v>527.69540000000006</v>
      </c>
      <c r="L112" s="1962">
        <f t="shared" si="26"/>
        <v>1.2600000000020373E-2</v>
      </c>
      <c r="M112" s="1962">
        <f t="shared" si="27"/>
        <v>75.599999999999994</v>
      </c>
      <c r="N112" s="1962">
        <f t="shared" si="28"/>
        <v>432.9</v>
      </c>
      <c r="O112" s="1962">
        <f t="shared" si="29"/>
        <v>128.1</v>
      </c>
    </row>
    <row r="113" spans="1:15">
      <c r="A113" s="1960">
        <v>9</v>
      </c>
      <c r="B113" s="1962">
        <v>2649.1876000000007</v>
      </c>
      <c r="C113" s="1962">
        <f t="shared" si="20"/>
        <v>6.4600000000154978E-2</v>
      </c>
      <c r="D113" s="1962">
        <f t="shared" si="21"/>
        <v>193.8</v>
      </c>
      <c r="E113" s="1962">
        <v>3117.8367000000003</v>
      </c>
      <c r="F113" s="1962">
        <f t="shared" si="22"/>
        <v>4.2899999999917782E-2</v>
      </c>
      <c r="G113" s="1962">
        <f t="shared" si="23"/>
        <v>257.39999999999998</v>
      </c>
      <c r="H113" s="1962">
        <v>679.9953999999999</v>
      </c>
      <c r="I113" s="1962">
        <f t="shared" si="24"/>
        <v>1.8400000000042382E-2</v>
      </c>
      <c r="J113" s="1962">
        <f t="shared" si="25"/>
        <v>55.2</v>
      </c>
      <c r="K113" s="1962">
        <v>527.7075000000001</v>
      </c>
      <c r="L113" s="1962">
        <f t="shared" si="26"/>
        <v>1.2100000000032196E-2</v>
      </c>
      <c r="M113" s="1962">
        <f t="shared" si="27"/>
        <v>72.599999999999994</v>
      </c>
      <c r="N113" s="1962">
        <f t="shared" si="28"/>
        <v>451.2</v>
      </c>
      <c r="O113" s="1962">
        <f t="shared" si="29"/>
        <v>127.8</v>
      </c>
    </row>
    <row r="114" spans="1:15">
      <c r="A114" s="1960">
        <v>10</v>
      </c>
      <c r="B114" s="1962">
        <v>2649.2518000000005</v>
      </c>
      <c r="C114" s="1962">
        <f t="shared" si="20"/>
        <v>6.4199999999800639E-2</v>
      </c>
      <c r="D114" s="1962">
        <f t="shared" si="21"/>
        <v>192.6</v>
      </c>
      <c r="E114" s="1962">
        <v>3117.8835000000004</v>
      </c>
      <c r="F114" s="1962">
        <f t="shared" si="22"/>
        <v>4.680000000007567E-2</v>
      </c>
      <c r="G114" s="1962">
        <f t="shared" si="23"/>
        <v>280.8</v>
      </c>
      <c r="H114" s="1962">
        <v>680.01199999999994</v>
      </c>
      <c r="I114" s="1962">
        <f t="shared" si="24"/>
        <v>1.6600000000039472E-2</v>
      </c>
      <c r="J114" s="1962">
        <f t="shared" si="25"/>
        <v>49.8</v>
      </c>
      <c r="K114" s="1962">
        <v>527.72050000000013</v>
      </c>
      <c r="L114" s="1962">
        <f t="shared" si="26"/>
        <v>1.3000000000033651E-2</v>
      </c>
      <c r="M114" s="1962">
        <f t="shared" si="27"/>
        <v>78</v>
      </c>
      <c r="N114" s="1962">
        <f t="shared" si="28"/>
        <v>473.4</v>
      </c>
      <c r="O114" s="1962">
        <f t="shared" si="29"/>
        <v>127.8</v>
      </c>
    </row>
    <row r="115" spans="1:15">
      <c r="A115" s="1960">
        <v>11</v>
      </c>
      <c r="B115" s="1962">
        <v>2649.3230000000003</v>
      </c>
      <c r="C115" s="1962">
        <f t="shared" si="20"/>
        <v>7.1199999999862484E-2</v>
      </c>
      <c r="D115" s="1962">
        <f t="shared" si="21"/>
        <v>213.6</v>
      </c>
      <c r="E115" s="1962">
        <v>3117.9303000000004</v>
      </c>
      <c r="F115" s="1962">
        <f t="shared" si="22"/>
        <v>4.680000000007567E-2</v>
      </c>
      <c r="G115" s="1962">
        <f t="shared" si="23"/>
        <v>280.8</v>
      </c>
      <c r="H115" s="1962">
        <v>680.03089999999997</v>
      </c>
      <c r="I115" s="1962">
        <f t="shared" si="24"/>
        <v>1.8900000000030559E-2</v>
      </c>
      <c r="J115" s="1962">
        <f t="shared" si="25"/>
        <v>56.7</v>
      </c>
      <c r="K115" s="1962">
        <v>527.73500000000013</v>
      </c>
      <c r="L115" s="1962">
        <f t="shared" si="26"/>
        <v>1.4499999999998181E-2</v>
      </c>
      <c r="M115" s="1962">
        <f t="shared" si="27"/>
        <v>87</v>
      </c>
      <c r="N115" s="1962">
        <f t="shared" si="28"/>
        <v>494.4</v>
      </c>
      <c r="O115" s="1962">
        <f t="shared" si="29"/>
        <v>143.69999999999999</v>
      </c>
    </row>
    <row r="116" spans="1:15">
      <c r="A116" s="1960">
        <v>12</v>
      </c>
      <c r="B116" s="1962">
        <v>2649.3973000000005</v>
      </c>
      <c r="C116" s="1962">
        <f t="shared" si="20"/>
        <v>7.4300000000221189E-2</v>
      </c>
      <c r="D116" s="1962">
        <f t="shared" si="21"/>
        <v>222.9</v>
      </c>
      <c r="E116" s="1962">
        <v>3117.9758000000006</v>
      </c>
      <c r="F116" s="1962">
        <f t="shared" si="22"/>
        <v>4.5500000000174623E-2</v>
      </c>
      <c r="G116" s="1962">
        <f t="shared" si="23"/>
        <v>273</v>
      </c>
      <c r="H116" s="1962">
        <v>680.05119999999999</v>
      </c>
      <c r="I116" s="1962">
        <f t="shared" si="24"/>
        <v>2.0300000000020191E-2</v>
      </c>
      <c r="J116" s="1962">
        <f t="shared" si="25"/>
        <v>60.9</v>
      </c>
      <c r="K116" s="1962">
        <v>527.74830000000009</v>
      </c>
      <c r="L116" s="1962">
        <f t="shared" si="26"/>
        <v>1.3299999999958345E-2</v>
      </c>
      <c r="M116" s="1962">
        <f t="shared" si="27"/>
        <v>79.8</v>
      </c>
      <c r="N116" s="1962">
        <f t="shared" si="28"/>
        <v>495.9</v>
      </c>
      <c r="O116" s="1962">
        <f t="shared" si="29"/>
        <v>140.69999999999999</v>
      </c>
    </row>
    <row r="117" spans="1:15">
      <c r="A117" s="1960">
        <v>13</v>
      </c>
      <c r="B117" s="1962">
        <v>2649.4662000000008</v>
      </c>
      <c r="C117" s="1962">
        <f t="shared" si="20"/>
        <v>6.8900000000212458E-2</v>
      </c>
      <c r="D117" s="1962">
        <f t="shared" si="21"/>
        <v>206.7</v>
      </c>
      <c r="E117" s="1962">
        <v>3118.0238000000004</v>
      </c>
      <c r="F117" s="1962">
        <f t="shared" si="22"/>
        <v>4.7999999999774445E-2</v>
      </c>
      <c r="G117" s="1962">
        <f t="shared" si="23"/>
        <v>288</v>
      </c>
      <c r="H117" s="1962">
        <v>680.07039999999995</v>
      </c>
      <c r="I117" s="1962">
        <f t="shared" si="24"/>
        <v>1.9199999999955253E-2</v>
      </c>
      <c r="J117" s="1962">
        <f t="shared" si="25"/>
        <v>57.6</v>
      </c>
      <c r="K117" s="1962">
        <v>527.76290000000006</v>
      </c>
      <c r="L117" s="1962">
        <f t="shared" si="26"/>
        <v>1.4599999999973079E-2</v>
      </c>
      <c r="M117" s="1962">
        <f t="shared" si="27"/>
        <v>87.6</v>
      </c>
      <c r="N117" s="1962">
        <f t="shared" si="28"/>
        <v>494.7</v>
      </c>
      <c r="O117" s="1962">
        <f t="shared" si="29"/>
        <v>145.19999999999999</v>
      </c>
    </row>
    <row r="118" spans="1:15">
      <c r="A118" s="1960">
        <v>14</v>
      </c>
      <c r="B118" s="1962">
        <v>2649.5334000000007</v>
      </c>
      <c r="C118" s="1962">
        <f t="shared" si="20"/>
        <v>6.7199999999957072E-2</v>
      </c>
      <c r="D118" s="1962">
        <f t="shared" si="21"/>
        <v>201.6</v>
      </c>
      <c r="E118" s="1962">
        <v>3118.0728000000004</v>
      </c>
      <c r="F118" s="1962">
        <f t="shared" si="22"/>
        <v>4.8999999999978172E-2</v>
      </c>
      <c r="G118" s="1962">
        <f t="shared" si="23"/>
        <v>294</v>
      </c>
      <c r="H118" s="1962">
        <v>680.08879999999999</v>
      </c>
      <c r="I118" s="1962">
        <f t="shared" si="24"/>
        <v>1.8400000000042382E-2</v>
      </c>
      <c r="J118" s="1962">
        <f t="shared" si="25"/>
        <v>55.2</v>
      </c>
      <c r="K118" s="1962">
        <v>527.77730000000008</v>
      </c>
      <c r="L118" s="1962">
        <f t="shared" si="26"/>
        <v>1.4400000000023283E-2</v>
      </c>
      <c r="M118" s="1962">
        <f t="shared" si="27"/>
        <v>86.4</v>
      </c>
      <c r="N118" s="1962">
        <f t="shared" si="28"/>
        <v>495.6</v>
      </c>
      <c r="O118" s="1962">
        <f t="shared" si="29"/>
        <v>141.60000000000002</v>
      </c>
    </row>
    <row r="119" spans="1:15">
      <c r="A119" s="1960">
        <v>15</v>
      </c>
      <c r="B119" s="1962">
        <v>2649.5951000000009</v>
      </c>
      <c r="C119" s="1962">
        <f t="shared" si="20"/>
        <v>6.1700000000200816E-2</v>
      </c>
      <c r="D119" s="1962">
        <f t="shared" si="21"/>
        <v>185.1</v>
      </c>
      <c r="E119" s="1962">
        <v>3118.1187000000004</v>
      </c>
      <c r="F119" s="1962">
        <f t="shared" si="22"/>
        <v>4.5900000000074215E-2</v>
      </c>
      <c r="G119" s="1962">
        <f t="shared" si="23"/>
        <v>275.39999999999998</v>
      </c>
      <c r="H119" s="1962">
        <v>680.10540000000003</v>
      </c>
      <c r="I119" s="1962">
        <f t="shared" si="24"/>
        <v>1.6600000000039472E-2</v>
      </c>
      <c r="J119" s="1962">
        <f t="shared" si="25"/>
        <v>49.8</v>
      </c>
      <c r="K119" s="1962">
        <v>527.79030000000012</v>
      </c>
      <c r="L119" s="1962">
        <f t="shared" si="26"/>
        <v>1.3000000000033651E-2</v>
      </c>
      <c r="M119" s="1962">
        <f t="shared" si="27"/>
        <v>78</v>
      </c>
      <c r="N119" s="1962">
        <f t="shared" si="28"/>
        <v>460.5</v>
      </c>
      <c r="O119" s="1962">
        <f t="shared" si="29"/>
        <v>127.8</v>
      </c>
    </row>
    <row r="120" spans="1:15">
      <c r="A120" s="1960">
        <v>16</v>
      </c>
      <c r="B120" s="1962">
        <v>2649.6830000000009</v>
      </c>
      <c r="C120" s="1962">
        <f t="shared" si="20"/>
        <v>8.7899999999990541E-2</v>
      </c>
      <c r="D120" s="1962">
        <f t="shared" si="21"/>
        <v>263.7</v>
      </c>
      <c r="E120" s="1962">
        <v>3118.1624000000006</v>
      </c>
      <c r="F120" s="1962">
        <f t="shared" si="22"/>
        <v>4.3700000000171713E-2</v>
      </c>
      <c r="G120" s="1962">
        <f t="shared" si="23"/>
        <v>262.2</v>
      </c>
      <c r="H120" s="1962">
        <v>680.12940000000003</v>
      </c>
      <c r="I120" s="1962">
        <f t="shared" si="24"/>
        <v>2.4000000000000909E-2</v>
      </c>
      <c r="J120" s="1962">
        <f t="shared" si="25"/>
        <v>72</v>
      </c>
      <c r="K120" s="1962">
        <v>527.80310000000009</v>
      </c>
      <c r="L120" s="1962">
        <f t="shared" si="26"/>
        <v>1.2799999999970169E-2</v>
      </c>
      <c r="M120" s="1962">
        <f t="shared" si="27"/>
        <v>76.8</v>
      </c>
      <c r="N120" s="1962">
        <f t="shared" si="28"/>
        <v>525.9</v>
      </c>
      <c r="O120" s="1962">
        <f t="shared" si="29"/>
        <v>148.80000000000001</v>
      </c>
    </row>
    <row r="121" spans="1:15">
      <c r="A121" s="1960">
        <v>17</v>
      </c>
      <c r="B121" s="1962">
        <v>2649.7428000000009</v>
      </c>
      <c r="C121" s="1962">
        <f t="shared" si="20"/>
        <v>5.9799999999995634E-2</v>
      </c>
      <c r="D121" s="1962">
        <f t="shared" si="21"/>
        <v>179.4</v>
      </c>
      <c r="E121" s="1962">
        <v>3118.2057000000004</v>
      </c>
      <c r="F121" s="1962">
        <f t="shared" si="22"/>
        <v>4.3299999999817373E-2</v>
      </c>
      <c r="G121" s="1962">
        <f t="shared" si="23"/>
        <v>259.8</v>
      </c>
      <c r="H121" s="1962">
        <v>680.14650000000006</v>
      </c>
      <c r="I121" s="1962">
        <f t="shared" si="24"/>
        <v>1.7100000000027649E-2</v>
      </c>
      <c r="J121" s="1962">
        <f t="shared" si="25"/>
        <v>51.3</v>
      </c>
      <c r="K121" s="1962">
        <v>527.81590000000006</v>
      </c>
      <c r="L121" s="1962">
        <f t="shared" si="26"/>
        <v>1.2799999999970169E-2</v>
      </c>
      <c r="M121" s="1962">
        <f t="shared" si="27"/>
        <v>76.8</v>
      </c>
      <c r="N121" s="1962">
        <f t="shared" si="28"/>
        <v>439.20000000000005</v>
      </c>
      <c r="O121" s="1962">
        <f t="shared" si="29"/>
        <v>128.1</v>
      </c>
    </row>
    <row r="122" spans="1:15">
      <c r="A122" s="1960">
        <v>18</v>
      </c>
      <c r="B122" s="1962">
        <v>2649.787600000001</v>
      </c>
      <c r="C122" s="1962">
        <f t="shared" si="20"/>
        <v>4.4800000000122964E-2</v>
      </c>
      <c r="D122" s="1962">
        <f t="shared" si="21"/>
        <v>134.4</v>
      </c>
      <c r="E122" s="1962">
        <v>3118.2473000000005</v>
      </c>
      <c r="F122" s="1962">
        <f t="shared" si="22"/>
        <v>4.1600000000016735E-2</v>
      </c>
      <c r="G122" s="1962">
        <f t="shared" si="23"/>
        <v>249.6</v>
      </c>
      <c r="H122" s="1962">
        <v>680.1613000000001</v>
      </c>
      <c r="I122" s="1962">
        <f t="shared" si="24"/>
        <v>1.4800000000036562E-2</v>
      </c>
      <c r="J122" s="1962">
        <f t="shared" si="25"/>
        <v>44.4</v>
      </c>
      <c r="K122" s="1962">
        <v>527.82890000000009</v>
      </c>
      <c r="L122" s="1962">
        <f t="shared" si="26"/>
        <v>1.3000000000033651E-2</v>
      </c>
      <c r="M122" s="1962">
        <f t="shared" si="27"/>
        <v>78</v>
      </c>
      <c r="N122" s="1962">
        <f t="shared" si="28"/>
        <v>384</v>
      </c>
      <c r="O122" s="1962">
        <f t="shared" si="29"/>
        <v>122.4</v>
      </c>
    </row>
    <row r="123" spans="1:15">
      <c r="A123" s="1960">
        <v>19</v>
      </c>
      <c r="B123" s="1962">
        <v>2649.8320000000012</v>
      </c>
      <c r="C123" s="1962">
        <f t="shared" si="20"/>
        <v>4.4400000000223372E-2</v>
      </c>
      <c r="D123" s="1962">
        <f t="shared" si="21"/>
        <v>133.19999999999999</v>
      </c>
      <c r="E123" s="1962">
        <v>3118.2887000000005</v>
      </c>
      <c r="F123" s="1962">
        <f t="shared" si="22"/>
        <v>4.1400000000066939E-2</v>
      </c>
      <c r="G123" s="1962">
        <f t="shared" si="23"/>
        <v>248.4</v>
      </c>
      <c r="H123" s="1962">
        <v>680.17560000000014</v>
      </c>
      <c r="I123" s="1962">
        <f t="shared" si="24"/>
        <v>1.4300000000048385E-2</v>
      </c>
      <c r="J123" s="1962">
        <f t="shared" si="25"/>
        <v>42.9</v>
      </c>
      <c r="K123" s="1962">
        <v>527.8411000000001</v>
      </c>
      <c r="L123" s="1962">
        <f t="shared" si="26"/>
        <v>1.2200000000007094E-2</v>
      </c>
      <c r="M123" s="1962">
        <f t="shared" si="27"/>
        <v>73.2</v>
      </c>
      <c r="N123" s="1962">
        <f t="shared" si="28"/>
        <v>381.6</v>
      </c>
      <c r="O123" s="1962">
        <f t="shared" si="29"/>
        <v>116.1</v>
      </c>
    </row>
    <row r="124" spans="1:15">
      <c r="A124" s="1960">
        <v>20</v>
      </c>
      <c r="B124" s="1962">
        <v>2649.8754000000013</v>
      </c>
      <c r="C124" s="1962">
        <f t="shared" si="20"/>
        <v>4.3400000000019645E-2</v>
      </c>
      <c r="D124" s="1962">
        <f t="shared" si="21"/>
        <v>130.19999999999999</v>
      </c>
      <c r="E124" s="1962">
        <v>3118.3276000000005</v>
      </c>
      <c r="F124" s="1962">
        <f t="shared" si="22"/>
        <v>3.8900000000012369E-2</v>
      </c>
      <c r="G124" s="1962">
        <f t="shared" si="23"/>
        <v>233.4</v>
      </c>
      <c r="H124" s="1962">
        <v>680.19130000000018</v>
      </c>
      <c r="I124" s="1962">
        <f t="shared" si="24"/>
        <v>1.5700000000038017E-2</v>
      </c>
      <c r="J124" s="1962">
        <f t="shared" si="25"/>
        <v>47.1</v>
      </c>
      <c r="K124" s="1962">
        <v>527.85310000000004</v>
      </c>
      <c r="L124" s="1962">
        <f t="shared" si="26"/>
        <v>1.1999999999943611E-2</v>
      </c>
      <c r="M124" s="1962">
        <f t="shared" si="27"/>
        <v>72</v>
      </c>
      <c r="N124" s="1962">
        <f t="shared" si="28"/>
        <v>363.6</v>
      </c>
      <c r="O124" s="1962">
        <f t="shared" si="29"/>
        <v>119.1</v>
      </c>
    </row>
    <row r="125" spans="1:15">
      <c r="A125" s="1960">
        <v>21</v>
      </c>
      <c r="B125" s="1962">
        <v>2649.9166000000014</v>
      </c>
      <c r="C125" s="1962">
        <f t="shared" si="20"/>
        <v>4.1200000000117143E-2</v>
      </c>
      <c r="D125" s="1962">
        <f t="shared" si="21"/>
        <v>123.6</v>
      </c>
      <c r="E125" s="1962">
        <v>3118.3691000000003</v>
      </c>
      <c r="F125" s="1962">
        <f t="shared" si="22"/>
        <v>4.1499999999814463E-2</v>
      </c>
      <c r="G125" s="1962">
        <f t="shared" si="23"/>
        <v>249</v>
      </c>
      <c r="H125" s="1962">
        <v>680.20630000000017</v>
      </c>
      <c r="I125" s="1962">
        <f t="shared" si="24"/>
        <v>1.4999999999986358E-2</v>
      </c>
      <c r="J125" s="1962">
        <f t="shared" si="25"/>
        <v>45</v>
      </c>
      <c r="K125" s="1962">
        <v>527.86580000000004</v>
      </c>
      <c r="L125" s="1962">
        <f t="shared" si="26"/>
        <v>1.2699999999995271E-2</v>
      </c>
      <c r="M125" s="1962">
        <f t="shared" si="27"/>
        <v>76.2</v>
      </c>
      <c r="N125" s="1962">
        <f t="shared" si="28"/>
        <v>372.6</v>
      </c>
      <c r="O125" s="1962">
        <f t="shared" si="29"/>
        <v>121.2</v>
      </c>
    </row>
    <row r="126" spans="1:15">
      <c r="A126" s="1960">
        <v>22</v>
      </c>
      <c r="B126" s="1962">
        <v>2649.9491000000012</v>
      </c>
      <c r="C126" s="1962">
        <f t="shared" si="20"/>
        <v>3.2499999999799911E-2</v>
      </c>
      <c r="D126" s="1962">
        <f t="shared" si="21"/>
        <v>97.5</v>
      </c>
      <c r="E126" s="1962">
        <v>3118.4104000000002</v>
      </c>
      <c r="F126" s="1962">
        <f t="shared" si="22"/>
        <v>4.1299999999864667E-2</v>
      </c>
      <c r="G126" s="1962">
        <f t="shared" si="23"/>
        <v>247.8</v>
      </c>
      <c r="H126" s="1962">
        <v>680.21630000000016</v>
      </c>
      <c r="I126" s="1962">
        <f t="shared" si="24"/>
        <v>9.9999999999909051E-3</v>
      </c>
      <c r="J126" s="1962">
        <f t="shared" si="25"/>
        <v>30</v>
      </c>
      <c r="K126" s="1962">
        <v>527.87959999999998</v>
      </c>
      <c r="L126" s="1962">
        <f t="shared" si="26"/>
        <v>1.3799999999946522E-2</v>
      </c>
      <c r="M126" s="1962">
        <f t="shared" si="27"/>
        <v>82.8</v>
      </c>
      <c r="N126" s="1962">
        <f t="shared" si="28"/>
        <v>345.3</v>
      </c>
      <c r="O126" s="1962">
        <f t="shared" si="29"/>
        <v>112.8</v>
      </c>
    </row>
    <row r="127" spans="1:15">
      <c r="A127" s="1960">
        <v>23</v>
      </c>
      <c r="B127" s="1962">
        <v>2649.9961000000012</v>
      </c>
      <c r="C127" s="1962">
        <f t="shared" si="20"/>
        <v>4.7000000000025466E-2</v>
      </c>
      <c r="D127" s="1962">
        <f t="shared" si="21"/>
        <v>141</v>
      </c>
      <c r="E127" s="1962">
        <v>3118.4535000000001</v>
      </c>
      <c r="F127" s="1962">
        <f t="shared" si="22"/>
        <v>4.3099999999867578E-2</v>
      </c>
      <c r="G127" s="1962">
        <f t="shared" si="23"/>
        <v>258.60000000000002</v>
      </c>
      <c r="H127" s="1962">
        <v>680.22990000000016</v>
      </c>
      <c r="I127" s="1962">
        <f t="shared" si="24"/>
        <v>1.3599999999996726E-2</v>
      </c>
      <c r="J127" s="1962">
        <f t="shared" si="25"/>
        <v>40.799999999999997</v>
      </c>
      <c r="K127" s="1962">
        <v>527.89530000000002</v>
      </c>
      <c r="L127" s="1962">
        <f t="shared" si="26"/>
        <v>1.5700000000038017E-2</v>
      </c>
      <c r="M127" s="1962">
        <f t="shared" si="27"/>
        <v>94.2</v>
      </c>
      <c r="N127" s="1962">
        <f t="shared" si="28"/>
        <v>399.6</v>
      </c>
      <c r="O127" s="1962">
        <f t="shared" si="29"/>
        <v>135</v>
      </c>
    </row>
    <row r="128" spans="1:15">
      <c r="A128" s="1960">
        <v>24</v>
      </c>
      <c r="B128" s="1961">
        <v>2650.0332000000012</v>
      </c>
      <c r="C128" s="1962">
        <f t="shared" si="20"/>
        <v>3.7100000000009459E-2</v>
      </c>
      <c r="D128" s="1962">
        <f t="shared" si="21"/>
        <v>111.3</v>
      </c>
      <c r="E128" s="1961">
        <v>3118.4962</v>
      </c>
      <c r="F128" s="1962">
        <f t="shared" si="22"/>
        <v>4.2699999999967986E-2</v>
      </c>
      <c r="G128" s="1962">
        <f t="shared" si="23"/>
        <v>256.2</v>
      </c>
      <c r="H128" s="1961">
        <v>680.24310000000014</v>
      </c>
      <c r="I128" s="1962">
        <f t="shared" si="24"/>
        <v>1.3199999999983447E-2</v>
      </c>
      <c r="J128" s="1962">
        <f t="shared" si="25"/>
        <v>39.6</v>
      </c>
      <c r="K128" s="1962">
        <v>527.91020000000003</v>
      </c>
      <c r="L128" s="1962">
        <f t="shared" si="26"/>
        <v>1.490000000001146E-2</v>
      </c>
      <c r="M128" s="1962">
        <f t="shared" si="27"/>
        <v>89.4</v>
      </c>
      <c r="N128" s="1962">
        <f t="shared" si="28"/>
        <v>367.5</v>
      </c>
      <c r="O128" s="1962">
        <f t="shared" si="29"/>
        <v>129</v>
      </c>
    </row>
    <row r="129" spans="1:15" ht="29.25" customHeight="1">
      <c r="A129" s="1963" t="s">
        <v>19</v>
      </c>
      <c r="B129" s="1961"/>
      <c r="C129" s="1961">
        <f>SUM(C104:C128)</f>
        <v>1.1560000000013133</v>
      </c>
      <c r="D129" s="1961">
        <f>SUM(D104:D128)</f>
        <v>3467.9999999999995</v>
      </c>
      <c r="E129" s="1961"/>
      <c r="F129" s="1961">
        <f>SUM(F104:F128)</f>
        <v>1.0086999999998625</v>
      </c>
      <c r="G129" s="1961">
        <f>SUM(G104:G128)</f>
        <v>6052.2</v>
      </c>
      <c r="H129" s="1961"/>
      <c r="I129" s="1961">
        <f>SUM(I104:I128)</f>
        <v>0.34980000000018663</v>
      </c>
      <c r="J129" s="1961">
        <f>SUM(J104:J128)</f>
        <v>1049.3999999999999</v>
      </c>
      <c r="K129" s="1961"/>
      <c r="L129" s="1961">
        <f>SUM(L104:L128)</f>
        <v>0.30880000000001928</v>
      </c>
      <c r="M129" s="1961">
        <f>SUM(M104:M128)</f>
        <v>1852.8000000000002</v>
      </c>
      <c r="N129" s="1961">
        <f>SUM(N104:N128)</f>
        <v>9520.2000000000007</v>
      </c>
      <c r="O129" s="1961">
        <f>SUM(O104:O128)</f>
        <v>2902.2</v>
      </c>
    </row>
    <row r="131" spans="1:15" ht="15.75">
      <c r="E131" s="1951" t="s">
        <v>663</v>
      </c>
      <c r="F131" s="1951"/>
      <c r="G131" s="1951"/>
      <c r="H131" s="1951" t="s">
        <v>664</v>
      </c>
      <c r="I131" s="1951"/>
      <c r="J131" s="1951" t="s">
        <v>735</v>
      </c>
      <c r="K131" s="1951"/>
    </row>
    <row r="134" spans="1:15">
      <c r="A134" s="1947" t="s">
        <v>632</v>
      </c>
      <c r="M134" s="1947" t="s">
        <v>633</v>
      </c>
    </row>
    <row r="135" spans="1:15">
      <c r="A135" s="1947" t="s">
        <v>634</v>
      </c>
      <c r="M135" s="1948" t="s">
        <v>635</v>
      </c>
      <c r="N135" s="1948"/>
      <c r="O135" s="1964"/>
    </row>
    <row r="136" spans="1:15">
      <c r="A136" s="1947" t="s">
        <v>636</v>
      </c>
      <c r="M136" s="1948" t="s">
        <v>676</v>
      </c>
      <c r="N136" s="1948"/>
      <c r="O136" s="1964"/>
    </row>
    <row r="137" spans="1:15" ht="15.75">
      <c r="A137" s="1951" t="s">
        <v>639</v>
      </c>
      <c r="E137" s="3093"/>
      <c r="F137" s="3093"/>
      <c r="G137" s="3093"/>
      <c r="H137" s="3093"/>
      <c r="I137" s="3093"/>
      <c r="J137" s="3093"/>
      <c r="K137" s="1952"/>
      <c r="L137" s="1952"/>
      <c r="M137" s="1948" t="s">
        <v>677</v>
      </c>
      <c r="N137" s="1948"/>
      <c r="O137" s="1964"/>
    </row>
    <row r="138" spans="1:15" ht="15.75">
      <c r="A138" s="3093" t="s">
        <v>667</v>
      </c>
      <c r="B138" s="3093"/>
      <c r="C138" s="3093"/>
      <c r="D138" s="3093"/>
      <c r="E138" s="3093"/>
      <c r="F138" s="3093"/>
      <c r="G138" s="3093"/>
      <c r="H138" s="3093"/>
      <c r="I138" s="3093"/>
      <c r="J138" s="3093"/>
      <c r="K138" s="3093"/>
      <c r="L138" s="3093"/>
      <c r="M138" s="3093"/>
    </row>
    <row r="139" spans="1:15">
      <c r="A139" s="3085" t="s">
        <v>643</v>
      </c>
      <c r="B139" s="3085"/>
      <c r="C139" s="3085"/>
      <c r="D139" s="3085"/>
      <c r="E139" s="3085"/>
      <c r="F139" s="3085"/>
      <c r="G139" s="3085"/>
      <c r="H139" s="3085"/>
      <c r="I139" s="3085"/>
      <c r="J139" s="3085"/>
      <c r="K139" s="3085"/>
      <c r="L139" s="3085"/>
      <c r="M139" s="3085"/>
    </row>
    <row r="140" spans="1:15">
      <c r="A140" s="3086" t="s">
        <v>644</v>
      </c>
      <c r="B140" s="3086"/>
      <c r="C140" s="3086"/>
      <c r="D140" s="3086"/>
      <c r="E140" s="3086"/>
      <c r="F140" s="3086"/>
      <c r="G140" s="3087"/>
      <c r="H140" s="3088">
        <f>[1]Табл.№1вводы!H8</f>
        <v>45098</v>
      </c>
      <c r="I140" s="3087"/>
      <c r="J140" s="3087"/>
      <c r="K140" s="3087"/>
      <c r="L140" s="3087"/>
      <c r="M140" s="3087"/>
      <c r="N140" s="3087"/>
      <c r="O140" s="3087"/>
    </row>
    <row r="142" spans="1:15">
      <c r="A142" s="1953"/>
      <c r="B142" s="3081" t="s">
        <v>645</v>
      </c>
      <c r="C142" s="3082"/>
      <c r="D142" s="3082"/>
      <c r="E142" s="3082"/>
      <c r="F142" s="3082"/>
      <c r="G142" s="3089"/>
      <c r="H142" s="3081" t="s">
        <v>646</v>
      </c>
      <c r="I142" s="3082"/>
      <c r="J142" s="3082"/>
      <c r="K142" s="3082"/>
      <c r="L142" s="3082"/>
      <c r="M142" s="3089"/>
      <c r="N142" s="1953"/>
      <c r="O142" s="1953"/>
    </row>
    <row r="143" spans="1:15">
      <c r="A143" s="1954"/>
      <c r="B143" s="3090" t="s">
        <v>678</v>
      </c>
      <c r="C143" s="3091"/>
      <c r="D143" s="3092"/>
      <c r="E143" s="3090" t="s">
        <v>679</v>
      </c>
      <c r="F143" s="3091"/>
      <c r="G143" s="3092"/>
      <c r="H143" s="3090" t="s">
        <v>678</v>
      </c>
      <c r="I143" s="3091"/>
      <c r="J143" s="3092"/>
      <c r="K143" s="3090" t="s">
        <v>680</v>
      </c>
      <c r="L143" s="3091"/>
      <c r="M143" s="3092"/>
      <c r="N143" s="1955" t="s">
        <v>650</v>
      </c>
      <c r="O143" s="1955" t="s">
        <v>650</v>
      </c>
    </row>
    <row r="144" spans="1:15">
      <c r="A144" s="1955" t="s">
        <v>651</v>
      </c>
      <c r="B144" s="3081" t="s">
        <v>652</v>
      </c>
      <c r="C144" s="3082"/>
      <c r="D144" s="1956">
        <v>6000</v>
      </c>
      <c r="E144" s="3081" t="s">
        <v>652</v>
      </c>
      <c r="F144" s="3082"/>
      <c r="G144" s="1956">
        <v>6000</v>
      </c>
      <c r="H144" s="3081" t="s">
        <v>652</v>
      </c>
      <c r="I144" s="3082"/>
      <c r="J144" s="1956">
        <v>6000</v>
      </c>
      <c r="K144" s="3081" t="s">
        <v>652</v>
      </c>
      <c r="L144" s="3082"/>
      <c r="M144" s="1956">
        <v>6000</v>
      </c>
      <c r="N144" s="1955" t="s">
        <v>653</v>
      </c>
      <c r="O144" s="1955" t="s">
        <v>654</v>
      </c>
    </row>
    <row r="145" spans="1:15">
      <c r="A145" s="1955" t="s">
        <v>655</v>
      </c>
      <c r="B145" s="1957" t="s">
        <v>656</v>
      </c>
      <c r="C145" s="3083" t="s">
        <v>17</v>
      </c>
      <c r="D145" s="1957" t="s">
        <v>657</v>
      </c>
      <c r="E145" s="1957" t="s">
        <v>656</v>
      </c>
      <c r="F145" s="3083" t="s">
        <v>17</v>
      </c>
      <c r="G145" s="1957" t="s">
        <v>657</v>
      </c>
      <c r="H145" s="1957" t="s">
        <v>656</v>
      </c>
      <c r="I145" s="3083" t="s">
        <v>17</v>
      </c>
      <c r="J145" s="1957" t="s">
        <v>657</v>
      </c>
      <c r="K145" s="1957" t="s">
        <v>656</v>
      </c>
      <c r="L145" s="3083" t="s">
        <v>17</v>
      </c>
      <c r="M145" s="1957" t="s">
        <v>657</v>
      </c>
      <c r="N145" s="1955" t="s">
        <v>658</v>
      </c>
      <c r="O145" s="1955" t="s">
        <v>658</v>
      </c>
    </row>
    <row r="146" spans="1:15">
      <c r="A146" s="1958"/>
      <c r="B146" s="1955" t="s">
        <v>659</v>
      </c>
      <c r="C146" s="3084"/>
      <c r="D146" s="1955" t="s">
        <v>660</v>
      </c>
      <c r="E146" s="1955" t="s">
        <v>659</v>
      </c>
      <c r="F146" s="3084"/>
      <c r="G146" s="1955" t="s">
        <v>660</v>
      </c>
      <c r="H146" s="1955" t="s">
        <v>659</v>
      </c>
      <c r="I146" s="3084"/>
      <c r="J146" s="1955" t="s">
        <v>660</v>
      </c>
      <c r="K146" s="1955" t="s">
        <v>659</v>
      </c>
      <c r="L146" s="3084"/>
      <c r="M146" s="1955" t="s">
        <v>660</v>
      </c>
      <c r="N146" s="1959" t="s">
        <v>661</v>
      </c>
      <c r="O146" s="1959" t="s">
        <v>662</v>
      </c>
    </row>
    <row r="147" spans="1:15">
      <c r="A147" s="1960">
        <v>1</v>
      </c>
      <c r="B147" s="1960">
        <v>2</v>
      </c>
      <c r="C147" s="1960">
        <v>3</v>
      </c>
      <c r="D147" s="1960">
        <v>4</v>
      </c>
      <c r="E147" s="1960">
        <v>5</v>
      </c>
      <c r="F147" s="1960">
        <v>6</v>
      </c>
      <c r="G147" s="1960">
        <v>7</v>
      </c>
      <c r="H147" s="1960">
        <v>8</v>
      </c>
      <c r="I147" s="1960">
        <v>9</v>
      </c>
      <c r="J147" s="1960">
        <v>10</v>
      </c>
      <c r="K147" s="1960">
        <v>11</v>
      </c>
      <c r="L147" s="1960">
        <v>12</v>
      </c>
      <c r="M147" s="1960">
        <v>13</v>
      </c>
      <c r="N147" s="1960"/>
      <c r="O147" s="1960"/>
    </row>
    <row r="148" spans="1:15">
      <c r="A148" s="1960">
        <v>0</v>
      </c>
      <c r="B148" s="1961">
        <v>13739.676100000001</v>
      </c>
      <c r="C148" s="1962"/>
      <c r="D148" s="1962"/>
      <c r="E148" s="1961">
        <v>6249.9050999999999</v>
      </c>
      <c r="F148" s="1962"/>
      <c r="G148" s="1962"/>
      <c r="H148" s="1961">
        <v>2554.6644999999999</v>
      </c>
      <c r="I148" s="1962"/>
      <c r="J148" s="1962"/>
      <c r="K148" s="1961">
        <v>1424.0129999999999</v>
      </c>
      <c r="L148" s="1962"/>
      <c r="M148" s="1962"/>
      <c r="N148" s="1962"/>
      <c r="O148" s="1962"/>
    </row>
    <row r="149" spans="1:15">
      <c r="A149" s="1960">
        <v>1</v>
      </c>
      <c r="B149" s="1962">
        <v>13739.752</v>
      </c>
      <c r="C149" s="1962">
        <f>B149-B148</f>
        <v>7.5899999999819556E-2</v>
      </c>
      <c r="D149" s="1962">
        <f>ROUND(C149*D$144,2)</f>
        <v>455.4</v>
      </c>
      <c r="E149" s="1962">
        <v>6250.0186000000003</v>
      </c>
      <c r="F149" s="1962">
        <f>E149-E148</f>
        <v>0.11350000000038563</v>
      </c>
      <c r="G149" s="1962">
        <f>ROUND(F149*G$144,2)</f>
        <v>681</v>
      </c>
      <c r="H149" s="1962">
        <v>2554.6884999999997</v>
      </c>
      <c r="I149" s="1962">
        <f>H149-H148</f>
        <v>2.3999999999887223E-2</v>
      </c>
      <c r="J149" s="1962">
        <f>ROUND(I149*J$144,2)</f>
        <v>144</v>
      </c>
      <c r="K149" s="1962">
        <v>1424.0444</v>
      </c>
      <c r="L149" s="1962">
        <f>K149-K148</f>
        <v>3.1400000000076034E-2</v>
      </c>
      <c r="M149" s="1962">
        <f>ROUND(L149*M$144,2)</f>
        <v>188.4</v>
      </c>
      <c r="N149" s="1962">
        <f>D149+G149</f>
        <v>1136.4000000000001</v>
      </c>
      <c r="O149" s="1962">
        <f>J149+M149</f>
        <v>332.4</v>
      </c>
    </row>
    <row r="150" spans="1:15">
      <c r="A150" s="1960">
        <v>2</v>
      </c>
      <c r="B150" s="1962">
        <v>13739.834200000001</v>
      </c>
      <c r="C150" s="1962">
        <f t="shared" ref="C150:C172" si="30">B150-B149</f>
        <v>8.2200000000739237E-2</v>
      </c>
      <c r="D150" s="1962">
        <f t="shared" ref="D150:D172" si="31">ROUND(C150*D$144,2)</f>
        <v>493.2</v>
      </c>
      <c r="E150" s="1962">
        <v>6250.1284000000005</v>
      </c>
      <c r="F150" s="1962">
        <f t="shared" ref="F150:F172" si="32">E150-E149</f>
        <v>0.10980000000017753</v>
      </c>
      <c r="G150" s="1962">
        <f t="shared" ref="G150:G172" si="33">ROUND(F150*G$144,2)</f>
        <v>658.8</v>
      </c>
      <c r="H150" s="1962">
        <v>2554.7143999999998</v>
      </c>
      <c r="I150" s="1962">
        <f t="shared" ref="I150:I172" si="34">H150-H149</f>
        <v>2.5900000000092405E-2</v>
      </c>
      <c r="J150" s="1962">
        <f t="shared" ref="J150:J172" si="35">ROUND(I150*J$144,2)</f>
        <v>155.4</v>
      </c>
      <c r="K150" s="1962">
        <v>1424.0755999999999</v>
      </c>
      <c r="L150" s="1962">
        <f t="shared" ref="L150:L172" si="36">K150-K149</f>
        <v>3.1199999999898864E-2</v>
      </c>
      <c r="M150" s="1962">
        <f t="shared" ref="M150:M172" si="37">ROUND(L150*M$144,2)</f>
        <v>187.2</v>
      </c>
      <c r="N150" s="1962">
        <f t="shared" ref="N150:N172" si="38">D150+G150</f>
        <v>1152</v>
      </c>
      <c r="O150" s="1962">
        <f t="shared" ref="O150:O172" si="39">J150+M150</f>
        <v>342.6</v>
      </c>
    </row>
    <row r="151" spans="1:15">
      <c r="A151" s="1960">
        <v>3</v>
      </c>
      <c r="B151" s="1962">
        <v>13739.9359</v>
      </c>
      <c r="C151" s="1962">
        <f t="shared" si="30"/>
        <v>0.10169999999925494</v>
      </c>
      <c r="D151" s="1962">
        <f t="shared" si="31"/>
        <v>610.20000000000005</v>
      </c>
      <c r="E151" s="1962">
        <v>6250.213600000001</v>
      </c>
      <c r="F151" s="1962">
        <f t="shared" si="32"/>
        <v>8.5200000000440923E-2</v>
      </c>
      <c r="G151" s="1962">
        <f t="shared" si="33"/>
        <v>511.2</v>
      </c>
      <c r="H151" s="1962">
        <v>2554.7467999999999</v>
      </c>
      <c r="I151" s="1962">
        <f t="shared" si="34"/>
        <v>3.2400000000052387E-2</v>
      </c>
      <c r="J151" s="1962">
        <f t="shared" si="35"/>
        <v>194.4</v>
      </c>
      <c r="K151" s="1962">
        <v>1424.0998999999999</v>
      </c>
      <c r="L151" s="1962">
        <f t="shared" si="36"/>
        <v>2.430000000003929E-2</v>
      </c>
      <c r="M151" s="1962">
        <f t="shared" si="37"/>
        <v>145.80000000000001</v>
      </c>
      <c r="N151" s="1962">
        <f t="shared" si="38"/>
        <v>1121.4000000000001</v>
      </c>
      <c r="O151" s="1962">
        <f t="shared" si="39"/>
        <v>340.20000000000005</v>
      </c>
    </row>
    <row r="152" spans="1:15">
      <c r="A152" s="1960">
        <v>4</v>
      </c>
      <c r="B152" s="1962">
        <v>13740.0368</v>
      </c>
      <c r="C152" s="1962">
        <f t="shared" si="30"/>
        <v>0.10089999999945576</v>
      </c>
      <c r="D152" s="1962">
        <f t="shared" si="31"/>
        <v>605.4</v>
      </c>
      <c r="E152" s="1962">
        <v>6250.296800000001</v>
      </c>
      <c r="F152" s="1962">
        <f t="shared" si="32"/>
        <v>8.3200000000033469E-2</v>
      </c>
      <c r="G152" s="1962">
        <f t="shared" si="33"/>
        <v>499.2</v>
      </c>
      <c r="H152" s="1962">
        <v>2554.7781999999997</v>
      </c>
      <c r="I152" s="1962">
        <f t="shared" si="34"/>
        <v>3.139999999984866E-2</v>
      </c>
      <c r="J152" s="1962">
        <f t="shared" si="35"/>
        <v>188.4</v>
      </c>
      <c r="K152" s="1962">
        <v>1424.123</v>
      </c>
      <c r="L152" s="1962">
        <f t="shared" si="36"/>
        <v>2.3100000000113141E-2</v>
      </c>
      <c r="M152" s="1962">
        <f t="shared" si="37"/>
        <v>138.6</v>
      </c>
      <c r="N152" s="1962">
        <f t="shared" si="38"/>
        <v>1104.5999999999999</v>
      </c>
      <c r="O152" s="1962">
        <f t="shared" si="39"/>
        <v>327</v>
      </c>
    </row>
    <row r="153" spans="1:15">
      <c r="A153" s="1960">
        <v>5</v>
      </c>
      <c r="B153" s="1962">
        <v>13740.1379</v>
      </c>
      <c r="C153" s="1962">
        <f t="shared" si="30"/>
        <v>0.1010999999998603</v>
      </c>
      <c r="D153" s="1962">
        <f t="shared" si="31"/>
        <v>606.6</v>
      </c>
      <c r="E153" s="1962">
        <v>6250.3886000000011</v>
      </c>
      <c r="F153" s="1962">
        <f t="shared" si="32"/>
        <v>9.180000000014843E-2</v>
      </c>
      <c r="G153" s="1962">
        <f t="shared" si="33"/>
        <v>550.79999999999995</v>
      </c>
      <c r="H153" s="1962">
        <v>2554.8118999999997</v>
      </c>
      <c r="I153" s="1962">
        <f t="shared" si="34"/>
        <v>3.3699999999953434E-2</v>
      </c>
      <c r="J153" s="1962">
        <f t="shared" si="35"/>
        <v>202.2</v>
      </c>
      <c r="K153" s="1962">
        <v>1424.1489000000001</v>
      </c>
      <c r="L153" s="1962">
        <f t="shared" si="36"/>
        <v>2.5900000000092405E-2</v>
      </c>
      <c r="M153" s="1962">
        <f t="shared" si="37"/>
        <v>155.4</v>
      </c>
      <c r="N153" s="1962">
        <f t="shared" si="38"/>
        <v>1157.4000000000001</v>
      </c>
      <c r="O153" s="1962">
        <f t="shared" si="39"/>
        <v>357.6</v>
      </c>
    </row>
    <row r="154" spans="1:15">
      <c r="A154" s="1960">
        <v>6</v>
      </c>
      <c r="B154" s="1962">
        <v>13740.239799999999</v>
      </c>
      <c r="C154" s="1962">
        <f t="shared" si="30"/>
        <v>0.10189999999965949</v>
      </c>
      <c r="D154" s="1962">
        <f t="shared" si="31"/>
        <v>611.4</v>
      </c>
      <c r="E154" s="1962">
        <v>6250.4821000000011</v>
      </c>
      <c r="F154" s="1962">
        <f t="shared" si="32"/>
        <v>9.3499999999949068E-2</v>
      </c>
      <c r="G154" s="1962">
        <f t="shared" si="33"/>
        <v>561</v>
      </c>
      <c r="H154" s="1962">
        <v>2554.8456999999999</v>
      </c>
      <c r="I154" s="1962">
        <f t="shared" si="34"/>
        <v>3.3800000000155705E-2</v>
      </c>
      <c r="J154" s="1962">
        <f t="shared" si="35"/>
        <v>202.8</v>
      </c>
      <c r="K154" s="1962">
        <v>1424.1746000000001</v>
      </c>
      <c r="L154" s="1962">
        <f t="shared" si="36"/>
        <v>2.5699999999915235E-2</v>
      </c>
      <c r="M154" s="1962">
        <f t="shared" si="37"/>
        <v>154.19999999999999</v>
      </c>
      <c r="N154" s="1962">
        <f t="shared" si="38"/>
        <v>1172.4000000000001</v>
      </c>
      <c r="O154" s="1962">
        <f t="shared" si="39"/>
        <v>357</v>
      </c>
    </row>
    <row r="155" spans="1:15">
      <c r="A155" s="1960">
        <v>7</v>
      </c>
      <c r="B155" s="1962">
        <v>13740.339599999999</v>
      </c>
      <c r="C155" s="1962">
        <f t="shared" si="30"/>
        <v>9.9799999999959255E-2</v>
      </c>
      <c r="D155" s="1962">
        <f t="shared" si="31"/>
        <v>598.79999999999995</v>
      </c>
      <c r="E155" s="1962">
        <v>6250.5935000000009</v>
      </c>
      <c r="F155" s="1962">
        <f t="shared" si="32"/>
        <v>0.1113999999997759</v>
      </c>
      <c r="G155" s="1962">
        <f t="shared" si="33"/>
        <v>668.4</v>
      </c>
      <c r="H155" s="1962">
        <v>2554.8790999999997</v>
      </c>
      <c r="I155" s="1962">
        <f t="shared" si="34"/>
        <v>3.3399999999801366E-2</v>
      </c>
      <c r="J155" s="1962">
        <f t="shared" si="35"/>
        <v>200.4</v>
      </c>
      <c r="K155" s="1962">
        <v>1424.2054000000001</v>
      </c>
      <c r="L155" s="1962">
        <f t="shared" si="36"/>
        <v>3.0799999999999272E-2</v>
      </c>
      <c r="M155" s="1962">
        <f t="shared" si="37"/>
        <v>184.8</v>
      </c>
      <c r="N155" s="1962">
        <f t="shared" si="38"/>
        <v>1267.1999999999998</v>
      </c>
      <c r="O155" s="1962">
        <f t="shared" si="39"/>
        <v>385.20000000000005</v>
      </c>
    </row>
    <row r="156" spans="1:15">
      <c r="A156" s="1960">
        <v>8</v>
      </c>
      <c r="B156" s="1962">
        <v>13740.438099999999</v>
      </c>
      <c r="C156" s="1962">
        <f t="shared" si="30"/>
        <v>9.8500000000058208E-2</v>
      </c>
      <c r="D156" s="1962">
        <f t="shared" si="31"/>
        <v>591</v>
      </c>
      <c r="E156" s="1962">
        <v>6250.7386000000006</v>
      </c>
      <c r="F156" s="1962">
        <f t="shared" si="32"/>
        <v>0.14509999999972933</v>
      </c>
      <c r="G156" s="1962">
        <f t="shared" si="33"/>
        <v>870.6</v>
      </c>
      <c r="H156" s="1962">
        <v>2554.9101999999998</v>
      </c>
      <c r="I156" s="1962">
        <f t="shared" si="34"/>
        <v>3.110000000015134E-2</v>
      </c>
      <c r="J156" s="1962">
        <f t="shared" si="35"/>
        <v>186.6</v>
      </c>
      <c r="K156" s="1962">
        <v>1424.2489</v>
      </c>
      <c r="L156" s="1962">
        <f t="shared" si="36"/>
        <v>4.3499999999994543E-2</v>
      </c>
      <c r="M156" s="1962">
        <f t="shared" si="37"/>
        <v>261</v>
      </c>
      <c r="N156" s="1962">
        <f t="shared" si="38"/>
        <v>1461.6</v>
      </c>
      <c r="O156" s="1962">
        <f t="shared" si="39"/>
        <v>447.6</v>
      </c>
    </row>
    <row r="157" spans="1:15">
      <c r="A157" s="1960">
        <v>9</v>
      </c>
      <c r="B157" s="1962">
        <v>13740.5242</v>
      </c>
      <c r="C157" s="1962">
        <f t="shared" si="30"/>
        <v>8.6100000000442378E-2</v>
      </c>
      <c r="D157" s="1962">
        <f t="shared" si="31"/>
        <v>516.6</v>
      </c>
      <c r="E157" s="1962">
        <v>6250.9467000000004</v>
      </c>
      <c r="F157" s="1962">
        <f t="shared" si="32"/>
        <v>0.2080999999998312</v>
      </c>
      <c r="G157" s="1962">
        <f t="shared" si="33"/>
        <v>1248.5999999999999</v>
      </c>
      <c r="H157" s="1962">
        <v>2554.9378999999999</v>
      </c>
      <c r="I157" s="1962">
        <f t="shared" si="34"/>
        <v>2.7700000000095315E-2</v>
      </c>
      <c r="J157" s="1962">
        <f t="shared" si="35"/>
        <v>166.2</v>
      </c>
      <c r="K157" s="1962">
        <v>1424.3098</v>
      </c>
      <c r="L157" s="1962">
        <f t="shared" si="36"/>
        <v>6.0899999999946886E-2</v>
      </c>
      <c r="M157" s="1962">
        <f t="shared" si="37"/>
        <v>365.4</v>
      </c>
      <c r="N157" s="1962">
        <f t="shared" si="38"/>
        <v>1765.1999999999998</v>
      </c>
      <c r="O157" s="1962">
        <f t="shared" si="39"/>
        <v>531.59999999999991</v>
      </c>
    </row>
    <row r="158" spans="1:15">
      <c r="A158" s="1960">
        <v>10</v>
      </c>
      <c r="B158" s="1962">
        <v>13740.6129</v>
      </c>
      <c r="C158" s="1962">
        <f t="shared" si="30"/>
        <v>8.8700000000244472E-2</v>
      </c>
      <c r="D158" s="1962">
        <f t="shared" si="31"/>
        <v>532.20000000000005</v>
      </c>
      <c r="E158" s="1962">
        <v>6251.1481000000003</v>
      </c>
      <c r="F158" s="1962">
        <f t="shared" si="32"/>
        <v>0.20139999999992142</v>
      </c>
      <c r="G158" s="1962">
        <f t="shared" si="33"/>
        <v>1208.4000000000001</v>
      </c>
      <c r="H158" s="1962">
        <v>2554.9657999999999</v>
      </c>
      <c r="I158" s="1962">
        <f t="shared" si="34"/>
        <v>2.7900000000045111E-2</v>
      </c>
      <c r="J158" s="1962">
        <f t="shared" si="35"/>
        <v>167.4</v>
      </c>
      <c r="K158" s="1962">
        <v>1424.3694</v>
      </c>
      <c r="L158" s="1962">
        <f t="shared" si="36"/>
        <v>5.9600000000045839E-2</v>
      </c>
      <c r="M158" s="1962">
        <f t="shared" si="37"/>
        <v>357.6</v>
      </c>
      <c r="N158" s="1962">
        <f t="shared" si="38"/>
        <v>1740.6000000000001</v>
      </c>
      <c r="O158" s="1962">
        <f t="shared" si="39"/>
        <v>525</v>
      </c>
    </row>
    <row r="159" spans="1:15">
      <c r="A159" s="1960">
        <v>11</v>
      </c>
      <c r="B159" s="1962">
        <v>13740.7073</v>
      </c>
      <c r="C159" s="1962">
        <f t="shared" si="30"/>
        <v>9.4399999999950523E-2</v>
      </c>
      <c r="D159" s="1962">
        <f t="shared" si="31"/>
        <v>566.4</v>
      </c>
      <c r="E159" s="1962">
        <v>6251.3522000000003</v>
      </c>
      <c r="F159" s="1962">
        <f t="shared" si="32"/>
        <v>0.20409999999992579</v>
      </c>
      <c r="G159" s="1962">
        <f t="shared" si="33"/>
        <v>1224.5999999999999</v>
      </c>
      <c r="H159" s="1962">
        <v>2554.9944999999998</v>
      </c>
      <c r="I159" s="1962">
        <f t="shared" si="34"/>
        <v>2.8699999999844295E-2</v>
      </c>
      <c r="J159" s="1962">
        <f t="shared" si="35"/>
        <v>172.2</v>
      </c>
      <c r="K159" s="1962">
        <v>1424.4286</v>
      </c>
      <c r="L159" s="1962">
        <f t="shared" si="36"/>
        <v>5.9199999999918873E-2</v>
      </c>
      <c r="M159" s="1962">
        <f t="shared" si="37"/>
        <v>355.2</v>
      </c>
      <c r="N159" s="1962">
        <f t="shared" si="38"/>
        <v>1791</v>
      </c>
      <c r="O159" s="1962">
        <f t="shared" si="39"/>
        <v>527.4</v>
      </c>
    </row>
    <row r="160" spans="1:15">
      <c r="A160" s="1960">
        <v>12</v>
      </c>
      <c r="B160" s="1962">
        <v>13740.817999999999</v>
      </c>
      <c r="C160" s="1962">
        <f t="shared" si="30"/>
        <v>0.11069999999926949</v>
      </c>
      <c r="D160" s="1962">
        <f t="shared" si="31"/>
        <v>664.2</v>
      </c>
      <c r="E160" s="1962">
        <v>6251.5327000000007</v>
      </c>
      <c r="F160" s="1962">
        <f t="shared" si="32"/>
        <v>0.1805000000003929</v>
      </c>
      <c r="G160" s="1962">
        <f t="shared" si="33"/>
        <v>1083</v>
      </c>
      <c r="H160" s="1962">
        <v>2555.0286999999998</v>
      </c>
      <c r="I160" s="1962">
        <f t="shared" si="34"/>
        <v>3.4200000000055297E-2</v>
      </c>
      <c r="J160" s="1962">
        <f t="shared" si="35"/>
        <v>205.2</v>
      </c>
      <c r="K160" s="1962">
        <v>1424.4789000000001</v>
      </c>
      <c r="L160" s="1962">
        <f t="shared" si="36"/>
        <v>5.0300000000106593E-2</v>
      </c>
      <c r="M160" s="1962">
        <f t="shared" si="37"/>
        <v>301.8</v>
      </c>
      <c r="N160" s="1962">
        <f t="shared" si="38"/>
        <v>1747.2</v>
      </c>
      <c r="O160" s="1962">
        <f t="shared" si="39"/>
        <v>507</v>
      </c>
    </row>
    <row r="161" spans="1:15">
      <c r="A161" s="1960">
        <v>13</v>
      </c>
      <c r="B161" s="1962">
        <v>13740.933799999999</v>
      </c>
      <c r="C161" s="1962">
        <f t="shared" si="30"/>
        <v>0.1157999999995809</v>
      </c>
      <c r="D161" s="1962">
        <f t="shared" si="31"/>
        <v>694.8</v>
      </c>
      <c r="E161" s="1962">
        <v>6251.7220000000007</v>
      </c>
      <c r="F161" s="1962">
        <f t="shared" si="32"/>
        <v>0.18930000000000291</v>
      </c>
      <c r="G161" s="1962">
        <f t="shared" si="33"/>
        <v>1135.8</v>
      </c>
      <c r="H161" s="1962">
        <v>2555.0668000000001</v>
      </c>
      <c r="I161" s="1962">
        <f t="shared" si="34"/>
        <v>3.8100000000213186E-2</v>
      </c>
      <c r="J161" s="1962">
        <f t="shared" si="35"/>
        <v>228.6</v>
      </c>
      <c r="K161" s="1962">
        <v>1424.5386000000001</v>
      </c>
      <c r="L161" s="1962">
        <f t="shared" si="36"/>
        <v>5.9700000000020736E-2</v>
      </c>
      <c r="M161" s="1962">
        <f t="shared" si="37"/>
        <v>358.2</v>
      </c>
      <c r="N161" s="1962">
        <f t="shared" si="38"/>
        <v>1830.6</v>
      </c>
      <c r="O161" s="1962">
        <f t="shared" si="39"/>
        <v>586.79999999999995</v>
      </c>
    </row>
    <row r="162" spans="1:15">
      <c r="A162" s="1960">
        <v>14</v>
      </c>
      <c r="B162" s="1962">
        <v>13741.057799999999</v>
      </c>
      <c r="C162" s="1962">
        <f t="shared" si="30"/>
        <v>0.12399999999979627</v>
      </c>
      <c r="D162" s="1962">
        <f t="shared" si="31"/>
        <v>744</v>
      </c>
      <c r="E162" s="1962">
        <v>6251.9077000000007</v>
      </c>
      <c r="F162" s="1962">
        <f t="shared" si="32"/>
        <v>0.18569999999999709</v>
      </c>
      <c r="G162" s="1962">
        <f t="shared" si="33"/>
        <v>1114.2</v>
      </c>
      <c r="H162" s="1962">
        <v>2555.1044999999999</v>
      </c>
      <c r="I162" s="1962">
        <f t="shared" si="34"/>
        <v>3.7699999999858846E-2</v>
      </c>
      <c r="J162" s="1962">
        <f t="shared" si="35"/>
        <v>226.2</v>
      </c>
      <c r="K162" s="1962">
        <v>1424.5966000000001</v>
      </c>
      <c r="L162" s="1962">
        <f t="shared" si="36"/>
        <v>5.7999999999992724E-2</v>
      </c>
      <c r="M162" s="1962">
        <f t="shared" si="37"/>
        <v>348</v>
      </c>
      <c r="N162" s="1962">
        <f t="shared" si="38"/>
        <v>1858.2</v>
      </c>
      <c r="O162" s="1962">
        <f t="shared" si="39"/>
        <v>574.20000000000005</v>
      </c>
    </row>
    <row r="163" spans="1:15">
      <c r="A163" s="1960">
        <v>15</v>
      </c>
      <c r="B163" s="1962">
        <v>13741.176899999999</v>
      </c>
      <c r="C163" s="1962">
        <f t="shared" si="30"/>
        <v>0.11909999999988941</v>
      </c>
      <c r="D163" s="1962">
        <f t="shared" si="31"/>
        <v>714.6</v>
      </c>
      <c r="E163" s="1962">
        <v>6252.0971000000009</v>
      </c>
      <c r="F163" s="1962">
        <f t="shared" si="32"/>
        <v>0.18940000000020518</v>
      </c>
      <c r="G163" s="1962">
        <f t="shared" si="33"/>
        <v>1136.4000000000001</v>
      </c>
      <c r="H163" s="1962">
        <v>2555.14</v>
      </c>
      <c r="I163" s="1962">
        <f t="shared" si="34"/>
        <v>3.5499999999956344E-2</v>
      </c>
      <c r="J163" s="1962">
        <f t="shared" si="35"/>
        <v>213</v>
      </c>
      <c r="K163" s="1962">
        <v>1424.6529</v>
      </c>
      <c r="L163" s="1962">
        <f t="shared" si="36"/>
        <v>5.6299999999964712E-2</v>
      </c>
      <c r="M163" s="1962">
        <f t="shared" si="37"/>
        <v>337.8</v>
      </c>
      <c r="N163" s="1962">
        <f t="shared" si="38"/>
        <v>1851</v>
      </c>
      <c r="O163" s="1962">
        <f t="shared" si="39"/>
        <v>550.79999999999995</v>
      </c>
    </row>
    <row r="164" spans="1:15">
      <c r="A164" s="1960">
        <v>16</v>
      </c>
      <c r="B164" s="1962">
        <v>13741.263599999998</v>
      </c>
      <c r="C164" s="1962">
        <f t="shared" si="30"/>
        <v>8.6699999999837019E-2</v>
      </c>
      <c r="D164" s="1962">
        <f t="shared" si="31"/>
        <v>520.20000000000005</v>
      </c>
      <c r="E164" s="1962">
        <v>6252.2984000000006</v>
      </c>
      <c r="F164" s="1962">
        <f t="shared" si="32"/>
        <v>0.20129999999971915</v>
      </c>
      <c r="G164" s="1962">
        <f t="shared" si="33"/>
        <v>1207.8</v>
      </c>
      <c r="H164" s="1962">
        <v>2555.1684999999998</v>
      </c>
      <c r="I164" s="1962">
        <f t="shared" si="34"/>
        <v>2.8499999999894499E-2</v>
      </c>
      <c r="J164" s="1962">
        <f t="shared" si="35"/>
        <v>171</v>
      </c>
      <c r="K164" s="1962">
        <v>1424.7143000000001</v>
      </c>
      <c r="L164" s="1962">
        <f t="shared" si="36"/>
        <v>6.1400000000048749E-2</v>
      </c>
      <c r="M164" s="1962">
        <f t="shared" si="37"/>
        <v>368.4</v>
      </c>
      <c r="N164" s="1962">
        <f t="shared" si="38"/>
        <v>1728</v>
      </c>
      <c r="O164" s="1962">
        <f t="shared" si="39"/>
        <v>539.4</v>
      </c>
    </row>
    <row r="165" spans="1:15">
      <c r="A165" s="1960">
        <v>17</v>
      </c>
      <c r="B165" s="1962">
        <v>13741.349699999999</v>
      </c>
      <c r="C165" s="1962">
        <f t="shared" si="30"/>
        <v>8.6100000000442378E-2</v>
      </c>
      <c r="D165" s="1962">
        <f t="shared" si="31"/>
        <v>516.6</v>
      </c>
      <c r="E165" s="1962">
        <v>6252.4894000000004</v>
      </c>
      <c r="F165" s="1962">
        <f t="shared" si="32"/>
        <v>0.19099999999980355</v>
      </c>
      <c r="G165" s="1962">
        <f t="shared" si="33"/>
        <v>1146</v>
      </c>
      <c r="H165" s="1962">
        <v>2555.1960999999997</v>
      </c>
      <c r="I165" s="1962">
        <f t="shared" si="34"/>
        <v>2.7599999999893043E-2</v>
      </c>
      <c r="J165" s="1962">
        <f t="shared" si="35"/>
        <v>165.6</v>
      </c>
      <c r="K165" s="1962">
        <v>1424.7674000000002</v>
      </c>
      <c r="L165" s="1962">
        <f t="shared" si="36"/>
        <v>5.3100000000085856E-2</v>
      </c>
      <c r="M165" s="1962">
        <f t="shared" si="37"/>
        <v>318.60000000000002</v>
      </c>
      <c r="N165" s="1962">
        <f t="shared" si="38"/>
        <v>1662.6</v>
      </c>
      <c r="O165" s="1962">
        <f t="shared" si="39"/>
        <v>484.20000000000005</v>
      </c>
    </row>
    <row r="166" spans="1:15">
      <c r="A166" s="1960">
        <v>18</v>
      </c>
      <c r="B166" s="1962">
        <v>13741.445499999998</v>
      </c>
      <c r="C166" s="1962">
        <f t="shared" si="30"/>
        <v>9.5799999999144347E-2</v>
      </c>
      <c r="D166" s="1962">
        <f t="shared" si="31"/>
        <v>574.79999999999995</v>
      </c>
      <c r="E166" s="1962">
        <v>6252.6437000000005</v>
      </c>
      <c r="F166" s="1962">
        <f t="shared" si="32"/>
        <v>0.15430000000014843</v>
      </c>
      <c r="G166" s="1962">
        <f t="shared" si="33"/>
        <v>925.8</v>
      </c>
      <c r="H166" s="1962">
        <v>2555.2258999999995</v>
      </c>
      <c r="I166" s="1962">
        <f t="shared" si="34"/>
        <v>2.9799999999795546E-2</v>
      </c>
      <c r="J166" s="1962">
        <f t="shared" si="35"/>
        <v>178.8</v>
      </c>
      <c r="K166" s="1962">
        <v>1424.8130000000001</v>
      </c>
      <c r="L166" s="1962">
        <f t="shared" si="36"/>
        <v>4.5599999999922147E-2</v>
      </c>
      <c r="M166" s="1962">
        <f t="shared" si="37"/>
        <v>273.60000000000002</v>
      </c>
      <c r="N166" s="1962">
        <f t="shared" si="38"/>
        <v>1500.6</v>
      </c>
      <c r="O166" s="1962">
        <f t="shared" si="39"/>
        <v>452.40000000000003</v>
      </c>
    </row>
    <row r="167" spans="1:15">
      <c r="A167" s="1960">
        <v>19</v>
      </c>
      <c r="B167" s="1962">
        <v>13741.536299999998</v>
      </c>
      <c r="C167" s="1962">
        <f t="shared" si="30"/>
        <v>9.0799999999944703E-2</v>
      </c>
      <c r="D167" s="1962">
        <f t="shared" si="31"/>
        <v>544.79999999999995</v>
      </c>
      <c r="E167" s="1962">
        <v>6252.7952000000005</v>
      </c>
      <c r="F167" s="1962">
        <f t="shared" si="32"/>
        <v>0.15149999999994179</v>
      </c>
      <c r="G167" s="1962">
        <f t="shared" si="33"/>
        <v>909</v>
      </c>
      <c r="H167" s="1962">
        <v>2555.2549999999997</v>
      </c>
      <c r="I167" s="1962">
        <f t="shared" si="34"/>
        <v>2.9100000000198634E-2</v>
      </c>
      <c r="J167" s="1962">
        <f t="shared" si="35"/>
        <v>174.6</v>
      </c>
      <c r="K167" s="1962">
        <v>1424.8570000000002</v>
      </c>
      <c r="L167" s="1962">
        <f t="shared" si="36"/>
        <v>4.4000000000096406E-2</v>
      </c>
      <c r="M167" s="1962">
        <f t="shared" si="37"/>
        <v>264</v>
      </c>
      <c r="N167" s="1962">
        <f t="shared" si="38"/>
        <v>1453.8</v>
      </c>
      <c r="O167" s="1962">
        <f t="shared" si="39"/>
        <v>438.6</v>
      </c>
    </row>
    <row r="168" spans="1:15">
      <c r="A168" s="1960">
        <v>20</v>
      </c>
      <c r="B168" s="1962">
        <v>13741.622599999999</v>
      </c>
      <c r="C168" s="1962">
        <f t="shared" si="30"/>
        <v>8.6300000000846921E-2</v>
      </c>
      <c r="D168" s="1962">
        <f t="shared" si="31"/>
        <v>517.79999999999995</v>
      </c>
      <c r="E168" s="1962">
        <v>6252.9462000000003</v>
      </c>
      <c r="F168" s="1962">
        <f t="shared" si="32"/>
        <v>0.15099999999983993</v>
      </c>
      <c r="G168" s="1962">
        <f t="shared" si="33"/>
        <v>906</v>
      </c>
      <c r="H168" s="1962">
        <v>2555.2825999999995</v>
      </c>
      <c r="I168" s="1962">
        <f t="shared" si="34"/>
        <v>2.7599999999893043E-2</v>
      </c>
      <c r="J168" s="1962">
        <f t="shared" si="35"/>
        <v>165.6</v>
      </c>
      <c r="K168" s="1962">
        <v>1424.9003000000002</v>
      </c>
      <c r="L168" s="1962">
        <f t="shared" si="36"/>
        <v>4.3300000000044747E-2</v>
      </c>
      <c r="M168" s="1962">
        <f t="shared" si="37"/>
        <v>259.8</v>
      </c>
      <c r="N168" s="1962">
        <f t="shared" si="38"/>
        <v>1423.8</v>
      </c>
      <c r="O168" s="1962">
        <f t="shared" si="39"/>
        <v>425.4</v>
      </c>
    </row>
    <row r="169" spans="1:15">
      <c r="A169" s="1960">
        <v>21</v>
      </c>
      <c r="B169" s="1962">
        <v>13741.705199999999</v>
      </c>
      <c r="C169" s="1962">
        <f t="shared" si="30"/>
        <v>8.2599999999729334E-2</v>
      </c>
      <c r="D169" s="1962">
        <f t="shared" si="31"/>
        <v>495.6</v>
      </c>
      <c r="E169" s="1962">
        <v>6253.1108000000004</v>
      </c>
      <c r="F169" s="1962">
        <f t="shared" si="32"/>
        <v>0.16460000000006403</v>
      </c>
      <c r="G169" s="1962">
        <f t="shared" si="33"/>
        <v>987.6</v>
      </c>
      <c r="H169" s="1962">
        <v>2555.3105999999993</v>
      </c>
      <c r="I169" s="1962">
        <f t="shared" si="34"/>
        <v>2.7999999999792635E-2</v>
      </c>
      <c r="J169" s="1962">
        <f t="shared" si="35"/>
        <v>168</v>
      </c>
      <c r="K169" s="1962">
        <v>1424.9472000000003</v>
      </c>
      <c r="L169" s="1962">
        <f t="shared" si="36"/>
        <v>4.6900000000050568E-2</v>
      </c>
      <c r="M169" s="1962">
        <f t="shared" si="37"/>
        <v>281.39999999999998</v>
      </c>
      <c r="N169" s="1962">
        <f t="shared" si="38"/>
        <v>1483.2</v>
      </c>
      <c r="O169" s="1962">
        <f t="shared" si="39"/>
        <v>449.4</v>
      </c>
    </row>
    <row r="170" spans="1:15">
      <c r="A170" s="1960">
        <v>22</v>
      </c>
      <c r="B170" s="1962">
        <v>13741.788099999998</v>
      </c>
      <c r="C170" s="1962">
        <f t="shared" si="30"/>
        <v>8.2899999999426655E-2</v>
      </c>
      <c r="D170" s="1962">
        <f t="shared" si="31"/>
        <v>497.4</v>
      </c>
      <c r="E170" s="1962">
        <v>6253.2699000000002</v>
      </c>
      <c r="F170" s="1962">
        <f t="shared" si="32"/>
        <v>0.15909999999985303</v>
      </c>
      <c r="G170" s="1962">
        <f t="shared" si="33"/>
        <v>954.6</v>
      </c>
      <c r="H170" s="1962">
        <v>2555.3389999999995</v>
      </c>
      <c r="I170" s="1962">
        <f t="shared" si="34"/>
        <v>2.8400000000146974E-2</v>
      </c>
      <c r="J170" s="1962">
        <f t="shared" si="35"/>
        <v>170.4</v>
      </c>
      <c r="K170" s="1962">
        <v>1424.9923000000003</v>
      </c>
      <c r="L170" s="1962">
        <f t="shared" si="36"/>
        <v>4.5100000000047658E-2</v>
      </c>
      <c r="M170" s="1962">
        <f t="shared" si="37"/>
        <v>270.60000000000002</v>
      </c>
      <c r="N170" s="1962">
        <f t="shared" si="38"/>
        <v>1452</v>
      </c>
      <c r="O170" s="1962">
        <f t="shared" si="39"/>
        <v>441</v>
      </c>
    </row>
    <row r="171" spans="1:15">
      <c r="A171" s="1960">
        <v>23</v>
      </c>
      <c r="B171" s="1962">
        <v>13741.872399999998</v>
      </c>
      <c r="C171" s="1962">
        <f t="shared" si="30"/>
        <v>8.4300000000439468E-2</v>
      </c>
      <c r="D171" s="1962">
        <f t="shared" si="31"/>
        <v>505.8</v>
      </c>
      <c r="E171" s="1962">
        <v>6253.4323000000004</v>
      </c>
      <c r="F171" s="1962">
        <f t="shared" si="32"/>
        <v>0.16240000000016153</v>
      </c>
      <c r="G171" s="1962">
        <f t="shared" si="33"/>
        <v>974.4</v>
      </c>
      <c r="H171" s="1962">
        <v>2555.3685999999993</v>
      </c>
      <c r="I171" s="1962">
        <f t="shared" si="34"/>
        <v>2.959999999984575E-2</v>
      </c>
      <c r="J171" s="1962">
        <f t="shared" si="35"/>
        <v>177.6</v>
      </c>
      <c r="K171" s="1962">
        <v>1425.0386000000003</v>
      </c>
      <c r="L171" s="1962">
        <f t="shared" si="36"/>
        <v>4.6299999999973807E-2</v>
      </c>
      <c r="M171" s="1962">
        <f t="shared" si="37"/>
        <v>277.8</v>
      </c>
      <c r="N171" s="1962">
        <f t="shared" si="38"/>
        <v>1480.2</v>
      </c>
      <c r="O171" s="1962">
        <f t="shared" si="39"/>
        <v>455.4</v>
      </c>
    </row>
    <row r="172" spans="1:15">
      <c r="A172" s="1960">
        <v>24</v>
      </c>
      <c r="B172" s="1961">
        <v>13741.951699999998</v>
      </c>
      <c r="C172" s="1962">
        <f t="shared" si="30"/>
        <v>7.9299999999420834E-2</v>
      </c>
      <c r="D172" s="1962">
        <f t="shared" si="31"/>
        <v>475.8</v>
      </c>
      <c r="E172" s="1961">
        <v>6253.5698000000002</v>
      </c>
      <c r="F172" s="1962">
        <f t="shared" si="32"/>
        <v>0.1374999999998181</v>
      </c>
      <c r="G172" s="1962">
        <f t="shared" si="33"/>
        <v>825</v>
      </c>
      <c r="H172" s="1961">
        <v>2555.3955999999994</v>
      </c>
      <c r="I172" s="1962">
        <f t="shared" si="34"/>
        <v>2.7000000000043656E-2</v>
      </c>
      <c r="J172" s="1962">
        <f t="shared" si="35"/>
        <v>162</v>
      </c>
      <c r="K172" s="1962">
        <v>1425.0760000000002</v>
      </c>
      <c r="L172" s="1962">
        <f t="shared" si="36"/>
        <v>3.7399999999934153E-2</v>
      </c>
      <c r="M172" s="1962">
        <f t="shared" si="37"/>
        <v>224.4</v>
      </c>
      <c r="N172" s="1962">
        <f t="shared" si="38"/>
        <v>1300.8</v>
      </c>
      <c r="O172" s="1962">
        <f t="shared" si="39"/>
        <v>386.4</v>
      </c>
    </row>
    <row r="173" spans="1:15" ht="21" customHeight="1">
      <c r="A173" s="1963" t="s">
        <v>19</v>
      </c>
      <c r="B173" s="1961"/>
      <c r="C173" s="1961">
        <f>SUM(C148:C172)</f>
        <v>2.2755999999972119</v>
      </c>
      <c r="D173" s="1961">
        <f>SUM(D148:D172)</f>
        <v>13653.599999999999</v>
      </c>
      <c r="E173" s="1961"/>
      <c r="F173" s="1961">
        <f>SUM(F148:F172)</f>
        <v>3.6647000000002663</v>
      </c>
      <c r="G173" s="1961">
        <f>SUM(G148:G172)</f>
        <v>21988.199999999997</v>
      </c>
      <c r="H173" s="1961"/>
      <c r="I173" s="1961">
        <f>SUM(I148:I172)</f>
        <v>0.73109999999951469</v>
      </c>
      <c r="J173" s="1961">
        <f>SUM(J148:J172)</f>
        <v>4386.5999999999995</v>
      </c>
      <c r="K173" s="1961"/>
      <c r="L173" s="1961">
        <f>SUM(L148:L172)</f>
        <v>1.0630000000003292</v>
      </c>
      <c r="M173" s="1961">
        <f>SUM(M148:M172)</f>
        <v>6378.0000000000009</v>
      </c>
      <c r="N173" s="1961">
        <f>SUM(N148:N172)</f>
        <v>35641.799999999988</v>
      </c>
      <c r="O173" s="1961">
        <f>SUM(O148:O172)</f>
        <v>10764.599999999997</v>
      </c>
    </row>
    <row r="175" spans="1:15" ht="15.75">
      <c r="E175" s="1951" t="s">
        <v>663</v>
      </c>
      <c r="F175" s="1951"/>
      <c r="G175" s="1951"/>
      <c r="H175" s="1951" t="s">
        <v>664</v>
      </c>
      <c r="I175" s="1951"/>
      <c r="J175" s="1951" t="s">
        <v>735</v>
      </c>
      <c r="K175" s="1951"/>
    </row>
    <row r="179" spans="1:15">
      <c r="A179" s="1967" t="s">
        <v>632</v>
      </c>
      <c r="B179" s="1967"/>
      <c r="C179" s="1967"/>
      <c r="D179" s="1967"/>
      <c r="E179" s="1967"/>
      <c r="F179" s="1967"/>
      <c r="G179" s="1967"/>
      <c r="H179" s="1967"/>
      <c r="I179" s="1967"/>
      <c r="J179" s="1967"/>
      <c r="K179" s="1967"/>
      <c r="L179" s="1967"/>
      <c r="M179" s="1967" t="s">
        <v>633</v>
      </c>
      <c r="N179" s="1967"/>
      <c r="O179" s="1967"/>
    </row>
    <row r="180" spans="1:15">
      <c r="A180" s="1967" t="s">
        <v>634</v>
      </c>
      <c r="B180" s="1967"/>
      <c r="C180" s="1967"/>
      <c r="D180" s="1967"/>
      <c r="E180" s="1967"/>
      <c r="F180" s="1967"/>
      <c r="G180" s="1967"/>
      <c r="H180" s="1967"/>
      <c r="I180" s="1967"/>
      <c r="J180" s="1967"/>
      <c r="K180" s="1967"/>
      <c r="L180" s="1967"/>
      <c r="M180" s="1948" t="s">
        <v>635</v>
      </c>
      <c r="N180" s="1948"/>
      <c r="O180" s="1949"/>
    </row>
    <row r="181" spans="1:15">
      <c r="A181" s="1947" t="s">
        <v>636</v>
      </c>
      <c r="B181" s="1967"/>
      <c r="C181" s="1967"/>
      <c r="D181" s="1967"/>
      <c r="E181" s="1967"/>
      <c r="F181" s="1967"/>
      <c r="G181" s="1967"/>
      <c r="H181" s="1967"/>
      <c r="I181" s="1967"/>
      <c r="J181" s="1967"/>
      <c r="K181" s="1967"/>
      <c r="L181" s="1967"/>
      <c r="M181" s="1948" t="s">
        <v>736</v>
      </c>
      <c r="N181" s="1948"/>
      <c r="O181" s="1949"/>
    </row>
    <row r="182" spans="1:15" ht="15.75">
      <c r="A182" s="1951" t="s">
        <v>639</v>
      </c>
      <c r="B182" s="1967"/>
      <c r="C182" s="1967"/>
      <c r="D182" s="1967"/>
      <c r="E182" s="3098"/>
      <c r="F182" s="3098"/>
      <c r="G182" s="3098"/>
      <c r="H182" s="3098"/>
      <c r="I182" s="3098"/>
      <c r="J182" s="3098"/>
      <c r="K182" s="1967"/>
      <c r="L182" s="1967"/>
      <c r="M182" s="1948" t="s">
        <v>737</v>
      </c>
      <c r="N182" s="1948"/>
      <c r="O182" s="1949"/>
    </row>
    <row r="183" spans="1:15" ht="15.75">
      <c r="A183" s="3098" t="s">
        <v>667</v>
      </c>
      <c r="B183" s="3098"/>
      <c r="C183" s="3098"/>
      <c r="D183" s="3098"/>
      <c r="E183" s="3098"/>
      <c r="F183" s="3098"/>
      <c r="G183" s="3098"/>
      <c r="H183" s="3098"/>
      <c r="I183" s="3098"/>
      <c r="J183" s="3098"/>
      <c r="K183" s="3098"/>
      <c r="L183" s="3098"/>
      <c r="M183" s="3098"/>
      <c r="N183" s="1967" t="s">
        <v>738</v>
      </c>
      <c r="O183" s="1967"/>
    </row>
    <row r="184" spans="1:15">
      <c r="A184" s="3099" t="s">
        <v>643</v>
      </c>
      <c r="B184" s="3099"/>
      <c r="C184" s="3099"/>
      <c r="D184" s="3099"/>
      <c r="E184" s="3099"/>
      <c r="F184" s="3099"/>
      <c r="G184" s="3099"/>
      <c r="H184" s="3099"/>
      <c r="I184" s="3099"/>
      <c r="J184" s="3099"/>
      <c r="K184" s="3099"/>
      <c r="L184" s="3099"/>
      <c r="M184" s="3099"/>
      <c r="O184" s="1967"/>
    </row>
    <row r="185" spans="1:15">
      <c r="A185" s="3086" t="s">
        <v>644</v>
      </c>
      <c r="B185" s="3086"/>
      <c r="C185" s="3086"/>
      <c r="D185" s="3086"/>
      <c r="E185" s="3086"/>
      <c r="F185" s="3086"/>
      <c r="G185" s="3087"/>
      <c r="H185" s="3088">
        <f>[1]Табл.№1вводы!H8</f>
        <v>45098</v>
      </c>
      <c r="I185" s="3087"/>
      <c r="J185" s="3087"/>
      <c r="K185" s="3087"/>
      <c r="L185" s="3087"/>
      <c r="M185" s="3087"/>
      <c r="N185" s="3087"/>
      <c r="O185" s="3087"/>
    </row>
    <row r="186" spans="1:15">
      <c r="A186" s="1967"/>
      <c r="B186" s="1967"/>
      <c r="C186" s="1967"/>
      <c r="D186" s="1967"/>
      <c r="E186" s="1967"/>
      <c r="F186" s="1967"/>
      <c r="G186" s="1967"/>
      <c r="H186" s="1967"/>
      <c r="I186" s="1967"/>
      <c r="J186" s="1967"/>
      <c r="K186" s="1967"/>
      <c r="L186" s="1967"/>
      <c r="M186" s="1967"/>
      <c r="N186" s="1967"/>
      <c r="O186" s="1967"/>
    </row>
    <row r="187" spans="1:15">
      <c r="A187" s="1968"/>
      <c r="B187" s="3096" t="s">
        <v>645</v>
      </c>
      <c r="C187" s="3097"/>
      <c r="D187" s="3097"/>
      <c r="E187" s="3097"/>
      <c r="F187" s="3097"/>
      <c r="G187" s="3100"/>
      <c r="H187" s="3096" t="s">
        <v>646</v>
      </c>
      <c r="I187" s="3097"/>
      <c r="J187" s="3097"/>
      <c r="K187" s="3097"/>
      <c r="L187" s="3097"/>
      <c r="M187" s="3100"/>
      <c r="N187" s="1968"/>
      <c r="O187" s="1968"/>
    </row>
    <row r="188" spans="1:15">
      <c r="A188" s="1969"/>
      <c r="B188" s="3090" t="s">
        <v>739</v>
      </c>
      <c r="C188" s="3091"/>
      <c r="D188" s="3092"/>
      <c r="E188" s="3090" t="s">
        <v>740</v>
      </c>
      <c r="F188" s="3091"/>
      <c r="G188" s="3092"/>
      <c r="H188" s="3090" t="s">
        <v>739</v>
      </c>
      <c r="I188" s="3091"/>
      <c r="J188" s="3092"/>
      <c r="K188" s="3090" t="s">
        <v>741</v>
      </c>
      <c r="L188" s="3091"/>
      <c r="M188" s="3092"/>
      <c r="N188" s="1970" t="s">
        <v>650</v>
      </c>
      <c r="O188" s="1970" t="s">
        <v>650</v>
      </c>
    </row>
    <row r="189" spans="1:15">
      <c r="A189" s="1970" t="s">
        <v>651</v>
      </c>
      <c r="B189" s="3096" t="s">
        <v>652</v>
      </c>
      <c r="C189" s="3097"/>
      <c r="D189" s="1971">
        <v>2000</v>
      </c>
      <c r="E189" s="3096" t="s">
        <v>652</v>
      </c>
      <c r="F189" s="3097"/>
      <c r="G189" s="1971">
        <v>2000</v>
      </c>
      <c r="H189" s="3096" t="s">
        <v>652</v>
      </c>
      <c r="I189" s="3097"/>
      <c r="J189" s="1971">
        <v>2000</v>
      </c>
      <c r="K189" s="3096" t="s">
        <v>652</v>
      </c>
      <c r="L189" s="3097"/>
      <c r="M189" s="1971">
        <v>2000</v>
      </c>
      <c r="N189" s="1970" t="s">
        <v>653</v>
      </c>
      <c r="O189" s="1970" t="s">
        <v>654</v>
      </c>
    </row>
    <row r="190" spans="1:15">
      <c r="A190" s="1970" t="s">
        <v>655</v>
      </c>
      <c r="B190" s="1972" t="s">
        <v>656</v>
      </c>
      <c r="C190" s="3094" t="s">
        <v>17</v>
      </c>
      <c r="D190" s="1972" t="s">
        <v>657</v>
      </c>
      <c r="E190" s="1972" t="s">
        <v>656</v>
      </c>
      <c r="F190" s="3094" t="s">
        <v>17</v>
      </c>
      <c r="G190" s="1972" t="s">
        <v>657</v>
      </c>
      <c r="H190" s="1972" t="s">
        <v>656</v>
      </c>
      <c r="I190" s="3094" t="s">
        <v>17</v>
      </c>
      <c r="J190" s="1972" t="s">
        <v>657</v>
      </c>
      <c r="K190" s="1972" t="s">
        <v>656</v>
      </c>
      <c r="L190" s="3094" t="s">
        <v>17</v>
      </c>
      <c r="M190" s="1972" t="s">
        <v>657</v>
      </c>
      <c r="N190" s="1970" t="s">
        <v>658</v>
      </c>
      <c r="O190" s="1970" t="s">
        <v>658</v>
      </c>
    </row>
    <row r="191" spans="1:15">
      <c r="A191" s="1973"/>
      <c r="B191" s="1970" t="s">
        <v>659</v>
      </c>
      <c r="C191" s="3095"/>
      <c r="D191" s="1970" t="s">
        <v>660</v>
      </c>
      <c r="E191" s="1970" t="s">
        <v>659</v>
      </c>
      <c r="F191" s="3095"/>
      <c r="G191" s="1970" t="s">
        <v>660</v>
      </c>
      <c r="H191" s="1970" t="s">
        <v>659</v>
      </c>
      <c r="I191" s="3095"/>
      <c r="J191" s="1970" t="s">
        <v>660</v>
      </c>
      <c r="K191" s="1970" t="s">
        <v>659</v>
      </c>
      <c r="L191" s="3095"/>
      <c r="M191" s="1970" t="s">
        <v>660</v>
      </c>
      <c r="N191" s="1974" t="s">
        <v>661</v>
      </c>
      <c r="O191" s="1974" t="s">
        <v>662</v>
      </c>
    </row>
    <row r="192" spans="1:15">
      <c r="A192" s="1975">
        <v>1</v>
      </c>
      <c r="B192" s="1975">
        <v>2</v>
      </c>
      <c r="C192" s="1975">
        <v>3</v>
      </c>
      <c r="D192" s="1975">
        <v>4</v>
      </c>
      <c r="E192" s="1975">
        <v>5</v>
      </c>
      <c r="F192" s="1975">
        <v>6</v>
      </c>
      <c r="G192" s="1975">
        <v>7</v>
      </c>
      <c r="H192" s="1975">
        <v>8</v>
      </c>
      <c r="I192" s="1975">
        <v>9</v>
      </c>
      <c r="J192" s="1975">
        <v>10</v>
      </c>
      <c r="K192" s="1976">
        <v>11</v>
      </c>
      <c r="L192" s="1975">
        <v>12</v>
      </c>
      <c r="M192" s="1975">
        <v>13</v>
      </c>
      <c r="N192" s="1975"/>
      <c r="O192" s="1975"/>
    </row>
    <row r="193" spans="1:15">
      <c r="A193" s="1975">
        <v>0</v>
      </c>
      <c r="B193" s="1961">
        <v>488.02679999999998</v>
      </c>
      <c r="C193" s="1977"/>
      <c r="D193" s="1977"/>
      <c r="E193" s="1961">
        <v>2555.9823000000001</v>
      </c>
      <c r="F193" s="1977"/>
      <c r="G193" s="1977"/>
      <c r="H193" s="1961">
        <v>158.24270000000001</v>
      </c>
      <c r="I193" s="1977"/>
      <c r="J193" s="1977"/>
      <c r="K193" s="1961">
        <v>978.90930000000003</v>
      </c>
      <c r="L193" s="1977"/>
      <c r="M193" s="1977"/>
      <c r="N193" s="1977"/>
      <c r="O193" s="1977"/>
    </row>
    <row r="194" spans="1:15">
      <c r="A194" s="1975">
        <v>1</v>
      </c>
      <c r="B194" s="1977">
        <v>488.02819999999997</v>
      </c>
      <c r="C194" s="1977">
        <f>B194-B193</f>
        <v>1.3999999999896318E-3</v>
      </c>
      <c r="D194" s="1977">
        <f>ROUND(C194*D$189,2)</f>
        <v>2.8</v>
      </c>
      <c r="E194" s="1977">
        <v>2555.9897000000001</v>
      </c>
      <c r="F194" s="1977">
        <f>E194-E193</f>
        <v>7.3999999999614374E-3</v>
      </c>
      <c r="G194" s="1977">
        <f>ROUND(F194*G$189,2)</f>
        <v>14.8</v>
      </c>
      <c r="H194" s="1977">
        <v>158.2433</v>
      </c>
      <c r="I194" s="1977">
        <f>H194-H193</f>
        <v>5.9999999999149622E-4</v>
      </c>
      <c r="J194" s="1977">
        <f>ROUND(I194*J$189,2)</f>
        <v>1.2</v>
      </c>
      <c r="K194" s="1977">
        <v>978.91190000000006</v>
      </c>
      <c r="L194" s="1977">
        <f>K194-K193</f>
        <v>2.6000000000294676E-3</v>
      </c>
      <c r="M194" s="1977">
        <f>ROUND(L194*M$189,2)</f>
        <v>5.2</v>
      </c>
      <c r="N194" s="1977">
        <f>D194+G194</f>
        <v>17.600000000000001</v>
      </c>
      <c r="O194" s="1977">
        <f>J194+M194</f>
        <v>6.4</v>
      </c>
    </row>
    <row r="195" spans="1:15">
      <c r="A195" s="1975">
        <v>2</v>
      </c>
      <c r="B195" s="1977">
        <v>488.02949999999998</v>
      </c>
      <c r="C195" s="1977">
        <f t="shared" ref="C195:C217" si="40">B195-B194</f>
        <v>1.3000000000147338E-3</v>
      </c>
      <c r="D195" s="1977">
        <f t="shared" ref="D195:D217" si="41">ROUND(C195*D$189,2)</f>
        <v>2.6</v>
      </c>
      <c r="E195" s="1977">
        <v>2555.9971</v>
      </c>
      <c r="F195" s="1977">
        <f t="shared" ref="F195:F217" si="42">E195-E194</f>
        <v>7.3999999999614374E-3</v>
      </c>
      <c r="G195" s="1977">
        <f t="shared" ref="G195:G217" si="43">ROUND(F195*G$189,2)</f>
        <v>14.8</v>
      </c>
      <c r="H195" s="1977">
        <v>158.24379999999999</v>
      </c>
      <c r="I195" s="1977">
        <f t="shared" ref="I195:I217" si="44">H195-H194</f>
        <v>4.9999999998817657E-4</v>
      </c>
      <c r="J195" s="1977">
        <f t="shared" ref="J195:J217" si="45">ROUND(I195*J$189,2)</f>
        <v>1</v>
      </c>
      <c r="K195" s="1977">
        <v>978.91450000000009</v>
      </c>
      <c r="L195" s="1977">
        <f t="shared" ref="L195:L217" si="46">K195-K194</f>
        <v>2.6000000000294676E-3</v>
      </c>
      <c r="M195" s="1977">
        <f t="shared" ref="M195:M217" si="47">ROUND(L195*M$189,2)</f>
        <v>5.2</v>
      </c>
      <c r="N195" s="1977">
        <f t="shared" ref="N195:N217" si="48">D195+G195</f>
        <v>17.400000000000002</v>
      </c>
      <c r="O195" s="1977">
        <f t="shared" ref="O195:O217" si="49">J195+M195</f>
        <v>6.2</v>
      </c>
    </row>
    <row r="196" spans="1:15">
      <c r="A196" s="1975">
        <v>3</v>
      </c>
      <c r="B196" s="1977">
        <v>488.03089999999997</v>
      </c>
      <c r="C196" s="1977">
        <f t="shared" si="40"/>
        <v>1.3999999999896318E-3</v>
      </c>
      <c r="D196" s="1977">
        <f t="shared" si="41"/>
        <v>2.8</v>
      </c>
      <c r="E196" s="1977">
        <v>2556.0041999999999</v>
      </c>
      <c r="F196" s="1977">
        <f t="shared" si="42"/>
        <v>7.0999999998093699E-3</v>
      </c>
      <c r="G196" s="1977">
        <f t="shared" si="43"/>
        <v>14.2</v>
      </c>
      <c r="H196" s="1977">
        <v>158.24429999999998</v>
      </c>
      <c r="I196" s="1977">
        <f t="shared" si="44"/>
        <v>4.9999999998817657E-4</v>
      </c>
      <c r="J196" s="1977">
        <f t="shared" si="45"/>
        <v>1</v>
      </c>
      <c r="K196" s="1977">
        <v>978.91700000000014</v>
      </c>
      <c r="L196" s="1977">
        <f t="shared" si="46"/>
        <v>2.5000000000545697E-3</v>
      </c>
      <c r="M196" s="1977">
        <f t="shared" si="47"/>
        <v>5</v>
      </c>
      <c r="N196" s="1977">
        <f t="shared" si="48"/>
        <v>17</v>
      </c>
      <c r="O196" s="1977">
        <f t="shared" si="49"/>
        <v>6</v>
      </c>
    </row>
    <row r="197" spans="1:15">
      <c r="A197" s="1975">
        <v>4</v>
      </c>
      <c r="B197" s="1977">
        <v>488.03219999999999</v>
      </c>
      <c r="C197" s="1977">
        <f t="shared" si="40"/>
        <v>1.3000000000147338E-3</v>
      </c>
      <c r="D197" s="1977">
        <f t="shared" si="41"/>
        <v>2.6</v>
      </c>
      <c r="E197" s="1977">
        <v>2556.0111999999999</v>
      </c>
      <c r="F197" s="1977">
        <f t="shared" si="42"/>
        <v>7.0000000000618456E-3</v>
      </c>
      <c r="G197" s="1977">
        <f t="shared" si="43"/>
        <v>14</v>
      </c>
      <c r="H197" s="1977">
        <v>158.24469999999999</v>
      </c>
      <c r="I197" s="1977">
        <f t="shared" si="44"/>
        <v>4.0000000001327862E-4</v>
      </c>
      <c r="J197" s="1977">
        <f t="shared" si="45"/>
        <v>0.8</v>
      </c>
      <c r="K197" s="1977">
        <v>978.9195000000002</v>
      </c>
      <c r="L197" s="1977">
        <f t="shared" si="46"/>
        <v>2.5000000000545697E-3</v>
      </c>
      <c r="M197" s="1977">
        <f t="shared" si="47"/>
        <v>5</v>
      </c>
      <c r="N197" s="1977">
        <f t="shared" si="48"/>
        <v>16.600000000000001</v>
      </c>
      <c r="O197" s="1977">
        <f t="shared" si="49"/>
        <v>5.8</v>
      </c>
    </row>
    <row r="198" spans="1:15">
      <c r="A198" s="1975">
        <v>5</v>
      </c>
      <c r="B198" s="1977">
        <v>488.0335</v>
      </c>
      <c r="C198" s="1977">
        <f t="shared" si="40"/>
        <v>1.3000000000147338E-3</v>
      </c>
      <c r="D198" s="1977">
        <f t="shared" si="41"/>
        <v>2.6</v>
      </c>
      <c r="E198" s="1977">
        <v>2556.0185000000001</v>
      </c>
      <c r="F198" s="1977">
        <f t="shared" si="42"/>
        <v>7.3000000002139132E-3</v>
      </c>
      <c r="G198" s="1977">
        <f t="shared" si="43"/>
        <v>14.6</v>
      </c>
      <c r="H198" s="1977">
        <v>158.24519999999998</v>
      </c>
      <c r="I198" s="1977">
        <f t="shared" si="44"/>
        <v>4.9999999998817657E-4</v>
      </c>
      <c r="J198" s="1977">
        <f t="shared" si="45"/>
        <v>1</v>
      </c>
      <c r="K198" s="1977">
        <v>978.92210000000023</v>
      </c>
      <c r="L198" s="1977">
        <f t="shared" si="46"/>
        <v>2.6000000000294676E-3</v>
      </c>
      <c r="M198" s="1977">
        <f t="shared" si="47"/>
        <v>5.2</v>
      </c>
      <c r="N198" s="1977">
        <f t="shared" si="48"/>
        <v>17.2</v>
      </c>
      <c r="O198" s="1977">
        <f t="shared" si="49"/>
        <v>6.2</v>
      </c>
    </row>
    <row r="199" spans="1:15">
      <c r="A199" s="1975">
        <v>6</v>
      </c>
      <c r="B199" s="1977">
        <v>488.03480000000002</v>
      </c>
      <c r="C199" s="1977">
        <f t="shared" si="40"/>
        <v>1.3000000000147338E-3</v>
      </c>
      <c r="D199" s="1977">
        <f t="shared" si="41"/>
        <v>2.6</v>
      </c>
      <c r="E199" s="1977">
        <v>2556.0258000000003</v>
      </c>
      <c r="F199" s="1977">
        <f t="shared" si="42"/>
        <v>7.3000000002139132E-3</v>
      </c>
      <c r="G199" s="1977">
        <f t="shared" si="43"/>
        <v>14.6</v>
      </c>
      <c r="H199" s="1977">
        <v>158.24569999999997</v>
      </c>
      <c r="I199" s="1977">
        <f t="shared" si="44"/>
        <v>4.9999999998817657E-4</v>
      </c>
      <c r="J199" s="1977">
        <f t="shared" si="45"/>
        <v>1</v>
      </c>
      <c r="K199" s="1977">
        <v>978.92470000000026</v>
      </c>
      <c r="L199" s="1977">
        <f t="shared" si="46"/>
        <v>2.6000000000294676E-3</v>
      </c>
      <c r="M199" s="1977">
        <f t="shared" si="47"/>
        <v>5.2</v>
      </c>
      <c r="N199" s="1977">
        <f t="shared" si="48"/>
        <v>17.2</v>
      </c>
      <c r="O199" s="1977">
        <f t="shared" si="49"/>
        <v>6.2</v>
      </c>
    </row>
    <row r="200" spans="1:15">
      <c r="A200" s="1975">
        <v>7</v>
      </c>
      <c r="B200" s="1977">
        <v>488.03620000000001</v>
      </c>
      <c r="C200" s="1977">
        <f t="shared" si="40"/>
        <v>1.3999999999896318E-3</v>
      </c>
      <c r="D200" s="1977">
        <f t="shared" si="41"/>
        <v>2.8</v>
      </c>
      <c r="E200" s="1977">
        <v>2556.0331000000006</v>
      </c>
      <c r="F200" s="1977">
        <f t="shared" si="42"/>
        <v>7.3000000002139132E-3</v>
      </c>
      <c r="G200" s="1977">
        <f t="shared" si="43"/>
        <v>14.6</v>
      </c>
      <c r="H200" s="1977">
        <v>158.24629999999996</v>
      </c>
      <c r="I200" s="1977">
        <f t="shared" si="44"/>
        <v>5.9999999999149622E-4</v>
      </c>
      <c r="J200" s="1977">
        <f t="shared" si="45"/>
        <v>1.2</v>
      </c>
      <c r="K200" s="1977">
        <v>978.92720000000031</v>
      </c>
      <c r="L200" s="1977">
        <f t="shared" si="46"/>
        <v>2.5000000000545697E-3</v>
      </c>
      <c r="M200" s="1977">
        <f t="shared" si="47"/>
        <v>5</v>
      </c>
      <c r="N200" s="1977">
        <f t="shared" si="48"/>
        <v>17.399999999999999</v>
      </c>
      <c r="O200" s="1977">
        <f t="shared" si="49"/>
        <v>6.2</v>
      </c>
    </row>
    <row r="201" spans="1:15">
      <c r="A201" s="1975">
        <v>8</v>
      </c>
      <c r="B201" s="1977">
        <v>488.03750000000002</v>
      </c>
      <c r="C201" s="1977">
        <f t="shared" si="40"/>
        <v>1.3000000000147338E-3</v>
      </c>
      <c r="D201" s="1977">
        <f t="shared" si="41"/>
        <v>2.6</v>
      </c>
      <c r="E201" s="1977">
        <v>2556.0406000000007</v>
      </c>
      <c r="F201" s="1977">
        <f t="shared" si="42"/>
        <v>7.500000000163709E-3</v>
      </c>
      <c r="G201" s="1977">
        <f t="shared" si="43"/>
        <v>15</v>
      </c>
      <c r="H201" s="1977">
        <v>158.24689999999995</v>
      </c>
      <c r="I201" s="1977">
        <f t="shared" si="44"/>
        <v>5.9999999999149622E-4</v>
      </c>
      <c r="J201" s="1977">
        <f t="shared" si="45"/>
        <v>1.2</v>
      </c>
      <c r="K201" s="1977">
        <v>978.92990000000032</v>
      </c>
      <c r="L201" s="1977">
        <f t="shared" si="46"/>
        <v>2.7000000000043656E-3</v>
      </c>
      <c r="M201" s="1977">
        <f t="shared" si="47"/>
        <v>5.4</v>
      </c>
      <c r="N201" s="1977">
        <f t="shared" si="48"/>
        <v>17.600000000000001</v>
      </c>
      <c r="O201" s="1977">
        <f t="shared" si="49"/>
        <v>6.6000000000000005</v>
      </c>
    </row>
    <row r="202" spans="1:15">
      <c r="A202" s="1975">
        <v>9</v>
      </c>
      <c r="B202" s="1977">
        <v>488.03890000000001</v>
      </c>
      <c r="C202" s="1977">
        <f t="shared" si="40"/>
        <v>1.3999999999896318E-3</v>
      </c>
      <c r="D202" s="1977">
        <f t="shared" si="41"/>
        <v>2.8</v>
      </c>
      <c r="E202" s="1977">
        <v>2556.0479000000009</v>
      </c>
      <c r="F202" s="1977">
        <f t="shared" si="42"/>
        <v>7.3000000002139132E-3</v>
      </c>
      <c r="G202" s="1977">
        <f t="shared" si="43"/>
        <v>14.6</v>
      </c>
      <c r="H202" s="1977">
        <v>158.24749999999995</v>
      </c>
      <c r="I202" s="1977">
        <f t="shared" si="44"/>
        <v>5.9999999999149622E-4</v>
      </c>
      <c r="J202" s="1977">
        <f t="shared" si="45"/>
        <v>1.2</v>
      </c>
      <c r="K202" s="1977">
        <v>978.93250000000035</v>
      </c>
      <c r="L202" s="1977">
        <f t="shared" si="46"/>
        <v>2.6000000000294676E-3</v>
      </c>
      <c r="M202" s="1977">
        <f t="shared" si="47"/>
        <v>5.2</v>
      </c>
      <c r="N202" s="1977">
        <f t="shared" si="48"/>
        <v>17.399999999999999</v>
      </c>
      <c r="O202" s="1977">
        <f t="shared" si="49"/>
        <v>6.4</v>
      </c>
    </row>
    <row r="203" spans="1:15">
      <c r="A203" s="1975">
        <v>10</v>
      </c>
      <c r="B203" s="1977">
        <v>488.04020000000003</v>
      </c>
      <c r="C203" s="1977">
        <f t="shared" si="40"/>
        <v>1.3000000000147338E-3</v>
      </c>
      <c r="D203" s="1977">
        <f t="shared" si="41"/>
        <v>2.6</v>
      </c>
      <c r="E203" s="1977">
        <v>2556.0552000000012</v>
      </c>
      <c r="F203" s="1977">
        <f t="shared" si="42"/>
        <v>7.3000000002139132E-3</v>
      </c>
      <c r="G203" s="1977">
        <f t="shared" si="43"/>
        <v>14.6</v>
      </c>
      <c r="H203" s="1977">
        <v>158.24799999999993</v>
      </c>
      <c r="I203" s="1977">
        <f t="shared" si="44"/>
        <v>4.9999999998817657E-4</v>
      </c>
      <c r="J203" s="1977">
        <f t="shared" si="45"/>
        <v>1</v>
      </c>
      <c r="K203" s="1977">
        <v>978.93510000000038</v>
      </c>
      <c r="L203" s="1977">
        <f t="shared" si="46"/>
        <v>2.6000000000294676E-3</v>
      </c>
      <c r="M203" s="1977">
        <f t="shared" si="47"/>
        <v>5.2</v>
      </c>
      <c r="N203" s="1977">
        <f t="shared" si="48"/>
        <v>17.2</v>
      </c>
      <c r="O203" s="1977">
        <f t="shared" si="49"/>
        <v>6.2</v>
      </c>
    </row>
    <row r="204" spans="1:15">
      <c r="A204" s="1975">
        <v>11</v>
      </c>
      <c r="B204" s="1977">
        <v>488.04150000000004</v>
      </c>
      <c r="C204" s="1977">
        <f t="shared" si="40"/>
        <v>1.3000000000147338E-3</v>
      </c>
      <c r="D204" s="1977">
        <f t="shared" si="41"/>
        <v>2.6</v>
      </c>
      <c r="E204" s="1977">
        <v>2556.0624000000012</v>
      </c>
      <c r="F204" s="1977">
        <f t="shared" si="42"/>
        <v>7.2000000000116415E-3</v>
      </c>
      <c r="G204" s="1977">
        <f t="shared" si="43"/>
        <v>14.4</v>
      </c>
      <c r="H204" s="1977">
        <v>158.24849999999992</v>
      </c>
      <c r="I204" s="1977">
        <f t="shared" si="44"/>
        <v>4.9999999998817657E-4</v>
      </c>
      <c r="J204" s="1977">
        <f t="shared" si="45"/>
        <v>1</v>
      </c>
      <c r="K204" s="1977">
        <v>978.93780000000038</v>
      </c>
      <c r="L204" s="1977">
        <f t="shared" si="46"/>
        <v>2.7000000000043656E-3</v>
      </c>
      <c r="M204" s="1977">
        <f t="shared" si="47"/>
        <v>5.4</v>
      </c>
      <c r="N204" s="1977">
        <f t="shared" si="48"/>
        <v>17</v>
      </c>
      <c r="O204" s="1977">
        <f t="shared" si="49"/>
        <v>6.4</v>
      </c>
    </row>
    <row r="205" spans="1:15">
      <c r="A205" s="1975">
        <v>12</v>
      </c>
      <c r="B205" s="1977">
        <v>488.04280000000006</v>
      </c>
      <c r="C205" s="1977">
        <f t="shared" si="40"/>
        <v>1.3000000000147338E-3</v>
      </c>
      <c r="D205" s="1977">
        <f t="shared" si="41"/>
        <v>2.6</v>
      </c>
      <c r="E205" s="1977">
        <v>2556.0697000000014</v>
      </c>
      <c r="F205" s="1977">
        <f t="shared" si="42"/>
        <v>7.3000000002139132E-3</v>
      </c>
      <c r="G205" s="1977">
        <f t="shared" si="43"/>
        <v>14.6</v>
      </c>
      <c r="H205" s="1977">
        <v>158.24899999999991</v>
      </c>
      <c r="I205" s="1977">
        <f t="shared" si="44"/>
        <v>4.9999999998817657E-4</v>
      </c>
      <c r="J205" s="1977">
        <f t="shared" si="45"/>
        <v>1</v>
      </c>
      <c r="K205" s="1977">
        <v>978.94050000000038</v>
      </c>
      <c r="L205" s="1977">
        <f t="shared" si="46"/>
        <v>2.7000000000043656E-3</v>
      </c>
      <c r="M205" s="1977">
        <f t="shared" si="47"/>
        <v>5.4</v>
      </c>
      <c r="N205" s="1977">
        <f t="shared" si="48"/>
        <v>17.2</v>
      </c>
      <c r="O205" s="1977">
        <f t="shared" si="49"/>
        <v>6.4</v>
      </c>
    </row>
    <row r="206" spans="1:15">
      <c r="A206" s="1975">
        <v>13</v>
      </c>
      <c r="B206" s="1977">
        <v>488.04420000000005</v>
      </c>
      <c r="C206" s="1977">
        <f t="shared" si="40"/>
        <v>1.3999999999896318E-3</v>
      </c>
      <c r="D206" s="1977">
        <f t="shared" si="41"/>
        <v>2.8</v>
      </c>
      <c r="E206" s="1977">
        <v>2556.0770000000016</v>
      </c>
      <c r="F206" s="1977">
        <f t="shared" si="42"/>
        <v>7.3000000002139132E-3</v>
      </c>
      <c r="G206" s="1977">
        <f t="shared" si="43"/>
        <v>14.6</v>
      </c>
      <c r="H206" s="1977">
        <v>158.2494999999999</v>
      </c>
      <c r="I206" s="1977">
        <f t="shared" si="44"/>
        <v>4.9999999998817657E-4</v>
      </c>
      <c r="J206" s="1977">
        <f t="shared" si="45"/>
        <v>1</v>
      </c>
      <c r="K206" s="1977">
        <v>978.94320000000039</v>
      </c>
      <c r="L206" s="1977">
        <f t="shared" si="46"/>
        <v>2.7000000000043656E-3</v>
      </c>
      <c r="M206" s="1977">
        <f t="shared" si="47"/>
        <v>5.4</v>
      </c>
      <c r="N206" s="1977">
        <f t="shared" si="48"/>
        <v>17.399999999999999</v>
      </c>
      <c r="O206" s="1977">
        <f t="shared" si="49"/>
        <v>6.4</v>
      </c>
    </row>
    <row r="207" spans="1:15">
      <c r="A207" s="1975">
        <v>14</v>
      </c>
      <c r="B207" s="1977">
        <v>488.04550000000006</v>
      </c>
      <c r="C207" s="1977">
        <f t="shared" si="40"/>
        <v>1.3000000000147338E-3</v>
      </c>
      <c r="D207" s="1977">
        <f t="shared" si="41"/>
        <v>2.6</v>
      </c>
      <c r="E207" s="1977">
        <v>2556.0843000000018</v>
      </c>
      <c r="F207" s="1977">
        <f t="shared" si="42"/>
        <v>7.3000000002139132E-3</v>
      </c>
      <c r="G207" s="1977">
        <f t="shared" si="43"/>
        <v>14.6</v>
      </c>
      <c r="H207" s="1977">
        <v>158.24999999999989</v>
      </c>
      <c r="I207" s="1977">
        <f t="shared" si="44"/>
        <v>4.9999999998817657E-4</v>
      </c>
      <c r="J207" s="1977">
        <f t="shared" si="45"/>
        <v>1</v>
      </c>
      <c r="K207" s="1977">
        <v>978.94590000000039</v>
      </c>
      <c r="L207" s="1977">
        <f t="shared" si="46"/>
        <v>2.7000000000043656E-3</v>
      </c>
      <c r="M207" s="1977">
        <f t="shared" si="47"/>
        <v>5.4</v>
      </c>
      <c r="N207" s="1977">
        <f t="shared" si="48"/>
        <v>17.2</v>
      </c>
      <c r="O207" s="1977">
        <f t="shared" si="49"/>
        <v>6.4</v>
      </c>
    </row>
    <row r="208" spans="1:15">
      <c r="A208" s="1975">
        <v>15</v>
      </c>
      <c r="B208" s="1977">
        <v>488.04680000000008</v>
      </c>
      <c r="C208" s="1977">
        <f t="shared" si="40"/>
        <v>1.3000000000147338E-3</v>
      </c>
      <c r="D208" s="1977">
        <f t="shared" si="41"/>
        <v>2.6</v>
      </c>
      <c r="E208" s="1977">
        <v>2556.0915000000018</v>
      </c>
      <c r="F208" s="1977">
        <f t="shared" si="42"/>
        <v>7.2000000000116415E-3</v>
      </c>
      <c r="G208" s="1977">
        <f t="shared" si="43"/>
        <v>14.4</v>
      </c>
      <c r="H208" s="1977">
        <v>158.25049999999987</v>
      </c>
      <c r="I208" s="1977">
        <f t="shared" si="44"/>
        <v>4.9999999998817657E-4</v>
      </c>
      <c r="J208" s="1977">
        <f t="shared" si="45"/>
        <v>1</v>
      </c>
      <c r="K208" s="1977">
        <v>978.94850000000042</v>
      </c>
      <c r="L208" s="1977">
        <f t="shared" si="46"/>
        <v>2.6000000000294676E-3</v>
      </c>
      <c r="M208" s="1977">
        <f t="shared" si="47"/>
        <v>5.2</v>
      </c>
      <c r="N208" s="1977">
        <f t="shared" si="48"/>
        <v>17</v>
      </c>
      <c r="O208" s="1977">
        <f t="shared" si="49"/>
        <v>6.2</v>
      </c>
    </row>
    <row r="209" spans="1:15">
      <c r="A209" s="1975">
        <v>16</v>
      </c>
      <c r="B209" s="1977">
        <v>488.04840000000007</v>
      </c>
      <c r="C209" s="1977">
        <f t="shared" si="40"/>
        <v>1.5999999999962711E-3</v>
      </c>
      <c r="D209" s="1977">
        <f t="shared" si="41"/>
        <v>3.2</v>
      </c>
      <c r="E209" s="1977">
        <v>2556.0987000000018</v>
      </c>
      <c r="F209" s="1977">
        <f t="shared" si="42"/>
        <v>7.2000000000116415E-3</v>
      </c>
      <c r="G209" s="1977">
        <f t="shared" si="43"/>
        <v>14.4</v>
      </c>
      <c r="H209" s="1977">
        <v>158.25049999999987</v>
      </c>
      <c r="I209" s="1977">
        <f t="shared" si="44"/>
        <v>0</v>
      </c>
      <c r="J209" s="1977">
        <f t="shared" si="45"/>
        <v>0</v>
      </c>
      <c r="K209" s="1977">
        <v>978.95120000000043</v>
      </c>
      <c r="L209" s="1977">
        <f t="shared" si="46"/>
        <v>2.7000000000043656E-3</v>
      </c>
      <c r="M209" s="1977">
        <f t="shared" si="47"/>
        <v>5.4</v>
      </c>
      <c r="N209" s="1977">
        <f t="shared" si="48"/>
        <v>17.600000000000001</v>
      </c>
      <c r="O209" s="1977">
        <f t="shared" si="49"/>
        <v>5.4</v>
      </c>
    </row>
    <row r="210" spans="1:15">
      <c r="A210" s="1975">
        <v>17</v>
      </c>
      <c r="B210" s="1977">
        <v>488.05000000000007</v>
      </c>
      <c r="C210" s="1977">
        <f t="shared" si="40"/>
        <v>1.5999999999962711E-3</v>
      </c>
      <c r="D210" s="1977">
        <f t="shared" si="41"/>
        <v>3.2</v>
      </c>
      <c r="E210" s="1977">
        <v>2556.106000000002</v>
      </c>
      <c r="F210" s="1977">
        <f t="shared" si="42"/>
        <v>7.3000000002139132E-3</v>
      </c>
      <c r="G210" s="1977">
        <f t="shared" si="43"/>
        <v>14.6</v>
      </c>
      <c r="H210" s="1977">
        <v>158.25049999999987</v>
      </c>
      <c r="I210" s="1977">
        <f t="shared" si="44"/>
        <v>0</v>
      </c>
      <c r="J210" s="1977">
        <f t="shared" si="45"/>
        <v>0</v>
      </c>
      <c r="K210" s="1977">
        <v>978.95380000000046</v>
      </c>
      <c r="L210" s="1977">
        <f t="shared" si="46"/>
        <v>2.6000000000294676E-3</v>
      </c>
      <c r="M210" s="1977">
        <f t="shared" si="47"/>
        <v>5.2</v>
      </c>
      <c r="N210" s="1977">
        <f t="shared" si="48"/>
        <v>17.8</v>
      </c>
      <c r="O210" s="1977">
        <f t="shared" si="49"/>
        <v>5.2</v>
      </c>
    </row>
    <row r="211" spans="1:15">
      <c r="A211" s="1975">
        <v>18</v>
      </c>
      <c r="B211" s="1977">
        <v>488.05160000000006</v>
      </c>
      <c r="C211" s="1977">
        <f t="shared" si="40"/>
        <v>1.5999999999962711E-3</v>
      </c>
      <c r="D211" s="1977">
        <f t="shared" si="41"/>
        <v>3.2</v>
      </c>
      <c r="E211" s="1977">
        <v>2556.1133000000023</v>
      </c>
      <c r="F211" s="1977">
        <f t="shared" si="42"/>
        <v>7.3000000002139132E-3</v>
      </c>
      <c r="G211" s="1977">
        <f t="shared" si="43"/>
        <v>14.6</v>
      </c>
      <c r="H211" s="1977">
        <v>158.25059999999988</v>
      </c>
      <c r="I211" s="1977">
        <f t="shared" si="44"/>
        <v>1.0000000000331966E-4</v>
      </c>
      <c r="J211" s="1977">
        <f t="shared" si="45"/>
        <v>0.2</v>
      </c>
      <c r="K211" s="1977">
        <v>978.95650000000046</v>
      </c>
      <c r="L211" s="1977">
        <f t="shared" si="46"/>
        <v>2.7000000000043656E-3</v>
      </c>
      <c r="M211" s="1977">
        <f t="shared" si="47"/>
        <v>5.4</v>
      </c>
      <c r="N211" s="1977">
        <f t="shared" si="48"/>
        <v>17.8</v>
      </c>
      <c r="O211" s="1977">
        <f t="shared" si="49"/>
        <v>5.6000000000000005</v>
      </c>
    </row>
    <row r="212" spans="1:15">
      <c r="A212" s="1975">
        <v>19</v>
      </c>
      <c r="B212" s="1977">
        <v>488.05330000000009</v>
      </c>
      <c r="C212" s="1977">
        <f t="shared" si="40"/>
        <v>1.7000000000280124E-3</v>
      </c>
      <c r="D212" s="1977">
        <f t="shared" si="41"/>
        <v>3.4</v>
      </c>
      <c r="E212" s="1977">
        <v>2556.1206000000025</v>
      </c>
      <c r="F212" s="1977">
        <f t="shared" si="42"/>
        <v>7.3000000002139132E-3</v>
      </c>
      <c r="G212" s="1977">
        <f t="shared" si="43"/>
        <v>14.6</v>
      </c>
      <c r="H212" s="1977">
        <v>158.25059999999988</v>
      </c>
      <c r="I212" s="1977">
        <f t="shared" si="44"/>
        <v>0</v>
      </c>
      <c r="J212" s="1977">
        <f t="shared" si="45"/>
        <v>0</v>
      </c>
      <c r="K212" s="1977">
        <v>978.95920000000046</v>
      </c>
      <c r="L212" s="1977">
        <f t="shared" si="46"/>
        <v>2.7000000000043656E-3</v>
      </c>
      <c r="M212" s="1977">
        <f t="shared" si="47"/>
        <v>5.4</v>
      </c>
      <c r="N212" s="1977">
        <f t="shared" si="48"/>
        <v>18</v>
      </c>
      <c r="O212" s="1977">
        <f t="shared" si="49"/>
        <v>5.4</v>
      </c>
    </row>
    <row r="213" spans="1:15">
      <c r="A213" s="1975">
        <v>20</v>
      </c>
      <c r="B213" s="1977">
        <v>488.05490000000009</v>
      </c>
      <c r="C213" s="1977">
        <f t="shared" si="40"/>
        <v>1.5999999999962711E-3</v>
      </c>
      <c r="D213" s="1977">
        <f t="shared" si="41"/>
        <v>3.2</v>
      </c>
      <c r="E213" s="1977">
        <v>2556.1280000000024</v>
      </c>
      <c r="F213" s="1977">
        <f t="shared" si="42"/>
        <v>7.3999999999614374E-3</v>
      </c>
      <c r="G213" s="1977">
        <f t="shared" si="43"/>
        <v>14.8</v>
      </c>
      <c r="H213" s="1977">
        <v>158.25059999999988</v>
      </c>
      <c r="I213" s="1977">
        <f t="shared" si="44"/>
        <v>0</v>
      </c>
      <c r="J213" s="1977">
        <f t="shared" si="45"/>
        <v>0</v>
      </c>
      <c r="K213" s="1977">
        <v>978.96180000000049</v>
      </c>
      <c r="L213" s="1977">
        <f t="shared" si="46"/>
        <v>2.6000000000294676E-3</v>
      </c>
      <c r="M213" s="1977">
        <f t="shared" si="47"/>
        <v>5.2</v>
      </c>
      <c r="N213" s="1977">
        <f t="shared" si="48"/>
        <v>18</v>
      </c>
      <c r="O213" s="1977">
        <f t="shared" si="49"/>
        <v>5.2</v>
      </c>
    </row>
    <row r="214" spans="1:15">
      <c r="A214" s="1975">
        <v>21</v>
      </c>
      <c r="B214" s="1977">
        <v>488.05660000000012</v>
      </c>
      <c r="C214" s="1977">
        <f t="shared" si="40"/>
        <v>1.7000000000280124E-3</v>
      </c>
      <c r="D214" s="1977">
        <f t="shared" si="41"/>
        <v>3.4</v>
      </c>
      <c r="E214" s="1977">
        <v>2556.1355000000026</v>
      </c>
      <c r="F214" s="1977">
        <f t="shared" si="42"/>
        <v>7.500000000163709E-3</v>
      </c>
      <c r="G214" s="1977">
        <f t="shared" si="43"/>
        <v>15</v>
      </c>
      <c r="H214" s="1977">
        <v>158.25059999999988</v>
      </c>
      <c r="I214" s="1977">
        <f t="shared" si="44"/>
        <v>0</v>
      </c>
      <c r="J214" s="1977">
        <f t="shared" si="45"/>
        <v>0</v>
      </c>
      <c r="K214" s="1977">
        <v>978.9645000000005</v>
      </c>
      <c r="L214" s="1977">
        <f t="shared" si="46"/>
        <v>2.7000000000043656E-3</v>
      </c>
      <c r="M214" s="1977">
        <f t="shared" si="47"/>
        <v>5.4</v>
      </c>
      <c r="N214" s="1977">
        <f t="shared" si="48"/>
        <v>18.399999999999999</v>
      </c>
      <c r="O214" s="1977">
        <f t="shared" si="49"/>
        <v>5.4</v>
      </c>
    </row>
    <row r="215" spans="1:15">
      <c r="A215" s="1975">
        <v>22</v>
      </c>
      <c r="B215" s="1977">
        <v>488.05820000000011</v>
      </c>
      <c r="C215" s="1977">
        <f t="shared" si="40"/>
        <v>1.5999999999962711E-3</v>
      </c>
      <c r="D215" s="1977">
        <f t="shared" si="41"/>
        <v>3.2</v>
      </c>
      <c r="E215" s="1977">
        <v>2556.1429000000026</v>
      </c>
      <c r="F215" s="1977">
        <f t="shared" si="42"/>
        <v>7.3999999999614374E-3</v>
      </c>
      <c r="G215" s="1977">
        <f t="shared" si="43"/>
        <v>14.8</v>
      </c>
      <c r="H215" s="1977">
        <v>158.25059999999988</v>
      </c>
      <c r="I215" s="1977">
        <f t="shared" si="44"/>
        <v>0</v>
      </c>
      <c r="J215" s="1977">
        <f t="shared" si="45"/>
        <v>0</v>
      </c>
      <c r="K215" s="1977">
        <v>978.9672000000005</v>
      </c>
      <c r="L215" s="1977">
        <f t="shared" si="46"/>
        <v>2.7000000000043656E-3</v>
      </c>
      <c r="M215" s="1977">
        <f t="shared" si="47"/>
        <v>5.4</v>
      </c>
      <c r="N215" s="1977">
        <f t="shared" si="48"/>
        <v>18</v>
      </c>
      <c r="O215" s="1977">
        <f t="shared" si="49"/>
        <v>5.4</v>
      </c>
    </row>
    <row r="216" spans="1:15">
      <c r="A216" s="1975">
        <v>23</v>
      </c>
      <c r="B216" s="1977">
        <v>488.05990000000014</v>
      </c>
      <c r="C216" s="1977">
        <f t="shared" si="40"/>
        <v>1.7000000000280124E-3</v>
      </c>
      <c r="D216" s="1977">
        <f t="shared" si="41"/>
        <v>3.4</v>
      </c>
      <c r="E216" s="1977">
        <v>2556.1505000000025</v>
      </c>
      <c r="F216" s="1977">
        <f t="shared" si="42"/>
        <v>7.5999999999112333E-3</v>
      </c>
      <c r="G216" s="1977">
        <f t="shared" si="43"/>
        <v>15.2</v>
      </c>
      <c r="H216" s="1977">
        <v>158.25059999999988</v>
      </c>
      <c r="I216" s="1977">
        <f t="shared" si="44"/>
        <v>0</v>
      </c>
      <c r="J216" s="1977">
        <f t="shared" si="45"/>
        <v>0</v>
      </c>
      <c r="K216" s="1977">
        <v>978.96990000000051</v>
      </c>
      <c r="L216" s="1977">
        <f t="shared" si="46"/>
        <v>2.7000000000043656E-3</v>
      </c>
      <c r="M216" s="1977">
        <f t="shared" si="47"/>
        <v>5.4</v>
      </c>
      <c r="N216" s="1977">
        <f t="shared" si="48"/>
        <v>18.599999999999998</v>
      </c>
      <c r="O216" s="1977">
        <f t="shared" si="49"/>
        <v>5.4</v>
      </c>
    </row>
    <row r="217" spans="1:15">
      <c r="A217" s="1975">
        <v>24</v>
      </c>
      <c r="B217" s="1961">
        <v>488.06160000000017</v>
      </c>
      <c r="C217" s="1977">
        <f t="shared" si="40"/>
        <v>1.7000000000280124E-3</v>
      </c>
      <c r="D217" s="1977">
        <f t="shared" si="41"/>
        <v>3.4</v>
      </c>
      <c r="E217" s="1961">
        <v>2556.1580000000026</v>
      </c>
      <c r="F217" s="1977">
        <f t="shared" si="42"/>
        <v>7.500000000163709E-3</v>
      </c>
      <c r="G217" s="1977">
        <f t="shared" si="43"/>
        <v>15</v>
      </c>
      <c r="H217" s="1961">
        <v>158.25069999999988</v>
      </c>
      <c r="I217" s="1977">
        <f t="shared" si="44"/>
        <v>1.0000000000331966E-4</v>
      </c>
      <c r="J217" s="1977">
        <f t="shared" si="45"/>
        <v>0.2</v>
      </c>
      <c r="K217" s="1961">
        <v>978.97250000000054</v>
      </c>
      <c r="L217" s="1977">
        <f t="shared" si="46"/>
        <v>2.6000000000294676E-3</v>
      </c>
      <c r="M217" s="1977">
        <f t="shared" si="47"/>
        <v>5.2</v>
      </c>
      <c r="N217" s="1977">
        <f t="shared" si="48"/>
        <v>18.399999999999999</v>
      </c>
      <c r="O217" s="1977">
        <f t="shared" si="49"/>
        <v>5.4</v>
      </c>
    </row>
    <row r="218" spans="1:15" ht="30.75" customHeight="1">
      <c r="A218" s="1975" t="s">
        <v>19</v>
      </c>
      <c r="B218" s="1977"/>
      <c r="C218" s="1977">
        <f>SUM(C193:C217)</f>
        <v>3.4800000000188902E-2</v>
      </c>
      <c r="D218" s="1977">
        <f>SUM(D193:D217)</f>
        <v>69.600000000000023</v>
      </c>
      <c r="E218" s="1977"/>
      <c r="F218" s="1977">
        <f>SUM(F193:F217)</f>
        <v>0.17570000000250729</v>
      </c>
      <c r="G218" s="1977">
        <f>SUM(G193:G217)</f>
        <v>351.40000000000003</v>
      </c>
      <c r="H218" s="1977"/>
      <c r="I218" s="1977">
        <f>SUM(I193:I217)</f>
        <v>7.9999999998676685E-3</v>
      </c>
      <c r="J218" s="1977">
        <f>SUM(J193:J217)</f>
        <v>15.999999999999998</v>
      </c>
      <c r="K218" s="1977"/>
      <c r="L218" s="1977">
        <f>SUM(L193:L217)</f>
        <v>6.3200000000506407E-2</v>
      </c>
      <c r="M218" s="1977">
        <f>SUM(M193:M217)</f>
        <v>126.40000000000005</v>
      </c>
      <c r="N218" s="1977">
        <f>SUM(N193:N217)</f>
        <v>421</v>
      </c>
      <c r="O218" s="1977">
        <f>SUM(O193:O217)</f>
        <v>142.40000000000006</v>
      </c>
    </row>
    <row r="219" spans="1:15">
      <c r="A219" s="1967"/>
      <c r="B219" s="1967"/>
      <c r="C219" s="1967"/>
      <c r="D219" s="1967"/>
      <c r="E219" s="1967"/>
      <c r="F219" s="1967"/>
      <c r="G219" s="1967"/>
      <c r="H219" s="1967"/>
      <c r="I219" s="1967"/>
      <c r="J219" s="1967"/>
      <c r="K219" s="1967"/>
      <c r="L219" s="1967"/>
      <c r="M219" s="1967"/>
      <c r="N219" s="1967"/>
      <c r="O219" s="1967"/>
    </row>
    <row r="220" spans="1:15" ht="15.75">
      <c r="A220" s="1967"/>
      <c r="B220" s="1967"/>
      <c r="C220" s="1967"/>
      <c r="D220" s="1967"/>
      <c r="E220" s="1951" t="s">
        <v>663</v>
      </c>
      <c r="F220" s="1951"/>
      <c r="G220" s="1951"/>
      <c r="H220" s="1951" t="s">
        <v>664</v>
      </c>
      <c r="I220" s="1951"/>
      <c r="J220" s="1951" t="s">
        <v>735</v>
      </c>
      <c r="K220" s="1951"/>
      <c r="L220" s="1967"/>
      <c r="M220" s="1967"/>
      <c r="N220" s="1967"/>
      <c r="O220" s="1967"/>
    </row>
    <row r="223" spans="1:15">
      <c r="A223" s="1947" t="s">
        <v>632</v>
      </c>
      <c r="M223" s="1947" t="s">
        <v>633</v>
      </c>
    </row>
    <row r="224" spans="1:15">
      <c r="A224" s="1947" t="s">
        <v>634</v>
      </c>
      <c r="M224" s="1948" t="s">
        <v>635</v>
      </c>
      <c r="N224" s="1948"/>
      <c r="O224" s="1949"/>
    </row>
    <row r="225" spans="1:15">
      <c r="A225" s="1947" t="s">
        <v>636</v>
      </c>
      <c r="M225" s="1950" t="s">
        <v>681</v>
      </c>
      <c r="N225" s="1950"/>
      <c r="O225" s="1949"/>
    </row>
    <row r="226" spans="1:15" ht="15.75">
      <c r="A226" s="1951" t="s">
        <v>639</v>
      </c>
      <c r="E226" s="3093"/>
      <c r="F226" s="3093"/>
      <c r="G226" s="3093"/>
      <c r="H226" s="3093"/>
      <c r="I226" s="3093"/>
      <c r="J226" s="3093"/>
      <c r="K226" s="1952"/>
      <c r="L226" s="1952"/>
      <c r="M226" s="1950" t="s">
        <v>682</v>
      </c>
      <c r="N226" s="1948"/>
      <c r="O226" s="1949"/>
    </row>
    <row r="227" spans="1:15" ht="15.75">
      <c r="A227" s="3093" t="s">
        <v>667</v>
      </c>
      <c r="B227" s="3093"/>
      <c r="C227" s="3093"/>
      <c r="D227" s="3093"/>
      <c r="E227" s="3093"/>
      <c r="F227" s="3093"/>
      <c r="G227" s="3093"/>
      <c r="H227" s="3093"/>
      <c r="I227" s="3093"/>
      <c r="J227" s="3093"/>
      <c r="K227" s="3093"/>
      <c r="L227" s="3093"/>
      <c r="M227" s="3093"/>
    </row>
    <row r="228" spans="1:15" ht="14.25" customHeight="1">
      <c r="A228" s="3085" t="s">
        <v>643</v>
      </c>
      <c r="B228" s="3085"/>
      <c r="C228" s="3085"/>
      <c r="D228" s="3085"/>
      <c r="E228" s="3085"/>
      <c r="F228" s="3085"/>
      <c r="G228" s="3085"/>
      <c r="H228" s="3085"/>
      <c r="I228" s="3085"/>
      <c r="J228" s="3085"/>
      <c r="K228" s="3085"/>
      <c r="L228" s="3085"/>
      <c r="M228" s="3085"/>
    </row>
    <row r="229" spans="1:15">
      <c r="A229" s="3086" t="s">
        <v>644</v>
      </c>
      <c r="B229" s="3086"/>
      <c r="C229" s="3086"/>
      <c r="D229" s="3086"/>
      <c r="E229" s="3086"/>
      <c r="F229" s="3086"/>
      <c r="G229" s="3087"/>
      <c r="H229" s="3088">
        <f>[1]Табл.№1вводы!H8</f>
        <v>45098</v>
      </c>
      <c r="I229" s="3087"/>
      <c r="J229" s="3087"/>
      <c r="K229" s="3087"/>
      <c r="L229" s="3087"/>
      <c r="M229" s="3087"/>
      <c r="N229" s="3087"/>
      <c r="O229" s="3087"/>
    </row>
    <row r="231" spans="1:15">
      <c r="A231" s="1953"/>
      <c r="B231" s="3081" t="s">
        <v>645</v>
      </c>
      <c r="C231" s="3082"/>
      <c r="D231" s="3082"/>
      <c r="E231" s="3082"/>
      <c r="F231" s="3082"/>
      <c r="G231" s="3089"/>
      <c r="H231" s="3081" t="s">
        <v>646</v>
      </c>
      <c r="I231" s="3082"/>
      <c r="J231" s="3082"/>
      <c r="K231" s="3082"/>
      <c r="L231" s="3082"/>
      <c r="M231" s="3089"/>
      <c r="N231" s="1953"/>
      <c r="O231" s="1953"/>
    </row>
    <row r="232" spans="1:15">
      <c r="A232" s="1954"/>
      <c r="B232" s="3090" t="s">
        <v>683</v>
      </c>
      <c r="C232" s="3091"/>
      <c r="D232" s="3092"/>
      <c r="E232" s="3090" t="s">
        <v>684</v>
      </c>
      <c r="F232" s="3091"/>
      <c r="G232" s="3092"/>
      <c r="H232" s="3090" t="s">
        <v>683</v>
      </c>
      <c r="I232" s="3091"/>
      <c r="J232" s="3092"/>
      <c r="K232" s="3090" t="s">
        <v>685</v>
      </c>
      <c r="L232" s="3091"/>
      <c r="M232" s="3092"/>
      <c r="N232" s="1955" t="s">
        <v>650</v>
      </c>
      <c r="O232" s="1955" t="s">
        <v>650</v>
      </c>
    </row>
    <row r="233" spans="1:15">
      <c r="A233" s="1955" t="s">
        <v>651</v>
      </c>
      <c r="B233" s="3081" t="s">
        <v>652</v>
      </c>
      <c r="C233" s="3082"/>
      <c r="D233" s="1956">
        <v>6000</v>
      </c>
      <c r="E233" s="3081" t="s">
        <v>652</v>
      </c>
      <c r="F233" s="3082"/>
      <c r="G233" s="1956">
        <v>3000</v>
      </c>
      <c r="H233" s="3081" t="s">
        <v>652</v>
      </c>
      <c r="I233" s="3082"/>
      <c r="J233" s="1956">
        <v>6000</v>
      </c>
      <c r="K233" s="3081" t="s">
        <v>652</v>
      </c>
      <c r="L233" s="3082"/>
      <c r="M233" s="1956">
        <v>3000</v>
      </c>
      <c r="N233" s="1955" t="s">
        <v>653</v>
      </c>
      <c r="O233" s="1955" t="s">
        <v>654</v>
      </c>
    </row>
    <row r="234" spans="1:15">
      <c r="A234" s="1955" t="s">
        <v>655</v>
      </c>
      <c r="B234" s="1957" t="s">
        <v>656</v>
      </c>
      <c r="C234" s="3083" t="s">
        <v>17</v>
      </c>
      <c r="D234" s="1957" t="s">
        <v>657</v>
      </c>
      <c r="E234" s="1957" t="s">
        <v>656</v>
      </c>
      <c r="F234" s="3083" t="s">
        <v>17</v>
      </c>
      <c r="G234" s="1957" t="s">
        <v>657</v>
      </c>
      <c r="H234" s="1957" t="s">
        <v>656</v>
      </c>
      <c r="I234" s="3083" t="s">
        <v>17</v>
      </c>
      <c r="J234" s="1957" t="s">
        <v>657</v>
      </c>
      <c r="K234" s="1957" t="s">
        <v>656</v>
      </c>
      <c r="L234" s="3083" t="s">
        <v>17</v>
      </c>
      <c r="M234" s="1957" t="s">
        <v>657</v>
      </c>
      <c r="N234" s="1955" t="s">
        <v>658</v>
      </c>
      <c r="O234" s="1955" t="s">
        <v>658</v>
      </c>
    </row>
    <row r="235" spans="1:15">
      <c r="A235" s="1958"/>
      <c r="B235" s="1955" t="s">
        <v>659</v>
      </c>
      <c r="C235" s="3084"/>
      <c r="D235" s="1955" t="s">
        <v>660</v>
      </c>
      <c r="E235" s="1955" t="s">
        <v>659</v>
      </c>
      <c r="F235" s="3084"/>
      <c r="G235" s="1955" t="s">
        <v>660</v>
      </c>
      <c r="H235" s="1955" t="s">
        <v>659</v>
      </c>
      <c r="I235" s="3084"/>
      <c r="J235" s="1955" t="s">
        <v>660</v>
      </c>
      <c r="K235" s="1955" t="s">
        <v>659</v>
      </c>
      <c r="L235" s="3084"/>
      <c r="M235" s="1955" t="s">
        <v>660</v>
      </c>
      <c r="N235" s="1959" t="s">
        <v>661</v>
      </c>
      <c r="O235" s="1959" t="s">
        <v>662</v>
      </c>
    </row>
    <row r="236" spans="1:15">
      <c r="A236" s="1960">
        <v>1</v>
      </c>
      <c r="B236" s="1960">
        <v>2</v>
      </c>
      <c r="C236" s="1960">
        <v>3</v>
      </c>
      <c r="D236" s="1960">
        <v>4</v>
      </c>
      <c r="E236" s="1960">
        <v>5</v>
      </c>
      <c r="F236" s="1960">
        <v>6</v>
      </c>
      <c r="G236" s="1960">
        <v>7</v>
      </c>
      <c r="H236" s="1960">
        <v>8</v>
      </c>
      <c r="I236" s="1960">
        <v>9</v>
      </c>
      <c r="J236" s="1960">
        <v>10</v>
      </c>
      <c r="K236" s="1960">
        <v>11</v>
      </c>
      <c r="L236" s="1960">
        <v>12</v>
      </c>
      <c r="M236" s="1960">
        <v>13</v>
      </c>
      <c r="N236" s="1960"/>
      <c r="O236" s="1960"/>
    </row>
    <row r="237" spans="1:15">
      <c r="A237" s="1960">
        <v>0</v>
      </c>
      <c r="B237" s="1961">
        <v>5950.9886999999999</v>
      </c>
      <c r="C237" s="1962"/>
      <c r="D237" s="1962"/>
      <c r="E237" s="1961">
        <v>3723.3525</v>
      </c>
      <c r="F237" s="1962"/>
      <c r="G237" s="1962"/>
      <c r="H237" s="1961">
        <v>1653.8230000000001</v>
      </c>
      <c r="I237" s="1962"/>
      <c r="J237" s="1962"/>
      <c r="K237" s="1961">
        <v>948.92849999999999</v>
      </c>
      <c r="L237" s="1962"/>
      <c r="M237" s="1962"/>
      <c r="N237" s="1962"/>
      <c r="O237" s="1962"/>
    </row>
    <row r="238" spans="1:15">
      <c r="A238" s="1960">
        <v>1</v>
      </c>
      <c r="B238" s="1962">
        <v>5950.9907999999996</v>
      </c>
      <c r="C238" s="1962">
        <f>B238-B237</f>
        <v>2.0999999997002305E-3</v>
      </c>
      <c r="D238" s="1962">
        <f>ROUND(C238*D$233,2)</f>
        <v>12.6</v>
      </c>
      <c r="E238" s="1962">
        <v>3723.3602000000001</v>
      </c>
      <c r="F238" s="1962">
        <f>E238-E237</f>
        <v>7.7000000001135049E-3</v>
      </c>
      <c r="G238" s="1962">
        <f>ROUND(F238*G$233,2)</f>
        <v>23.1</v>
      </c>
      <c r="H238" s="1962">
        <v>1653.8230000000001</v>
      </c>
      <c r="I238" s="1962">
        <f>H238-H237</f>
        <v>0</v>
      </c>
      <c r="J238" s="1962">
        <f>ROUND(I238*J$233,2)</f>
        <v>0</v>
      </c>
      <c r="K238" s="1962">
        <v>948.92849999999999</v>
      </c>
      <c r="L238" s="1962">
        <f>K238-K237</f>
        <v>0</v>
      </c>
      <c r="M238" s="1962">
        <f>ROUND(L238*M$233,2)</f>
        <v>0</v>
      </c>
      <c r="N238" s="1962">
        <f>D238+G238</f>
        <v>35.700000000000003</v>
      </c>
      <c r="O238" s="1962">
        <f>J238+M238</f>
        <v>0</v>
      </c>
    </row>
    <row r="239" spans="1:15">
      <c r="A239" s="1960">
        <v>2</v>
      </c>
      <c r="B239" s="1962">
        <v>5950.9928999999993</v>
      </c>
      <c r="C239" s="1962">
        <f t="shared" ref="C239:C261" si="50">B239-B238</f>
        <v>2.0999999997002305E-3</v>
      </c>
      <c r="D239" s="1962">
        <f t="shared" ref="D239:D261" si="51">ROUND(C239*D$233,2)</f>
        <v>12.6</v>
      </c>
      <c r="E239" s="1962">
        <v>3723.3678</v>
      </c>
      <c r="F239" s="1962">
        <f t="shared" ref="F239:F261" si="52">E239-E238</f>
        <v>7.5999999999112333E-3</v>
      </c>
      <c r="G239" s="1962">
        <f t="shared" ref="G239:G261" si="53">ROUND(F239*G$233,2)</f>
        <v>22.8</v>
      </c>
      <c r="H239" s="1962">
        <v>1653.8230000000001</v>
      </c>
      <c r="I239" s="1962">
        <f t="shared" ref="I239:I261" si="54">H239-H238</f>
        <v>0</v>
      </c>
      <c r="J239" s="1962">
        <f t="shared" ref="J239:J261" si="55">ROUND(I239*J$233,2)</f>
        <v>0</v>
      </c>
      <c r="K239" s="1962">
        <v>948.92849999999999</v>
      </c>
      <c r="L239" s="1962">
        <f t="shared" ref="L239:L261" si="56">K239-K238</f>
        <v>0</v>
      </c>
      <c r="M239" s="1962">
        <f t="shared" ref="M239:M261" si="57">ROUND(L239*M$233,2)</f>
        <v>0</v>
      </c>
      <c r="N239" s="1962">
        <f t="shared" ref="N239:N261" si="58">D239+G239</f>
        <v>35.4</v>
      </c>
      <c r="O239" s="1962">
        <f t="shared" ref="O239:O261" si="59">J239+M239</f>
        <v>0</v>
      </c>
    </row>
    <row r="240" spans="1:15">
      <c r="A240" s="1960">
        <v>3</v>
      </c>
      <c r="B240" s="1962">
        <v>5950.9947999999995</v>
      </c>
      <c r="C240" s="1962">
        <f t="shared" si="50"/>
        <v>1.900000000205182E-3</v>
      </c>
      <c r="D240" s="1962">
        <f t="shared" si="51"/>
        <v>11.4</v>
      </c>
      <c r="E240" s="1962">
        <v>3723.3753000000002</v>
      </c>
      <c r="F240" s="1962">
        <f t="shared" si="52"/>
        <v>7.500000000163709E-3</v>
      </c>
      <c r="G240" s="1962">
        <f t="shared" si="53"/>
        <v>22.5</v>
      </c>
      <c r="H240" s="1962">
        <v>1653.8230000000001</v>
      </c>
      <c r="I240" s="1962">
        <f t="shared" si="54"/>
        <v>0</v>
      </c>
      <c r="J240" s="1962">
        <f t="shared" si="55"/>
        <v>0</v>
      </c>
      <c r="K240" s="1962">
        <v>948.92849999999999</v>
      </c>
      <c r="L240" s="1962">
        <f t="shared" si="56"/>
        <v>0</v>
      </c>
      <c r="M240" s="1962">
        <f t="shared" si="57"/>
        <v>0</v>
      </c>
      <c r="N240" s="1962">
        <f t="shared" si="58"/>
        <v>33.9</v>
      </c>
      <c r="O240" s="1962">
        <f t="shared" si="59"/>
        <v>0</v>
      </c>
    </row>
    <row r="241" spans="1:15">
      <c r="A241" s="1960">
        <v>4</v>
      </c>
      <c r="B241" s="1962">
        <v>5950.9968999999992</v>
      </c>
      <c r="C241" s="1962">
        <f t="shared" si="50"/>
        <v>2.0999999997002305E-3</v>
      </c>
      <c r="D241" s="1962">
        <f t="shared" si="51"/>
        <v>12.6</v>
      </c>
      <c r="E241" s="1962">
        <v>3723.3827000000001</v>
      </c>
      <c r="F241" s="1962">
        <f t="shared" si="52"/>
        <v>7.3999999999614374E-3</v>
      </c>
      <c r="G241" s="1962">
        <f t="shared" si="53"/>
        <v>22.2</v>
      </c>
      <c r="H241" s="1962">
        <v>1653.8230000000001</v>
      </c>
      <c r="I241" s="1962">
        <f t="shared" si="54"/>
        <v>0</v>
      </c>
      <c r="J241" s="1962">
        <f t="shared" si="55"/>
        <v>0</v>
      </c>
      <c r="K241" s="1962">
        <v>948.92849999999999</v>
      </c>
      <c r="L241" s="1962">
        <f t="shared" si="56"/>
        <v>0</v>
      </c>
      <c r="M241" s="1962">
        <f t="shared" si="57"/>
        <v>0</v>
      </c>
      <c r="N241" s="1962">
        <f t="shared" si="58"/>
        <v>34.799999999999997</v>
      </c>
      <c r="O241" s="1962">
        <f t="shared" si="59"/>
        <v>0</v>
      </c>
    </row>
    <row r="242" spans="1:15">
      <c r="A242" s="1960">
        <v>5</v>
      </c>
      <c r="B242" s="1962">
        <v>5951.0035999999991</v>
      </c>
      <c r="C242" s="1962">
        <f t="shared" si="50"/>
        <v>6.6999999999097781E-3</v>
      </c>
      <c r="D242" s="1962">
        <f t="shared" si="51"/>
        <v>40.200000000000003</v>
      </c>
      <c r="E242" s="1962">
        <v>3723.3902000000003</v>
      </c>
      <c r="F242" s="1962">
        <f t="shared" si="52"/>
        <v>7.500000000163709E-3</v>
      </c>
      <c r="G242" s="1962">
        <f t="shared" si="53"/>
        <v>22.5</v>
      </c>
      <c r="H242" s="1962">
        <v>1653.8230000000001</v>
      </c>
      <c r="I242" s="1962">
        <f t="shared" si="54"/>
        <v>0</v>
      </c>
      <c r="J242" s="1962">
        <f t="shared" si="55"/>
        <v>0</v>
      </c>
      <c r="K242" s="1962">
        <v>948.92849999999999</v>
      </c>
      <c r="L242" s="1962">
        <f t="shared" si="56"/>
        <v>0</v>
      </c>
      <c r="M242" s="1962">
        <f t="shared" si="57"/>
        <v>0</v>
      </c>
      <c r="N242" s="1962">
        <f t="shared" si="58"/>
        <v>62.7</v>
      </c>
      <c r="O242" s="1962">
        <f t="shared" si="59"/>
        <v>0</v>
      </c>
    </row>
    <row r="243" spans="1:15">
      <c r="A243" s="1960">
        <v>6</v>
      </c>
      <c r="B243" s="1962">
        <v>5951.0099999999993</v>
      </c>
      <c r="C243" s="1962">
        <f t="shared" si="50"/>
        <v>6.400000000212458E-3</v>
      </c>
      <c r="D243" s="1962">
        <f t="shared" si="51"/>
        <v>38.4</v>
      </c>
      <c r="E243" s="1962">
        <v>3723.3977000000004</v>
      </c>
      <c r="F243" s="1962">
        <f t="shared" si="52"/>
        <v>7.500000000163709E-3</v>
      </c>
      <c r="G243" s="1962">
        <f t="shared" si="53"/>
        <v>22.5</v>
      </c>
      <c r="H243" s="1962">
        <v>1653.8230000000001</v>
      </c>
      <c r="I243" s="1962">
        <f t="shared" si="54"/>
        <v>0</v>
      </c>
      <c r="J243" s="1962">
        <f t="shared" si="55"/>
        <v>0</v>
      </c>
      <c r="K243" s="1962">
        <v>948.92849999999999</v>
      </c>
      <c r="L243" s="1962">
        <f t="shared" si="56"/>
        <v>0</v>
      </c>
      <c r="M243" s="1962">
        <f t="shared" si="57"/>
        <v>0</v>
      </c>
      <c r="N243" s="1962">
        <f t="shared" si="58"/>
        <v>60.9</v>
      </c>
      <c r="O243" s="1962">
        <f t="shared" si="59"/>
        <v>0</v>
      </c>
    </row>
    <row r="244" spans="1:15">
      <c r="A244" s="1960">
        <v>7</v>
      </c>
      <c r="B244" s="1962">
        <v>5951.023799999999</v>
      </c>
      <c r="C244" s="1962">
        <f t="shared" si="50"/>
        <v>1.3799999999719148E-2</v>
      </c>
      <c r="D244" s="1962">
        <f t="shared" si="51"/>
        <v>82.8</v>
      </c>
      <c r="E244" s="1962">
        <v>3723.4058000000005</v>
      </c>
      <c r="F244" s="1962">
        <f t="shared" si="52"/>
        <v>8.1000000000130967E-3</v>
      </c>
      <c r="G244" s="1962">
        <f t="shared" si="53"/>
        <v>24.3</v>
      </c>
      <c r="H244" s="1962">
        <v>1653.8230000000001</v>
      </c>
      <c r="I244" s="1962">
        <f t="shared" si="54"/>
        <v>0</v>
      </c>
      <c r="J244" s="1962">
        <f t="shared" si="55"/>
        <v>0</v>
      </c>
      <c r="K244" s="1962">
        <v>948.92849999999999</v>
      </c>
      <c r="L244" s="1962">
        <f t="shared" si="56"/>
        <v>0</v>
      </c>
      <c r="M244" s="1962">
        <f t="shared" si="57"/>
        <v>0</v>
      </c>
      <c r="N244" s="1962">
        <f t="shared" si="58"/>
        <v>107.1</v>
      </c>
      <c r="O244" s="1962">
        <f t="shared" si="59"/>
        <v>0</v>
      </c>
    </row>
    <row r="245" spans="1:15">
      <c r="A245" s="1960">
        <v>8</v>
      </c>
      <c r="B245" s="1962">
        <v>5951.0369999999994</v>
      </c>
      <c r="C245" s="1962">
        <f t="shared" si="50"/>
        <v>1.3200000000324508E-2</v>
      </c>
      <c r="D245" s="1962">
        <f t="shared" si="51"/>
        <v>79.2</v>
      </c>
      <c r="E245" s="1962">
        <v>3723.4137000000005</v>
      </c>
      <c r="F245" s="1962">
        <f t="shared" si="52"/>
        <v>7.9000000000633008E-3</v>
      </c>
      <c r="G245" s="1962">
        <f t="shared" si="53"/>
        <v>23.7</v>
      </c>
      <c r="H245" s="1962">
        <v>1653.8230000000001</v>
      </c>
      <c r="I245" s="1962">
        <f t="shared" si="54"/>
        <v>0</v>
      </c>
      <c r="J245" s="1962">
        <f t="shared" si="55"/>
        <v>0</v>
      </c>
      <c r="K245" s="1962">
        <v>948.92849999999999</v>
      </c>
      <c r="L245" s="1962">
        <f t="shared" si="56"/>
        <v>0</v>
      </c>
      <c r="M245" s="1962">
        <f t="shared" si="57"/>
        <v>0</v>
      </c>
      <c r="N245" s="1962">
        <f t="shared" si="58"/>
        <v>102.9</v>
      </c>
      <c r="O245" s="1962">
        <f t="shared" si="59"/>
        <v>0</v>
      </c>
    </row>
    <row r="246" spans="1:15">
      <c r="A246" s="1960">
        <v>9</v>
      </c>
      <c r="B246" s="1962">
        <v>5951.0510999999997</v>
      </c>
      <c r="C246" s="1962">
        <f t="shared" si="50"/>
        <v>1.4100000000325963E-2</v>
      </c>
      <c r="D246" s="1962">
        <f t="shared" si="51"/>
        <v>84.6</v>
      </c>
      <c r="E246" s="1962">
        <v>3723.4223000000006</v>
      </c>
      <c r="F246" s="1962">
        <f t="shared" si="52"/>
        <v>8.6000000001149601E-3</v>
      </c>
      <c r="G246" s="1962">
        <f t="shared" si="53"/>
        <v>25.8</v>
      </c>
      <c r="H246" s="1962">
        <v>1653.8230000000001</v>
      </c>
      <c r="I246" s="1962">
        <f t="shared" si="54"/>
        <v>0</v>
      </c>
      <c r="J246" s="1962">
        <f t="shared" si="55"/>
        <v>0</v>
      </c>
      <c r="K246" s="1962">
        <v>948.92849999999999</v>
      </c>
      <c r="L246" s="1962">
        <f t="shared" si="56"/>
        <v>0</v>
      </c>
      <c r="M246" s="1962">
        <f t="shared" si="57"/>
        <v>0</v>
      </c>
      <c r="N246" s="1962">
        <f t="shared" si="58"/>
        <v>110.39999999999999</v>
      </c>
      <c r="O246" s="1962">
        <f t="shared" si="59"/>
        <v>0</v>
      </c>
    </row>
    <row r="247" spans="1:15">
      <c r="A247" s="1960">
        <v>10</v>
      </c>
      <c r="B247" s="1962">
        <v>5951.0654999999997</v>
      </c>
      <c r="C247" s="1962">
        <f t="shared" si="50"/>
        <v>1.4400000000023283E-2</v>
      </c>
      <c r="D247" s="1962">
        <f t="shared" si="51"/>
        <v>86.4</v>
      </c>
      <c r="E247" s="1962">
        <v>3723.4317000000005</v>
      </c>
      <c r="F247" s="1962">
        <f t="shared" si="52"/>
        <v>9.3999999999141437E-3</v>
      </c>
      <c r="G247" s="1962">
        <f t="shared" si="53"/>
        <v>28.2</v>
      </c>
      <c r="H247" s="1962">
        <v>1653.8230000000001</v>
      </c>
      <c r="I247" s="1962">
        <f t="shared" si="54"/>
        <v>0</v>
      </c>
      <c r="J247" s="1962">
        <f t="shared" si="55"/>
        <v>0</v>
      </c>
      <c r="K247" s="1962">
        <v>948.92859999999996</v>
      </c>
      <c r="L247" s="1962">
        <f t="shared" si="56"/>
        <v>9.9999999974897946E-5</v>
      </c>
      <c r="M247" s="1962">
        <f t="shared" si="57"/>
        <v>0.3</v>
      </c>
      <c r="N247" s="1962">
        <f t="shared" si="58"/>
        <v>114.60000000000001</v>
      </c>
      <c r="O247" s="1962">
        <f t="shared" si="59"/>
        <v>0.3</v>
      </c>
    </row>
    <row r="248" spans="1:15">
      <c r="A248" s="1960">
        <v>11</v>
      </c>
      <c r="B248" s="1962">
        <v>5951.0787999999993</v>
      </c>
      <c r="C248" s="1962">
        <f t="shared" si="50"/>
        <v>1.3299999999617285E-2</v>
      </c>
      <c r="D248" s="1962">
        <f t="shared" si="51"/>
        <v>79.8</v>
      </c>
      <c r="E248" s="1962">
        <v>3723.4408000000008</v>
      </c>
      <c r="F248" s="1962">
        <f t="shared" si="52"/>
        <v>9.1000000002168235E-3</v>
      </c>
      <c r="G248" s="1962">
        <f t="shared" si="53"/>
        <v>27.3</v>
      </c>
      <c r="H248" s="1962">
        <v>1653.8230000000001</v>
      </c>
      <c r="I248" s="1962">
        <f t="shared" si="54"/>
        <v>0</v>
      </c>
      <c r="J248" s="1962">
        <f t="shared" si="55"/>
        <v>0</v>
      </c>
      <c r="K248" s="1962">
        <v>948.92859999999996</v>
      </c>
      <c r="L248" s="1962">
        <f t="shared" si="56"/>
        <v>0</v>
      </c>
      <c r="M248" s="1962">
        <f t="shared" si="57"/>
        <v>0</v>
      </c>
      <c r="N248" s="1962">
        <f t="shared" si="58"/>
        <v>107.1</v>
      </c>
      <c r="O248" s="1962">
        <f t="shared" si="59"/>
        <v>0</v>
      </c>
    </row>
    <row r="249" spans="1:15">
      <c r="A249" s="1960">
        <v>12</v>
      </c>
      <c r="B249" s="1962">
        <v>5951.0919999999996</v>
      </c>
      <c r="C249" s="1962">
        <f t="shared" si="50"/>
        <v>1.3200000000324508E-2</v>
      </c>
      <c r="D249" s="1962">
        <f t="shared" si="51"/>
        <v>79.2</v>
      </c>
      <c r="E249" s="1962">
        <v>3723.4494000000009</v>
      </c>
      <c r="F249" s="1962">
        <f t="shared" si="52"/>
        <v>8.6000000001149601E-3</v>
      </c>
      <c r="G249" s="1962">
        <f t="shared" si="53"/>
        <v>25.8</v>
      </c>
      <c r="H249" s="1962">
        <v>1653.8230000000001</v>
      </c>
      <c r="I249" s="1962">
        <f t="shared" si="54"/>
        <v>0</v>
      </c>
      <c r="J249" s="1962">
        <f t="shared" si="55"/>
        <v>0</v>
      </c>
      <c r="K249" s="1962">
        <v>948.92859999999996</v>
      </c>
      <c r="L249" s="1962">
        <f t="shared" si="56"/>
        <v>0</v>
      </c>
      <c r="M249" s="1962">
        <f t="shared" si="57"/>
        <v>0</v>
      </c>
      <c r="N249" s="1962">
        <f t="shared" si="58"/>
        <v>105</v>
      </c>
      <c r="O249" s="1962">
        <f t="shared" si="59"/>
        <v>0</v>
      </c>
    </row>
    <row r="250" spans="1:15">
      <c r="A250" s="1960">
        <v>13</v>
      </c>
      <c r="B250" s="1962">
        <v>5951.1009999999997</v>
      </c>
      <c r="C250" s="1962">
        <f t="shared" si="50"/>
        <v>9.0000000000145519E-3</v>
      </c>
      <c r="D250" s="1962">
        <f t="shared" si="51"/>
        <v>54</v>
      </c>
      <c r="E250" s="1962">
        <v>3723.4588000000008</v>
      </c>
      <c r="F250" s="1962">
        <f t="shared" si="52"/>
        <v>9.3999999999141437E-3</v>
      </c>
      <c r="G250" s="1962">
        <f t="shared" si="53"/>
        <v>28.2</v>
      </c>
      <c r="H250" s="1962">
        <v>1653.8230000000001</v>
      </c>
      <c r="I250" s="1962">
        <f t="shared" si="54"/>
        <v>0</v>
      </c>
      <c r="J250" s="1962">
        <f t="shared" si="55"/>
        <v>0</v>
      </c>
      <c r="K250" s="1962">
        <v>948.92859999999996</v>
      </c>
      <c r="L250" s="1962">
        <f t="shared" si="56"/>
        <v>0</v>
      </c>
      <c r="M250" s="1962">
        <f t="shared" si="57"/>
        <v>0</v>
      </c>
      <c r="N250" s="1962">
        <f t="shared" si="58"/>
        <v>82.2</v>
      </c>
      <c r="O250" s="1962">
        <f t="shared" si="59"/>
        <v>0</v>
      </c>
    </row>
    <row r="251" spans="1:15">
      <c r="A251" s="1960">
        <v>14</v>
      </c>
      <c r="B251" s="1962">
        <v>5951.1091999999999</v>
      </c>
      <c r="C251" s="1962">
        <f t="shared" si="50"/>
        <v>8.2000000002153683E-3</v>
      </c>
      <c r="D251" s="1962">
        <f t="shared" si="51"/>
        <v>49.2</v>
      </c>
      <c r="E251" s="1962">
        <v>3723.4692000000009</v>
      </c>
      <c r="F251" s="1962">
        <f t="shared" si="52"/>
        <v>1.0400000000117871E-2</v>
      </c>
      <c r="G251" s="1962">
        <f t="shared" si="53"/>
        <v>31.2</v>
      </c>
      <c r="H251" s="1962">
        <v>1653.8230000000001</v>
      </c>
      <c r="I251" s="1962">
        <f t="shared" si="54"/>
        <v>0</v>
      </c>
      <c r="J251" s="1962">
        <f t="shared" si="55"/>
        <v>0</v>
      </c>
      <c r="K251" s="1962">
        <v>948.92859999999996</v>
      </c>
      <c r="L251" s="1962">
        <f t="shared" si="56"/>
        <v>0</v>
      </c>
      <c r="M251" s="1962">
        <f t="shared" si="57"/>
        <v>0</v>
      </c>
      <c r="N251" s="1962">
        <f t="shared" si="58"/>
        <v>80.400000000000006</v>
      </c>
      <c r="O251" s="1962">
        <f t="shared" si="59"/>
        <v>0</v>
      </c>
    </row>
    <row r="252" spans="1:15">
      <c r="A252" s="1960">
        <v>15</v>
      </c>
      <c r="B252" s="1962">
        <v>5951.1154999999999</v>
      </c>
      <c r="C252" s="1962">
        <f t="shared" si="50"/>
        <v>6.3000000000101863E-3</v>
      </c>
      <c r="D252" s="1962">
        <f t="shared" si="51"/>
        <v>37.799999999999997</v>
      </c>
      <c r="E252" s="1962">
        <v>3723.4803000000011</v>
      </c>
      <c r="F252" s="1962">
        <f t="shared" si="52"/>
        <v>1.110000000016953E-2</v>
      </c>
      <c r="G252" s="1962">
        <f t="shared" si="53"/>
        <v>33.299999999999997</v>
      </c>
      <c r="H252" s="1962">
        <v>1653.8230000000001</v>
      </c>
      <c r="I252" s="1962">
        <f t="shared" si="54"/>
        <v>0</v>
      </c>
      <c r="J252" s="1962">
        <f t="shared" si="55"/>
        <v>0</v>
      </c>
      <c r="K252" s="1962">
        <v>948.92859999999996</v>
      </c>
      <c r="L252" s="1962">
        <f t="shared" si="56"/>
        <v>0</v>
      </c>
      <c r="M252" s="1962">
        <f t="shared" si="57"/>
        <v>0</v>
      </c>
      <c r="N252" s="1962">
        <f t="shared" si="58"/>
        <v>71.099999999999994</v>
      </c>
      <c r="O252" s="1962">
        <f t="shared" si="59"/>
        <v>0</v>
      </c>
    </row>
    <row r="253" spans="1:15">
      <c r="A253" s="1960">
        <v>16</v>
      </c>
      <c r="B253" s="1962">
        <v>5951.1217999999999</v>
      </c>
      <c r="C253" s="1962">
        <f t="shared" si="50"/>
        <v>6.3000000000101863E-3</v>
      </c>
      <c r="D253" s="1962">
        <f t="shared" si="51"/>
        <v>37.799999999999997</v>
      </c>
      <c r="E253" s="1962">
        <v>3723.4889000000012</v>
      </c>
      <c r="F253" s="1962">
        <f t="shared" si="52"/>
        <v>8.6000000001149601E-3</v>
      </c>
      <c r="G253" s="1962">
        <f t="shared" si="53"/>
        <v>25.8</v>
      </c>
      <c r="H253" s="1962">
        <v>1653.8230000000001</v>
      </c>
      <c r="I253" s="1962">
        <f t="shared" si="54"/>
        <v>0</v>
      </c>
      <c r="J253" s="1962">
        <f t="shared" si="55"/>
        <v>0</v>
      </c>
      <c r="K253" s="1962">
        <v>948.92859999999996</v>
      </c>
      <c r="L253" s="1962">
        <f t="shared" si="56"/>
        <v>0</v>
      </c>
      <c r="M253" s="1962">
        <f t="shared" si="57"/>
        <v>0</v>
      </c>
      <c r="N253" s="1962">
        <f t="shared" si="58"/>
        <v>63.599999999999994</v>
      </c>
      <c r="O253" s="1962">
        <f t="shared" si="59"/>
        <v>0</v>
      </c>
    </row>
    <row r="254" spans="1:15">
      <c r="A254" s="1960">
        <v>17</v>
      </c>
      <c r="B254" s="1962">
        <v>5951.125</v>
      </c>
      <c r="C254" s="1962">
        <f t="shared" si="50"/>
        <v>3.200000000106229E-3</v>
      </c>
      <c r="D254" s="1962">
        <f t="shared" si="51"/>
        <v>19.2</v>
      </c>
      <c r="E254" s="1962">
        <v>3723.4972000000012</v>
      </c>
      <c r="F254" s="1962">
        <f t="shared" si="52"/>
        <v>8.2999999999628926E-3</v>
      </c>
      <c r="G254" s="1962">
        <f t="shared" si="53"/>
        <v>24.9</v>
      </c>
      <c r="H254" s="1962">
        <v>1653.8230000000001</v>
      </c>
      <c r="I254" s="1962">
        <f t="shared" si="54"/>
        <v>0</v>
      </c>
      <c r="J254" s="1962">
        <f t="shared" si="55"/>
        <v>0</v>
      </c>
      <c r="K254" s="1962">
        <v>948.92859999999996</v>
      </c>
      <c r="L254" s="1962">
        <f t="shared" si="56"/>
        <v>0</v>
      </c>
      <c r="M254" s="1962">
        <f t="shared" si="57"/>
        <v>0</v>
      </c>
      <c r="N254" s="1962">
        <f t="shared" si="58"/>
        <v>44.099999999999994</v>
      </c>
      <c r="O254" s="1962">
        <f t="shared" si="59"/>
        <v>0</v>
      </c>
    </row>
    <row r="255" spans="1:15">
      <c r="A255" s="1960">
        <v>18</v>
      </c>
      <c r="B255" s="1962">
        <v>5951.1271999999999</v>
      </c>
      <c r="C255" s="1962">
        <f t="shared" si="50"/>
        <v>2.1999999999025022E-3</v>
      </c>
      <c r="D255" s="1962">
        <f t="shared" si="51"/>
        <v>13.2</v>
      </c>
      <c r="E255" s="1962">
        <v>3723.505200000001</v>
      </c>
      <c r="F255" s="1962">
        <f t="shared" si="52"/>
        <v>7.9999999998108251E-3</v>
      </c>
      <c r="G255" s="1962">
        <f t="shared" si="53"/>
        <v>24</v>
      </c>
      <c r="H255" s="1962">
        <v>1653.8230000000001</v>
      </c>
      <c r="I255" s="1962">
        <f t="shared" si="54"/>
        <v>0</v>
      </c>
      <c r="J255" s="1962">
        <f t="shared" si="55"/>
        <v>0</v>
      </c>
      <c r="K255" s="1962">
        <v>948.92859999999996</v>
      </c>
      <c r="L255" s="1962">
        <f t="shared" si="56"/>
        <v>0</v>
      </c>
      <c r="M255" s="1962">
        <f t="shared" si="57"/>
        <v>0</v>
      </c>
      <c r="N255" s="1962">
        <f t="shared" si="58"/>
        <v>37.200000000000003</v>
      </c>
      <c r="O255" s="1962">
        <f t="shared" si="59"/>
        <v>0</v>
      </c>
    </row>
    <row r="256" spans="1:15">
      <c r="A256" s="1960">
        <v>19</v>
      </c>
      <c r="B256" s="1962">
        <v>5951.1296000000002</v>
      </c>
      <c r="C256" s="1962">
        <f t="shared" si="50"/>
        <v>2.4000000003070454E-3</v>
      </c>
      <c r="D256" s="1962">
        <f t="shared" si="51"/>
        <v>14.4</v>
      </c>
      <c r="E256" s="1962">
        <v>3723.5137000000009</v>
      </c>
      <c r="F256" s="1962">
        <f t="shared" si="52"/>
        <v>8.4999999999126885E-3</v>
      </c>
      <c r="G256" s="1962">
        <f t="shared" si="53"/>
        <v>25.5</v>
      </c>
      <c r="H256" s="1962">
        <v>1653.8230000000001</v>
      </c>
      <c r="I256" s="1962">
        <f t="shared" si="54"/>
        <v>0</v>
      </c>
      <c r="J256" s="1962">
        <f t="shared" si="55"/>
        <v>0</v>
      </c>
      <c r="K256" s="1962">
        <v>948.92859999999996</v>
      </c>
      <c r="L256" s="1962">
        <f t="shared" si="56"/>
        <v>0</v>
      </c>
      <c r="M256" s="1962">
        <f t="shared" si="57"/>
        <v>0</v>
      </c>
      <c r="N256" s="1962">
        <f t="shared" si="58"/>
        <v>39.9</v>
      </c>
      <c r="O256" s="1962">
        <f t="shared" si="59"/>
        <v>0</v>
      </c>
    </row>
    <row r="257" spans="1:15">
      <c r="A257" s="1960">
        <v>20</v>
      </c>
      <c r="B257" s="1962">
        <v>5951.1316999999999</v>
      </c>
      <c r="C257" s="1962">
        <f t="shared" si="50"/>
        <v>2.0999999997002305E-3</v>
      </c>
      <c r="D257" s="1962">
        <f t="shared" si="51"/>
        <v>12.6</v>
      </c>
      <c r="E257" s="1962">
        <v>3723.5217000000007</v>
      </c>
      <c r="F257" s="1962">
        <f t="shared" si="52"/>
        <v>7.9999999998108251E-3</v>
      </c>
      <c r="G257" s="1962">
        <f t="shared" si="53"/>
        <v>24</v>
      </c>
      <c r="H257" s="1962">
        <v>1653.8230000000001</v>
      </c>
      <c r="I257" s="1962">
        <f t="shared" si="54"/>
        <v>0</v>
      </c>
      <c r="J257" s="1962">
        <f t="shared" si="55"/>
        <v>0</v>
      </c>
      <c r="K257" s="1962">
        <v>948.92859999999996</v>
      </c>
      <c r="L257" s="1962">
        <f t="shared" si="56"/>
        <v>0</v>
      </c>
      <c r="M257" s="1962">
        <f t="shared" si="57"/>
        <v>0</v>
      </c>
      <c r="N257" s="1962">
        <f t="shared" si="58"/>
        <v>36.6</v>
      </c>
      <c r="O257" s="1962">
        <f t="shared" si="59"/>
        <v>0</v>
      </c>
    </row>
    <row r="258" spans="1:15">
      <c r="A258" s="1960">
        <v>21</v>
      </c>
      <c r="B258" s="1962">
        <v>5951.1337999999996</v>
      </c>
      <c r="C258" s="1962">
        <f t="shared" si="50"/>
        <v>2.0999999997002305E-3</v>
      </c>
      <c r="D258" s="1962">
        <f t="shared" si="51"/>
        <v>12.6</v>
      </c>
      <c r="E258" s="1962">
        <v>3723.5297000000005</v>
      </c>
      <c r="F258" s="1962">
        <f t="shared" si="52"/>
        <v>7.9999999998108251E-3</v>
      </c>
      <c r="G258" s="1962">
        <f t="shared" si="53"/>
        <v>24</v>
      </c>
      <c r="H258" s="1962">
        <v>1653.8230000000001</v>
      </c>
      <c r="I258" s="1962">
        <f t="shared" si="54"/>
        <v>0</v>
      </c>
      <c r="J258" s="1962">
        <f t="shared" si="55"/>
        <v>0</v>
      </c>
      <c r="K258" s="1962">
        <v>948.92859999999996</v>
      </c>
      <c r="L258" s="1962">
        <f t="shared" si="56"/>
        <v>0</v>
      </c>
      <c r="M258" s="1962">
        <f t="shared" si="57"/>
        <v>0</v>
      </c>
      <c r="N258" s="1962">
        <f t="shared" si="58"/>
        <v>36.6</v>
      </c>
      <c r="O258" s="1962">
        <f t="shared" si="59"/>
        <v>0</v>
      </c>
    </row>
    <row r="259" spans="1:15">
      <c r="A259" s="1960">
        <v>22</v>
      </c>
      <c r="B259" s="1962">
        <v>5951.1358999999993</v>
      </c>
      <c r="C259" s="1962">
        <f t="shared" si="50"/>
        <v>2.0999999997002305E-3</v>
      </c>
      <c r="D259" s="1962">
        <f t="shared" si="51"/>
        <v>12.6</v>
      </c>
      <c r="E259" s="1962">
        <v>3723.5374000000006</v>
      </c>
      <c r="F259" s="1962">
        <f t="shared" si="52"/>
        <v>7.7000000001135049E-3</v>
      </c>
      <c r="G259" s="1962">
        <f t="shared" si="53"/>
        <v>23.1</v>
      </c>
      <c r="H259" s="1962">
        <v>1653.8230000000001</v>
      </c>
      <c r="I259" s="1962">
        <f t="shared" si="54"/>
        <v>0</v>
      </c>
      <c r="J259" s="1962">
        <f t="shared" si="55"/>
        <v>0</v>
      </c>
      <c r="K259" s="1962">
        <v>948.92859999999996</v>
      </c>
      <c r="L259" s="1962">
        <f t="shared" si="56"/>
        <v>0</v>
      </c>
      <c r="M259" s="1962">
        <f t="shared" si="57"/>
        <v>0</v>
      </c>
      <c r="N259" s="1962">
        <f t="shared" si="58"/>
        <v>35.700000000000003</v>
      </c>
      <c r="O259" s="1962">
        <f t="shared" si="59"/>
        <v>0</v>
      </c>
    </row>
    <row r="260" spans="1:15">
      <c r="A260" s="1960">
        <v>23</v>
      </c>
      <c r="B260" s="1962">
        <v>5951.1380999999992</v>
      </c>
      <c r="C260" s="1962">
        <f t="shared" si="50"/>
        <v>2.1999999999025022E-3</v>
      </c>
      <c r="D260" s="1962">
        <f t="shared" si="51"/>
        <v>13.2</v>
      </c>
      <c r="E260" s="1962">
        <v>3723.5452000000005</v>
      </c>
      <c r="F260" s="1962">
        <f t="shared" si="52"/>
        <v>7.7999999998610292E-3</v>
      </c>
      <c r="G260" s="1962">
        <f t="shared" si="53"/>
        <v>23.4</v>
      </c>
      <c r="H260" s="1962">
        <v>1653.8230000000001</v>
      </c>
      <c r="I260" s="1962">
        <f t="shared" si="54"/>
        <v>0</v>
      </c>
      <c r="J260" s="1962">
        <f t="shared" si="55"/>
        <v>0</v>
      </c>
      <c r="K260" s="1962">
        <v>948.92859999999996</v>
      </c>
      <c r="L260" s="1962">
        <f t="shared" si="56"/>
        <v>0</v>
      </c>
      <c r="M260" s="1962">
        <f t="shared" si="57"/>
        <v>0</v>
      </c>
      <c r="N260" s="1962">
        <f t="shared" si="58"/>
        <v>36.599999999999994</v>
      </c>
      <c r="O260" s="1962">
        <f t="shared" si="59"/>
        <v>0</v>
      </c>
    </row>
    <row r="261" spans="1:15">
      <c r="A261" s="1960">
        <v>24</v>
      </c>
      <c r="B261" s="1961">
        <v>5951.1401999999989</v>
      </c>
      <c r="C261" s="1962">
        <f t="shared" si="50"/>
        <v>2.0999999997002305E-3</v>
      </c>
      <c r="D261" s="1962">
        <f t="shared" si="51"/>
        <v>12.6</v>
      </c>
      <c r="E261" s="1961">
        <v>3723.5528000000004</v>
      </c>
      <c r="F261" s="1962">
        <f t="shared" si="52"/>
        <v>7.5999999999112333E-3</v>
      </c>
      <c r="G261" s="1962">
        <f t="shared" si="53"/>
        <v>22.8</v>
      </c>
      <c r="H261" s="1961">
        <v>1653.8230000000001</v>
      </c>
      <c r="I261" s="1962">
        <f t="shared" si="54"/>
        <v>0</v>
      </c>
      <c r="J261" s="1962">
        <f t="shared" si="55"/>
        <v>0</v>
      </c>
      <c r="K261" s="1961">
        <v>948.92859999999996</v>
      </c>
      <c r="L261" s="1962">
        <f t="shared" si="56"/>
        <v>0</v>
      </c>
      <c r="M261" s="1962">
        <f t="shared" si="57"/>
        <v>0</v>
      </c>
      <c r="N261" s="1962">
        <f t="shared" si="58"/>
        <v>35.4</v>
      </c>
      <c r="O261" s="1962">
        <f t="shared" si="59"/>
        <v>0</v>
      </c>
    </row>
    <row r="262" spans="1:15" ht="24" customHeight="1">
      <c r="A262" s="1963" t="s">
        <v>19</v>
      </c>
      <c r="B262" s="1961"/>
      <c r="C262" s="1961">
        <f>SUM(C237:C261)</f>
        <v>0.1514999999990323</v>
      </c>
      <c r="D262" s="1961">
        <f>SUM(D237:D261)</f>
        <v>909.00000000000011</v>
      </c>
      <c r="E262" s="1961"/>
      <c r="F262" s="1961">
        <f>SUM(F237:F261)</f>
        <v>0.20030000000042492</v>
      </c>
      <c r="G262" s="1961">
        <f>SUM(G237:G261)</f>
        <v>600.9</v>
      </c>
      <c r="H262" s="1961"/>
      <c r="I262" s="1961">
        <f>SUM(I237:I261)</f>
        <v>0</v>
      </c>
      <c r="J262" s="1961">
        <f>SUM(J237:J261)</f>
        <v>0</v>
      </c>
      <c r="K262" s="1961"/>
      <c r="L262" s="1961">
        <f>SUM(L237:L261)</f>
        <v>9.9999999974897946E-5</v>
      </c>
      <c r="M262" s="1961">
        <f>SUM(M237:M261)</f>
        <v>0.3</v>
      </c>
      <c r="N262" s="1961">
        <f>SUM(N237:N261)</f>
        <v>1509.8999999999999</v>
      </c>
      <c r="O262" s="1961">
        <f>SUM(O237:O261)</f>
        <v>0.3</v>
      </c>
    </row>
    <row r="264" spans="1:15" ht="18.75">
      <c r="E264" s="1951" t="s">
        <v>663</v>
      </c>
      <c r="F264" s="1951"/>
      <c r="G264" s="1951"/>
      <c r="H264" s="1951" t="s">
        <v>664</v>
      </c>
      <c r="I264" s="1951"/>
      <c r="J264" s="1951" t="s">
        <v>735</v>
      </c>
      <c r="K264" s="1951"/>
      <c r="L264" s="1978"/>
    </row>
    <row r="268" spans="1:15">
      <c r="A268" s="1947" t="s">
        <v>632</v>
      </c>
      <c r="M268" s="1947" t="s">
        <v>633</v>
      </c>
    </row>
    <row r="269" spans="1:15">
      <c r="A269" s="1947" t="s">
        <v>634</v>
      </c>
      <c r="M269" s="1948" t="s">
        <v>635</v>
      </c>
      <c r="N269" s="1948"/>
      <c r="O269" s="1949"/>
    </row>
    <row r="270" spans="1:15">
      <c r="A270" s="1947" t="s">
        <v>636</v>
      </c>
      <c r="M270" s="1950" t="s">
        <v>686</v>
      </c>
      <c r="N270" s="1950"/>
      <c r="O270" s="1949"/>
    </row>
    <row r="271" spans="1:15" ht="15.75">
      <c r="A271" s="1951" t="s">
        <v>639</v>
      </c>
      <c r="E271" s="3093"/>
      <c r="F271" s="3093"/>
      <c r="G271" s="3093"/>
      <c r="H271" s="3093"/>
      <c r="I271" s="3093"/>
      <c r="J271" s="3093"/>
      <c r="K271" s="1952"/>
      <c r="L271" s="1952"/>
      <c r="M271" s="1950" t="s">
        <v>687</v>
      </c>
      <c r="N271" s="1948"/>
      <c r="O271" s="1949"/>
    </row>
    <row r="272" spans="1:15" ht="15.75">
      <c r="A272" s="3093" t="s">
        <v>667</v>
      </c>
      <c r="B272" s="3093"/>
      <c r="C272" s="3093"/>
      <c r="D272" s="3093"/>
      <c r="E272" s="3093"/>
      <c r="F272" s="3093"/>
      <c r="G272" s="3093"/>
      <c r="H272" s="3093"/>
      <c r="I272" s="3093"/>
      <c r="J272" s="3093"/>
      <c r="K272" s="3093"/>
      <c r="L272" s="3093"/>
      <c r="M272" s="3093"/>
    </row>
    <row r="273" spans="1:15">
      <c r="A273" s="3085" t="s">
        <v>643</v>
      </c>
      <c r="B273" s="3085"/>
      <c r="C273" s="3085"/>
      <c r="D273" s="3085"/>
      <c r="E273" s="3085"/>
      <c r="F273" s="3085"/>
      <c r="G273" s="3085"/>
      <c r="H273" s="3085"/>
      <c r="I273" s="3085"/>
      <c r="J273" s="3085"/>
      <c r="K273" s="3085"/>
      <c r="L273" s="3085"/>
      <c r="M273" s="3085"/>
    </row>
    <row r="274" spans="1:15">
      <c r="A274" s="3086" t="s">
        <v>644</v>
      </c>
      <c r="B274" s="3086"/>
      <c r="C274" s="3086"/>
      <c r="D274" s="3086"/>
      <c r="E274" s="3086"/>
      <c r="F274" s="3086"/>
      <c r="G274" s="3087"/>
      <c r="H274" s="3088">
        <f>[1]Табл.№1вводы!H8</f>
        <v>45098</v>
      </c>
      <c r="I274" s="3087"/>
      <c r="J274" s="3087"/>
      <c r="K274" s="3087"/>
      <c r="L274" s="3087"/>
      <c r="M274" s="3087"/>
      <c r="N274" s="3087"/>
      <c r="O274" s="3087"/>
    </row>
    <row r="276" spans="1:15">
      <c r="A276" s="1953"/>
      <c r="B276" s="3081" t="s">
        <v>645</v>
      </c>
      <c r="C276" s="3082"/>
      <c r="D276" s="3082"/>
      <c r="E276" s="3082"/>
      <c r="F276" s="3082"/>
      <c r="G276" s="3089"/>
      <c r="H276" s="3081" t="s">
        <v>646</v>
      </c>
      <c r="I276" s="3082"/>
      <c r="J276" s="3082"/>
      <c r="K276" s="3082"/>
      <c r="L276" s="3082"/>
      <c r="M276" s="3089"/>
      <c r="N276" s="1953"/>
      <c r="O276" s="1953"/>
    </row>
    <row r="277" spans="1:15">
      <c r="A277" s="1954"/>
      <c r="B277" s="3090" t="s">
        <v>688</v>
      </c>
      <c r="C277" s="3091"/>
      <c r="D277" s="3092"/>
      <c r="E277" s="3090" t="s">
        <v>689</v>
      </c>
      <c r="F277" s="3091"/>
      <c r="G277" s="3092"/>
      <c r="H277" s="3090" t="s">
        <v>688</v>
      </c>
      <c r="I277" s="3091"/>
      <c r="J277" s="3092"/>
      <c r="K277" s="3090" t="s">
        <v>690</v>
      </c>
      <c r="L277" s="3091"/>
      <c r="M277" s="3092"/>
      <c r="N277" s="1955" t="s">
        <v>650</v>
      </c>
      <c r="O277" s="1955" t="s">
        <v>650</v>
      </c>
    </row>
    <row r="278" spans="1:15">
      <c r="A278" s="1955" t="s">
        <v>651</v>
      </c>
      <c r="B278" s="3081" t="s">
        <v>652</v>
      </c>
      <c r="C278" s="3082"/>
      <c r="D278" s="1956">
        <v>6000</v>
      </c>
      <c r="E278" s="3081" t="s">
        <v>652</v>
      </c>
      <c r="F278" s="3082"/>
      <c r="G278" s="1956">
        <v>8000</v>
      </c>
      <c r="H278" s="3081" t="s">
        <v>652</v>
      </c>
      <c r="I278" s="3082"/>
      <c r="J278" s="1956">
        <v>6000</v>
      </c>
      <c r="K278" s="3081" t="s">
        <v>652</v>
      </c>
      <c r="L278" s="3082"/>
      <c r="M278" s="1956">
        <v>8000</v>
      </c>
      <c r="N278" s="1955" t="s">
        <v>653</v>
      </c>
      <c r="O278" s="1955" t="s">
        <v>654</v>
      </c>
    </row>
    <row r="279" spans="1:15">
      <c r="A279" s="1955" t="s">
        <v>655</v>
      </c>
      <c r="B279" s="1957" t="s">
        <v>656</v>
      </c>
      <c r="C279" s="3083" t="s">
        <v>17</v>
      </c>
      <c r="D279" s="1957" t="s">
        <v>657</v>
      </c>
      <c r="E279" s="1957" t="s">
        <v>656</v>
      </c>
      <c r="F279" s="3083" t="s">
        <v>17</v>
      </c>
      <c r="G279" s="1957" t="s">
        <v>657</v>
      </c>
      <c r="H279" s="1957" t="s">
        <v>656</v>
      </c>
      <c r="I279" s="3083" t="s">
        <v>17</v>
      </c>
      <c r="J279" s="1957" t="s">
        <v>657</v>
      </c>
      <c r="K279" s="1957" t="s">
        <v>656</v>
      </c>
      <c r="L279" s="3083" t="s">
        <v>17</v>
      </c>
      <c r="M279" s="1957" t="s">
        <v>657</v>
      </c>
      <c r="N279" s="1955" t="s">
        <v>658</v>
      </c>
      <c r="O279" s="1955" t="s">
        <v>658</v>
      </c>
    </row>
    <row r="280" spans="1:15">
      <c r="A280" s="1958"/>
      <c r="B280" s="1955" t="s">
        <v>659</v>
      </c>
      <c r="C280" s="3084"/>
      <c r="D280" s="1955" t="s">
        <v>660</v>
      </c>
      <c r="E280" s="1955" t="s">
        <v>659</v>
      </c>
      <c r="F280" s="3084"/>
      <c r="G280" s="1955" t="s">
        <v>660</v>
      </c>
      <c r="H280" s="1955" t="s">
        <v>659</v>
      </c>
      <c r="I280" s="3084"/>
      <c r="J280" s="1955" t="s">
        <v>660</v>
      </c>
      <c r="K280" s="1955" t="s">
        <v>659</v>
      </c>
      <c r="L280" s="3084"/>
      <c r="M280" s="1955" t="s">
        <v>660</v>
      </c>
      <c r="N280" s="1959" t="s">
        <v>661</v>
      </c>
      <c r="O280" s="1959" t="s">
        <v>662</v>
      </c>
    </row>
    <row r="281" spans="1:15">
      <c r="A281" s="1960">
        <v>1</v>
      </c>
      <c r="B281" s="1960">
        <v>2</v>
      </c>
      <c r="C281" s="1960">
        <v>3</v>
      </c>
      <c r="D281" s="1960">
        <v>4</v>
      </c>
      <c r="E281" s="1960">
        <v>5</v>
      </c>
      <c r="F281" s="1960">
        <v>6</v>
      </c>
      <c r="G281" s="1960">
        <v>7</v>
      </c>
      <c r="H281" s="1960">
        <v>8</v>
      </c>
      <c r="I281" s="1960">
        <v>9</v>
      </c>
      <c r="J281" s="1960">
        <v>10</v>
      </c>
      <c r="K281" s="1960">
        <v>11</v>
      </c>
      <c r="L281" s="1960">
        <v>12</v>
      </c>
      <c r="M281" s="1960">
        <v>13</v>
      </c>
      <c r="N281" s="1960">
        <v>14</v>
      </c>
      <c r="O281" s="1960">
        <v>15</v>
      </c>
    </row>
    <row r="282" spans="1:15">
      <c r="A282" s="1960">
        <v>0</v>
      </c>
      <c r="B282" s="1961">
        <v>19526.731100000001</v>
      </c>
      <c r="C282" s="1962"/>
      <c r="D282" s="1962"/>
      <c r="E282" s="1961">
        <v>3808.5805999999998</v>
      </c>
      <c r="F282" s="1962"/>
      <c r="G282" s="1962"/>
      <c r="H282" s="1961">
        <v>1310.5391999999999</v>
      </c>
      <c r="I282" s="1962"/>
      <c r="J282" s="1962"/>
      <c r="K282" s="1961">
        <v>239.08359999999999</v>
      </c>
      <c r="L282" s="1962"/>
      <c r="M282" s="1962"/>
      <c r="N282" s="1962"/>
      <c r="O282" s="1962"/>
    </row>
    <row r="283" spans="1:15">
      <c r="A283" s="1960">
        <v>1</v>
      </c>
      <c r="B283" s="1962">
        <v>19526.755499999999</v>
      </c>
      <c r="C283" s="1962">
        <f t="shared" ref="C283:C306" si="60">B283-B282</f>
        <v>2.4399999998422572E-2</v>
      </c>
      <c r="D283" s="1962">
        <f>ROUND(C283*D$278,2)</f>
        <v>146.4</v>
      </c>
      <c r="E283" s="1962">
        <v>3808.5902999999998</v>
      </c>
      <c r="F283" s="1962">
        <f>E283-E282</f>
        <v>9.7000000000662112E-3</v>
      </c>
      <c r="G283" s="1962">
        <f>ROUND(F283*G$278,2)</f>
        <v>77.599999999999994</v>
      </c>
      <c r="H283" s="1962">
        <v>1310.5506</v>
      </c>
      <c r="I283" s="1962">
        <f>H283-H282</f>
        <v>1.1400000000094224E-2</v>
      </c>
      <c r="J283" s="1962">
        <f>ROUND(I283*J$278,2)</f>
        <v>68.400000000000006</v>
      </c>
      <c r="K283" s="1962">
        <v>239.0874</v>
      </c>
      <c r="L283" s="1962">
        <f>K283-K282</f>
        <v>3.8000000000124601E-3</v>
      </c>
      <c r="M283" s="1962">
        <f>ROUND(L283*M$278,2)</f>
        <v>30.4</v>
      </c>
      <c r="N283" s="1962">
        <f>D283+G283</f>
        <v>224</v>
      </c>
      <c r="O283" s="1962">
        <f>J283+M283</f>
        <v>98.800000000000011</v>
      </c>
    </row>
    <row r="284" spans="1:15">
      <c r="A284" s="1960">
        <v>2</v>
      </c>
      <c r="B284" s="1962">
        <v>19526.778599999998</v>
      </c>
      <c r="C284" s="1962">
        <f t="shared" si="60"/>
        <v>2.3099999998521525E-2</v>
      </c>
      <c r="D284" s="1962">
        <f t="shared" ref="D284:D306" si="61">ROUND(C284*D$278,2)</f>
        <v>138.6</v>
      </c>
      <c r="E284" s="1962">
        <v>3808.6001999999999</v>
      </c>
      <c r="F284" s="1962">
        <f t="shared" ref="F284:F306" si="62">E284-E283</f>
        <v>9.9000000000160071E-3</v>
      </c>
      <c r="G284" s="1962">
        <f t="shared" ref="G284:G306" si="63">ROUND(F284*G$278,2)</f>
        <v>79.2</v>
      </c>
      <c r="H284" s="1962">
        <v>1310.5609999999999</v>
      </c>
      <c r="I284" s="1962">
        <f t="shared" ref="I284:I306" si="64">H284-H283</f>
        <v>1.0399999999890497E-2</v>
      </c>
      <c r="J284" s="1962">
        <f t="shared" ref="J284:J306" si="65">ROUND(I284*J$278,2)</f>
        <v>62.4</v>
      </c>
      <c r="K284" s="1962">
        <v>239.09100000000001</v>
      </c>
      <c r="L284" s="1962">
        <f t="shared" ref="L284:L306" si="66">K284-K283</f>
        <v>3.6000000000058208E-3</v>
      </c>
      <c r="M284" s="1962">
        <f t="shared" ref="M284:M306" si="67">ROUND(L284*M$278,2)</f>
        <v>28.8</v>
      </c>
      <c r="N284" s="1962">
        <f t="shared" ref="N284:N306" si="68">D284+G284</f>
        <v>217.8</v>
      </c>
      <c r="O284" s="1962">
        <f t="shared" ref="O284:O306" si="69">J284+M284</f>
        <v>91.2</v>
      </c>
    </row>
    <row r="285" spans="1:15">
      <c r="A285" s="1960">
        <v>3</v>
      </c>
      <c r="B285" s="1962">
        <v>19526.801599999999</v>
      </c>
      <c r="C285" s="1962">
        <f t="shared" si="60"/>
        <v>2.3000000001047738E-2</v>
      </c>
      <c r="D285" s="1962">
        <f t="shared" si="61"/>
        <v>138</v>
      </c>
      <c r="E285" s="1962">
        <v>3808.6098999999999</v>
      </c>
      <c r="F285" s="1962">
        <f t="shared" si="62"/>
        <v>9.7000000000662112E-3</v>
      </c>
      <c r="G285" s="1962">
        <f t="shared" si="63"/>
        <v>77.599999999999994</v>
      </c>
      <c r="H285" s="1962">
        <v>1310.5709999999999</v>
      </c>
      <c r="I285" s="1962">
        <f t="shared" si="64"/>
        <v>9.9999999999909051E-3</v>
      </c>
      <c r="J285" s="1962">
        <f t="shared" si="65"/>
        <v>60</v>
      </c>
      <c r="K285" s="1962">
        <v>239.09460000000001</v>
      </c>
      <c r="L285" s="1962">
        <f t="shared" si="66"/>
        <v>3.6000000000058208E-3</v>
      </c>
      <c r="M285" s="1962">
        <f t="shared" si="67"/>
        <v>28.8</v>
      </c>
      <c r="N285" s="1962">
        <f t="shared" si="68"/>
        <v>215.6</v>
      </c>
      <c r="O285" s="1962">
        <f t="shared" si="69"/>
        <v>88.8</v>
      </c>
    </row>
    <row r="286" spans="1:15">
      <c r="A286" s="1960">
        <v>4</v>
      </c>
      <c r="B286" s="1962">
        <v>19526.823499999999</v>
      </c>
      <c r="C286" s="1962">
        <f t="shared" si="60"/>
        <v>2.1899999999732245E-2</v>
      </c>
      <c r="D286" s="1962">
        <f t="shared" si="61"/>
        <v>131.4</v>
      </c>
      <c r="E286" s="1962">
        <v>3808.6196</v>
      </c>
      <c r="F286" s="1962">
        <f t="shared" si="62"/>
        <v>9.7000000000662112E-3</v>
      </c>
      <c r="G286" s="1962">
        <f t="shared" si="63"/>
        <v>77.599999999999994</v>
      </c>
      <c r="H286" s="1962">
        <v>1310.5802999999999</v>
      </c>
      <c r="I286" s="1962">
        <f t="shared" si="64"/>
        <v>9.2999999999392458E-3</v>
      </c>
      <c r="J286" s="1962">
        <f t="shared" si="65"/>
        <v>55.8</v>
      </c>
      <c r="K286" s="1962">
        <v>239.09800000000001</v>
      </c>
      <c r="L286" s="1962">
        <f t="shared" si="66"/>
        <v>3.3999999999991815E-3</v>
      </c>
      <c r="M286" s="1962">
        <f t="shared" si="67"/>
        <v>27.2</v>
      </c>
      <c r="N286" s="1962">
        <f t="shared" si="68"/>
        <v>209</v>
      </c>
      <c r="O286" s="1962">
        <f t="shared" si="69"/>
        <v>83</v>
      </c>
    </row>
    <row r="287" spans="1:15">
      <c r="A287" s="1960">
        <v>5</v>
      </c>
      <c r="B287" s="1962">
        <v>19526.843499999999</v>
      </c>
      <c r="C287" s="1962">
        <f t="shared" si="60"/>
        <v>2.0000000000436557E-2</v>
      </c>
      <c r="D287" s="1962">
        <f t="shared" si="61"/>
        <v>120</v>
      </c>
      <c r="E287" s="1962">
        <v>3808.6293999999998</v>
      </c>
      <c r="F287" s="1962">
        <f t="shared" si="62"/>
        <v>9.7999999998137355E-3</v>
      </c>
      <c r="G287" s="1962">
        <f t="shared" si="63"/>
        <v>78.400000000000006</v>
      </c>
      <c r="H287" s="1962">
        <v>1310.5898999999999</v>
      </c>
      <c r="I287" s="1962">
        <f t="shared" si="64"/>
        <v>9.6000000000913133E-3</v>
      </c>
      <c r="J287" s="1962">
        <f t="shared" si="65"/>
        <v>57.6</v>
      </c>
      <c r="K287" s="1962">
        <v>239.10160000000002</v>
      </c>
      <c r="L287" s="1962">
        <f t="shared" si="66"/>
        <v>3.6000000000058208E-3</v>
      </c>
      <c r="M287" s="1962">
        <f t="shared" si="67"/>
        <v>28.8</v>
      </c>
      <c r="N287" s="1962">
        <f t="shared" si="68"/>
        <v>198.4</v>
      </c>
      <c r="O287" s="1962">
        <f t="shared" si="69"/>
        <v>86.4</v>
      </c>
    </row>
    <row r="288" spans="1:15">
      <c r="A288" s="1960">
        <v>6</v>
      </c>
      <c r="B288" s="1962">
        <v>19526.863299999997</v>
      </c>
      <c r="C288" s="1962">
        <f t="shared" si="60"/>
        <v>1.9799999998213025E-2</v>
      </c>
      <c r="D288" s="1962">
        <f t="shared" si="61"/>
        <v>118.8</v>
      </c>
      <c r="E288" s="1962">
        <v>3808.6394</v>
      </c>
      <c r="F288" s="1962">
        <f t="shared" si="62"/>
        <v>1.0000000000218279E-2</v>
      </c>
      <c r="G288" s="1962">
        <f t="shared" si="63"/>
        <v>80</v>
      </c>
      <c r="H288" s="1962">
        <v>1310.5992999999999</v>
      </c>
      <c r="I288" s="1962">
        <f t="shared" si="64"/>
        <v>9.3999999999141437E-3</v>
      </c>
      <c r="J288" s="1962">
        <f t="shared" si="65"/>
        <v>56.4</v>
      </c>
      <c r="K288" s="1962">
        <v>239.10570000000001</v>
      </c>
      <c r="L288" s="1962">
        <f t="shared" si="66"/>
        <v>4.0999999999939973E-3</v>
      </c>
      <c r="M288" s="1962">
        <f t="shared" si="67"/>
        <v>32.799999999999997</v>
      </c>
      <c r="N288" s="1962">
        <f t="shared" si="68"/>
        <v>198.8</v>
      </c>
      <c r="O288" s="1962">
        <f t="shared" si="69"/>
        <v>89.199999999999989</v>
      </c>
    </row>
    <row r="289" spans="1:15">
      <c r="A289" s="1960">
        <v>7</v>
      </c>
      <c r="B289" s="1962">
        <v>19526.883499999996</v>
      </c>
      <c r="C289" s="1962">
        <f t="shared" si="60"/>
        <v>2.0199999999022111E-2</v>
      </c>
      <c r="D289" s="1962">
        <f t="shared" si="61"/>
        <v>121.2</v>
      </c>
      <c r="E289" s="1962">
        <v>3808.6529</v>
      </c>
      <c r="F289" s="1962">
        <f t="shared" si="62"/>
        <v>1.3500000000021828E-2</v>
      </c>
      <c r="G289" s="1962">
        <f t="shared" si="63"/>
        <v>108</v>
      </c>
      <c r="H289" s="1962">
        <v>1310.6087999999997</v>
      </c>
      <c r="I289" s="1962">
        <f t="shared" si="64"/>
        <v>9.4999999998890416E-3</v>
      </c>
      <c r="J289" s="1962">
        <f t="shared" si="65"/>
        <v>57</v>
      </c>
      <c r="K289" s="1962">
        <v>239.11270000000002</v>
      </c>
      <c r="L289" s="1962">
        <f t="shared" si="66"/>
        <v>7.0000000000050022E-3</v>
      </c>
      <c r="M289" s="1962">
        <f t="shared" si="67"/>
        <v>56</v>
      </c>
      <c r="N289" s="1962">
        <f t="shared" si="68"/>
        <v>229.2</v>
      </c>
      <c r="O289" s="1962">
        <f t="shared" si="69"/>
        <v>113</v>
      </c>
    </row>
    <row r="290" spans="1:15">
      <c r="A290" s="1960">
        <v>8</v>
      </c>
      <c r="B290" s="1962">
        <v>19526.910799999998</v>
      </c>
      <c r="C290" s="1962">
        <f t="shared" si="60"/>
        <v>2.7300000001559965E-2</v>
      </c>
      <c r="D290" s="1962">
        <f t="shared" si="61"/>
        <v>163.80000000000001</v>
      </c>
      <c r="E290" s="1962">
        <v>3808.6713</v>
      </c>
      <c r="F290" s="1962">
        <f t="shared" si="62"/>
        <v>1.8399999999928696E-2</v>
      </c>
      <c r="G290" s="1962">
        <f t="shared" si="63"/>
        <v>147.19999999999999</v>
      </c>
      <c r="H290" s="1962">
        <v>1310.6212999999998</v>
      </c>
      <c r="I290" s="1962">
        <f t="shared" si="64"/>
        <v>1.2500000000045475E-2</v>
      </c>
      <c r="J290" s="1962">
        <f t="shared" si="65"/>
        <v>75</v>
      </c>
      <c r="K290" s="1962">
        <v>239.12110000000001</v>
      </c>
      <c r="L290" s="1962">
        <f t="shared" si="66"/>
        <v>8.399999999994634E-3</v>
      </c>
      <c r="M290" s="1962">
        <f t="shared" si="67"/>
        <v>67.2</v>
      </c>
      <c r="N290" s="1962">
        <f t="shared" si="68"/>
        <v>311</v>
      </c>
      <c r="O290" s="1962">
        <f t="shared" si="69"/>
        <v>142.19999999999999</v>
      </c>
    </row>
    <row r="291" spans="1:15">
      <c r="A291" s="1960">
        <v>9</v>
      </c>
      <c r="B291" s="1962">
        <v>19526.950899999996</v>
      </c>
      <c r="C291" s="1962">
        <f t="shared" si="60"/>
        <v>4.0099999998346902E-2</v>
      </c>
      <c r="D291" s="1962">
        <f t="shared" si="61"/>
        <v>240.6</v>
      </c>
      <c r="E291" s="1962">
        <v>3808.6932000000002</v>
      </c>
      <c r="F291" s="1962">
        <f t="shared" si="62"/>
        <v>2.1900000000186992E-2</v>
      </c>
      <c r="G291" s="1962">
        <f t="shared" si="63"/>
        <v>175.2</v>
      </c>
      <c r="H291" s="1962">
        <v>1310.6338999999998</v>
      </c>
      <c r="I291" s="1962">
        <f t="shared" si="64"/>
        <v>1.2600000000020373E-2</v>
      </c>
      <c r="J291" s="1962">
        <f t="shared" si="65"/>
        <v>75.599999999999994</v>
      </c>
      <c r="K291" s="1962">
        <v>239.1302</v>
      </c>
      <c r="L291" s="1962">
        <f t="shared" si="66"/>
        <v>9.0999999999894499E-3</v>
      </c>
      <c r="M291" s="1962">
        <f t="shared" si="67"/>
        <v>72.8</v>
      </c>
      <c r="N291" s="1962">
        <f t="shared" si="68"/>
        <v>415.79999999999995</v>
      </c>
      <c r="O291" s="1962">
        <f t="shared" si="69"/>
        <v>148.39999999999998</v>
      </c>
    </row>
    <row r="292" spans="1:15">
      <c r="A292" s="1960">
        <v>10</v>
      </c>
      <c r="B292" s="1962">
        <v>19526.994699999996</v>
      </c>
      <c r="C292" s="1962">
        <f t="shared" si="60"/>
        <v>4.379999999946449E-2</v>
      </c>
      <c r="D292" s="1962">
        <f t="shared" si="61"/>
        <v>262.8</v>
      </c>
      <c r="E292" s="1962">
        <v>3808.7138</v>
      </c>
      <c r="F292" s="1962">
        <f t="shared" si="62"/>
        <v>2.0599999999831198E-2</v>
      </c>
      <c r="G292" s="1962">
        <f t="shared" si="63"/>
        <v>164.8</v>
      </c>
      <c r="H292" s="1962">
        <v>1310.6488999999999</v>
      </c>
      <c r="I292" s="1962">
        <f t="shared" si="64"/>
        <v>1.5000000000100044E-2</v>
      </c>
      <c r="J292" s="1962">
        <f t="shared" si="65"/>
        <v>90</v>
      </c>
      <c r="K292" s="1962">
        <v>239.13830000000002</v>
      </c>
      <c r="L292" s="1962">
        <f t="shared" si="66"/>
        <v>8.1000000000130967E-3</v>
      </c>
      <c r="M292" s="1962">
        <f t="shared" si="67"/>
        <v>64.8</v>
      </c>
      <c r="N292" s="1962">
        <f t="shared" si="68"/>
        <v>427.6</v>
      </c>
      <c r="O292" s="1962">
        <f t="shared" si="69"/>
        <v>154.80000000000001</v>
      </c>
    </row>
    <row r="293" spans="1:15">
      <c r="A293" s="1960">
        <v>11</v>
      </c>
      <c r="B293" s="1962">
        <v>19527.038599999996</v>
      </c>
      <c r="C293" s="1962">
        <f t="shared" si="60"/>
        <v>4.3900000000576256E-2</v>
      </c>
      <c r="D293" s="1962">
        <f t="shared" si="61"/>
        <v>263.39999999999998</v>
      </c>
      <c r="E293" s="1962">
        <v>3808.7348999999999</v>
      </c>
      <c r="F293" s="1962">
        <f t="shared" si="62"/>
        <v>2.1099999999933061E-2</v>
      </c>
      <c r="G293" s="1962">
        <f t="shared" si="63"/>
        <v>168.8</v>
      </c>
      <c r="H293" s="1962">
        <v>1310.6634999999999</v>
      </c>
      <c r="I293" s="1962">
        <f t="shared" si="64"/>
        <v>1.4599999999973079E-2</v>
      </c>
      <c r="J293" s="1962">
        <f t="shared" si="65"/>
        <v>87.6</v>
      </c>
      <c r="K293" s="1962">
        <v>239.14750000000001</v>
      </c>
      <c r="L293" s="1962">
        <f t="shared" si="66"/>
        <v>9.1999999999927695E-3</v>
      </c>
      <c r="M293" s="1962">
        <f t="shared" si="67"/>
        <v>73.599999999999994</v>
      </c>
      <c r="N293" s="1962">
        <f t="shared" si="68"/>
        <v>432.2</v>
      </c>
      <c r="O293" s="1962">
        <f t="shared" si="69"/>
        <v>161.19999999999999</v>
      </c>
    </row>
    <row r="294" spans="1:15">
      <c r="A294" s="1960">
        <v>12</v>
      </c>
      <c r="B294" s="1962">
        <v>19527.079299999998</v>
      </c>
      <c r="C294" s="1962">
        <f t="shared" si="60"/>
        <v>4.0700000001379522E-2</v>
      </c>
      <c r="D294" s="1962">
        <f t="shared" si="61"/>
        <v>244.2</v>
      </c>
      <c r="E294" s="1962">
        <v>3808.7523000000001</v>
      </c>
      <c r="F294" s="1962">
        <f t="shared" si="62"/>
        <v>1.7400000000179716E-2</v>
      </c>
      <c r="G294" s="1962">
        <f t="shared" si="63"/>
        <v>139.19999999999999</v>
      </c>
      <c r="H294" s="1962">
        <v>1310.6776</v>
      </c>
      <c r="I294" s="1962">
        <f t="shared" si="64"/>
        <v>1.4100000000098589E-2</v>
      </c>
      <c r="J294" s="1962">
        <f t="shared" si="65"/>
        <v>84.6</v>
      </c>
      <c r="K294" s="1962">
        <v>239.15610000000001</v>
      </c>
      <c r="L294" s="1962">
        <f t="shared" si="66"/>
        <v>8.6000000000012733E-3</v>
      </c>
      <c r="M294" s="1962">
        <f t="shared" si="67"/>
        <v>68.8</v>
      </c>
      <c r="N294" s="1962">
        <f t="shared" si="68"/>
        <v>383.4</v>
      </c>
      <c r="O294" s="1962">
        <f t="shared" si="69"/>
        <v>153.39999999999998</v>
      </c>
    </row>
    <row r="295" spans="1:15">
      <c r="A295" s="1960">
        <v>13</v>
      </c>
      <c r="B295" s="1962">
        <v>19527.122299999999</v>
      </c>
      <c r="C295" s="1962">
        <f t="shared" si="60"/>
        <v>4.3000000001484295E-2</v>
      </c>
      <c r="D295" s="1962">
        <f t="shared" si="61"/>
        <v>258</v>
      </c>
      <c r="E295" s="1962">
        <v>3808.7721999999999</v>
      </c>
      <c r="F295" s="1962">
        <f t="shared" si="62"/>
        <v>1.9899999999779538E-2</v>
      </c>
      <c r="G295" s="1962">
        <f t="shared" si="63"/>
        <v>159.19999999999999</v>
      </c>
      <c r="H295" s="1962">
        <v>1310.6905999999999</v>
      </c>
      <c r="I295" s="1962">
        <f t="shared" si="64"/>
        <v>1.2999999999919964E-2</v>
      </c>
      <c r="J295" s="1962">
        <f t="shared" si="65"/>
        <v>78</v>
      </c>
      <c r="K295" s="1962">
        <v>239.16580000000002</v>
      </c>
      <c r="L295" s="1962">
        <f t="shared" si="66"/>
        <v>9.7000000000093678E-3</v>
      </c>
      <c r="M295" s="1962">
        <f t="shared" si="67"/>
        <v>77.599999999999994</v>
      </c>
      <c r="N295" s="1962">
        <f t="shared" si="68"/>
        <v>417.2</v>
      </c>
      <c r="O295" s="1962">
        <f t="shared" si="69"/>
        <v>155.6</v>
      </c>
    </row>
    <row r="296" spans="1:15">
      <c r="A296" s="1960">
        <v>14</v>
      </c>
      <c r="B296" s="1962">
        <v>19527.166099999999</v>
      </c>
      <c r="C296" s="1962">
        <f t="shared" si="60"/>
        <v>4.379999999946449E-2</v>
      </c>
      <c r="D296" s="1962">
        <f t="shared" si="61"/>
        <v>262.8</v>
      </c>
      <c r="E296" s="1962">
        <v>3808.7950000000001</v>
      </c>
      <c r="F296" s="1962">
        <f t="shared" si="62"/>
        <v>2.2800000000188447E-2</v>
      </c>
      <c r="G296" s="1962">
        <f t="shared" si="63"/>
        <v>182.4</v>
      </c>
      <c r="H296" s="1962">
        <v>1310.7062999999998</v>
      </c>
      <c r="I296" s="1962">
        <f t="shared" si="64"/>
        <v>1.569999999992433E-2</v>
      </c>
      <c r="J296" s="1962">
        <f t="shared" si="65"/>
        <v>94.2</v>
      </c>
      <c r="K296" s="1962">
        <v>239.17560000000003</v>
      </c>
      <c r="L296" s="1962">
        <f t="shared" si="66"/>
        <v>9.8000000000126875E-3</v>
      </c>
      <c r="M296" s="1962">
        <f t="shared" si="67"/>
        <v>78.400000000000006</v>
      </c>
      <c r="N296" s="1962">
        <f t="shared" si="68"/>
        <v>445.20000000000005</v>
      </c>
      <c r="O296" s="1962">
        <f t="shared" si="69"/>
        <v>172.60000000000002</v>
      </c>
    </row>
    <row r="297" spans="1:15">
      <c r="A297" s="1960">
        <v>15</v>
      </c>
      <c r="B297" s="1962">
        <v>19527.212599999999</v>
      </c>
      <c r="C297" s="1962">
        <f t="shared" si="60"/>
        <v>4.650000000037835E-2</v>
      </c>
      <c r="D297" s="1962">
        <f t="shared" si="61"/>
        <v>279</v>
      </c>
      <c r="E297" s="1962">
        <v>3808.8162000000002</v>
      </c>
      <c r="F297" s="1962">
        <f t="shared" si="62"/>
        <v>2.1200000000135333E-2</v>
      </c>
      <c r="G297" s="1962">
        <f t="shared" si="63"/>
        <v>169.6</v>
      </c>
      <c r="H297" s="1962">
        <v>1310.7210999999998</v>
      </c>
      <c r="I297" s="1962">
        <f t="shared" si="64"/>
        <v>1.4799999999922875E-2</v>
      </c>
      <c r="J297" s="1962">
        <f t="shared" si="65"/>
        <v>88.8</v>
      </c>
      <c r="K297" s="1962">
        <v>239.18520000000004</v>
      </c>
      <c r="L297" s="1962">
        <f t="shared" si="66"/>
        <v>9.6000000000060481E-3</v>
      </c>
      <c r="M297" s="1962">
        <f t="shared" si="67"/>
        <v>76.8</v>
      </c>
      <c r="N297" s="1962">
        <f t="shared" si="68"/>
        <v>448.6</v>
      </c>
      <c r="O297" s="1962">
        <f t="shared" si="69"/>
        <v>165.6</v>
      </c>
    </row>
    <row r="298" spans="1:15">
      <c r="A298" s="1960">
        <v>16</v>
      </c>
      <c r="B298" s="1962">
        <v>19527.258399999999</v>
      </c>
      <c r="C298" s="1962">
        <f t="shared" si="60"/>
        <v>4.5799999999871943E-2</v>
      </c>
      <c r="D298" s="1962">
        <f t="shared" si="61"/>
        <v>274.8</v>
      </c>
      <c r="E298" s="1962">
        <v>3808.8382000000001</v>
      </c>
      <c r="F298" s="1962">
        <f t="shared" si="62"/>
        <v>2.1999999999934516E-2</v>
      </c>
      <c r="G298" s="1962">
        <f t="shared" si="63"/>
        <v>176</v>
      </c>
      <c r="H298" s="1962">
        <v>1310.7371999999998</v>
      </c>
      <c r="I298" s="1962">
        <f t="shared" si="64"/>
        <v>1.6100000000051296E-2</v>
      </c>
      <c r="J298" s="1962">
        <f t="shared" si="65"/>
        <v>96.6</v>
      </c>
      <c r="K298" s="1962">
        <v>239.19480000000004</v>
      </c>
      <c r="L298" s="1962">
        <f t="shared" si="66"/>
        <v>9.6000000000060481E-3</v>
      </c>
      <c r="M298" s="1962">
        <f t="shared" si="67"/>
        <v>76.8</v>
      </c>
      <c r="N298" s="1962">
        <f t="shared" si="68"/>
        <v>450.8</v>
      </c>
      <c r="O298" s="1962">
        <f t="shared" si="69"/>
        <v>173.39999999999998</v>
      </c>
    </row>
    <row r="299" spans="1:15">
      <c r="A299" s="1960">
        <v>17</v>
      </c>
      <c r="B299" s="1962">
        <v>19527.295899999997</v>
      </c>
      <c r="C299" s="1962">
        <f t="shared" si="60"/>
        <v>3.7499999998544808E-2</v>
      </c>
      <c r="D299" s="1962">
        <f t="shared" si="61"/>
        <v>225</v>
      </c>
      <c r="E299" s="1962">
        <v>3808.8566000000001</v>
      </c>
      <c r="F299" s="1962">
        <f t="shared" si="62"/>
        <v>1.8399999999928696E-2</v>
      </c>
      <c r="G299" s="1962">
        <f t="shared" si="63"/>
        <v>147.19999999999999</v>
      </c>
      <c r="H299" s="1962">
        <v>1310.7482999999997</v>
      </c>
      <c r="I299" s="1962">
        <f t="shared" si="64"/>
        <v>1.1099999999942156E-2</v>
      </c>
      <c r="J299" s="1962">
        <f t="shared" si="65"/>
        <v>66.599999999999994</v>
      </c>
      <c r="K299" s="1962">
        <v>239.20330000000004</v>
      </c>
      <c r="L299" s="1962">
        <f t="shared" si="66"/>
        <v>8.4999999999979536E-3</v>
      </c>
      <c r="M299" s="1962">
        <f t="shared" si="67"/>
        <v>68</v>
      </c>
      <c r="N299" s="1962">
        <f t="shared" si="68"/>
        <v>372.2</v>
      </c>
      <c r="O299" s="1962">
        <f t="shared" si="69"/>
        <v>134.6</v>
      </c>
    </row>
    <row r="300" spans="1:15">
      <c r="A300" s="1960">
        <v>18</v>
      </c>
      <c r="B300" s="1962">
        <v>19527.325399999998</v>
      </c>
      <c r="C300" s="1962">
        <f t="shared" si="60"/>
        <v>2.9500000000552973E-2</v>
      </c>
      <c r="D300" s="1962">
        <f t="shared" si="61"/>
        <v>177</v>
      </c>
      <c r="E300" s="1962">
        <v>3808.8749000000003</v>
      </c>
      <c r="F300" s="1962">
        <f t="shared" si="62"/>
        <v>1.8300000000181171E-2</v>
      </c>
      <c r="G300" s="1962">
        <f t="shared" si="63"/>
        <v>146.4</v>
      </c>
      <c r="H300" s="1962">
        <v>1310.7582999999997</v>
      </c>
      <c r="I300" s="1962">
        <f t="shared" si="64"/>
        <v>9.9999999999909051E-3</v>
      </c>
      <c r="J300" s="1962">
        <f t="shared" si="65"/>
        <v>60</v>
      </c>
      <c r="K300" s="1962">
        <v>239.21250000000003</v>
      </c>
      <c r="L300" s="1962">
        <f t="shared" si="66"/>
        <v>9.1999999999927695E-3</v>
      </c>
      <c r="M300" s="1962">
        <f t="shared" si="67"/>
        <v>73.599999999999994</v>
      </c>
      <c r="N300" s="1962">
        <f t="shared" si="68"/>
        <v>323.39999999999998</v>
      </c>
      <c r="O300" s="1962">
        <f t="shared" si="69"/>
        <v>133.6</v>
      </c>
    </row>
    <row r="301" spans="1:15">
      <c r="A301" s="1960">
        <v>19</v>
      </c>
      <c r="B301" s="1962">
        <v>19527.353499999997</v>
      </c>
      <c r="C301" s="1962">
        <f t="shared" si="60"/>
        <v>2.8099999999540159E-2</v>
      </c>
      <c r="D301" s="1962">
        <f t="shared" si="61"/>
        <v>168.6</v>
      </c>
      <c r="E301" s="1962">
        <v>3808.8903000000005</v>
      </c>
      <c r="F301" s="1962">
        <f t="shared" si="62"/>
        <v>1.540000000022701E-2</v>
      </c>
      <c r="G301" s="1962">
        <f t="shared" si="63"/>
        <v>123.2</v>
      </c>
      <c r="H301" s="1962">
        <v>1310.7700999999997</v>
      </c>
      <c r="I301" s="1962">
        <f t="shared" si="64"/>
        <v>1.1799999999993815E-2</v>
      </c>
      <c r="J301" s="1962">
        <f t="shared" si="65"/>
        <v>70.8</v>
      </c>
      <c r="K301" s="1962">
        <v>239.22120000000004</v>
      </c>
      <c r="L301" s="1962">
        <f t="shared" si="66"/>
        <v>8.7000000000045929E-3</v>
      </c>
      <c r="M301" s="1962">
        <f t="shared" si="67"/>
        <v>69.599999999999994</v>
      </c>
      <c r="N301" s="1962">
        <f t="shared" si="68"/>
        <v>291.8</v>
      </c>
      <c r="O301" s="1962">
        <f t="shared" si="69"/>
        <v>140.39999999999998</v>
      </c>
    </row>
    <row r="302" spans="1:15">
      <c r="A302" s="1960">
        <v>20</v>
      </c>
      <c r="B302" s="1962">
        <v>19527.381699999998</v>
      </c>
      <c r="C302" s="1962">
        <f t="shared" si="60"/>
        <v>2.8200000000651926E-2</v>
      </c>
      <c r="D302" s="1962">
        <f t="shared" si="61"/>
        <v>169.2</v>
      </c>
      <c r="E302" s="1962">
        <v>3808.9016000000006</v>
      </c>
      <c r="F302" s="1962">
        <f t="shared" si="62"/>
        <v>1.1300000000119326E-2</v>
      </c>
      <c r="G302" s="1962">
        <f t="shared" si="63"/>
        <v>90.4</v>
      </c>
      <c r="H302" s="1962">
        <v>1310.7830999999996</v>
      </c>
      <c r="I302" s="1962">
        <f t="shared" si="64"/>
        <v>1.2999999999919964E-2</v>
      </c>
      <c r="J302" s="1962">
        <f t="shared" si="65"/>
        <v>78</v>
      </c>
      <c r="K302" s="1962">
        <v>239.22600000000003</v>
      </c>
      <c r="L302" s="1962">
        <f t="shared" si="66"/>
        <v>4.7999999999888132E-3</v>
      </c>
      <c r="M302" s="1962">
        <f t="shared" si="67"/>
        <v>38.4</v>
      </c>
      <c r="N302" s="1962">
        <f t="shared" si="68"/>
        <v>259.60000000000002</v>
      </c>
      <c r="O302" s="1962">
        <f t="shared" si="69"/>
        <v>116.4</v>
      </c>
    </row>
    <row r="303" spans="1:15">
      <c r="A303" s="1960">
        <v>21</v>
      </c>
      <c r="B303" s="1962">
        <v>19527.407399999996</v>
      </c>
      <c r="C303" s="1962">
        <f t="shared" si="60"/>
        <v>2.5699999998323619E-2</v>
      </c>
      <c r="D303" s="1962">
        <f t="shared" si="61"/>
        <v>154.19999999999999</v>
      </c>
      <c r="E303" s="1962">
        <v>3808.9119000000005</v>
      </c>
      <c r="F303" s="1962">
        <f t="shared" si="62"/>
        <v>1.0299999999915599E-2</v>
      </c>
      <c r="G303" s="1962">
        <f t="shared" si="63"/>
        <v>82.4</v>
      </c>
      <c r="H303" s="1962">
        <v>1310.7959999999996</v>
      </c>
      <c r="I303" s="1962">
        <f t="shared" si="64"/>
        <v>1.2899999999945067E-2</v>
      </c>
      <c r="J303" s="1962">
        <f t="shared" si="65"/>
        <v>77.400000000000006</v>
      </c>
      <c r="K303" s="1962">
        <v>239.23080000000002</v>
      </c>
      <c r="L303" s="1962">
        <f t="shared" si="66"/>
        <v>4.7999999999888132E-3</v>
      </c>
      <c r="M303" s="1962">
        <f t="shared" si="67"/>
        <v>38.4</v>
      </c>
      <c r="N303" s="1962">
        <f t="shared" si="68"/>
        <v>236.6</v>
      </c>
      <c r="O303" s="1962">
        <f t="shared" si="69"/>
        <v>115.80000000000001</v>
      </c>
    </row>
    <row r="304" spans="1:15">
      <c r="A304" s="1960">
        <v>22</v>
      </c>
      <c r="B304" s="1962">
        <v>19527.432199999996</v>
      </c>
      <c r="C304" s="1962">
        <f t="shared" si="60"/>
        <v>2.4799999999231659E-2</v>
      </c>
      <c r="D304" s="1962">
        <f t="shared" si="61"/>
        <v>148.80000000000001</v>
      </c>
      <c r="E304" s="1962">
        <v>3808.9222000000004</v>
      </c>
      <c r="F304" s="1962">
        <f t="shared" si="62"/>
        <v>1.0299999999915599E-2</v>
      </c>
      <c r="G304" s="1962">
        <f t="shared" si="63"/>
        <v>82.4</v>
      </c>
      <c r="H304" s="1962">
        <v>1310.8084999999996</v>
      </c>
      <c r="I304" s="1962">
        <f t="shared" si="64"/>
        <v>1.2500000000045475E-2</v>
      </c>
      <c r="J304" s="1962">
        <f t="shared" si="65"/>
        <v>75</v>
      </c>
      <c r="K304" s="1962">
        <v>239.23570000000001</v>
      </c>
      <c r="L304" s="1962">
        <f t="shared" si="66"/>
        <v>4.8999999999921329E-3</v>
      </c>
      <c r="M304" s="1962">
        <f t="shared" si="67"/>
        <v>39.200000000000003</v>
      </c>
      <c r="N304" s="1962">
        <f t="shared" si="68"/>
        <v>231.20000000000002</v>
      </c>
      <c r="O304" s="1962">
        <f t="shared" si="69"/>
        <v>114.2</v>
      </c>
    </row>
    <row r="305" spans="1:15">
      <c r="A305" s="1960">
        <v>23</v>
      </c>
      <c r="B305" s="1962">
        <v>19527.456099999996</v>
      </c>
      <c r="C305" s="1962">
        <f t="shared" si="60"/>
        <v>2.3900000000139698E-2</v>
      </c>
      <c r="D305" s="1962">
        <f t="shared" si="61"/>
        <v>143.4</v>
      </c>
      <c r="E305" s="1962">
        <v>3808.9324000000006</v>
      </c>
      <c r="F305" s="1962">
        <f t="shared" si="62"/>
        <v>1.0200000000168075E-2</v>
      </c>
      <c r="G305" s="1962">
        <f t="shared" si="63"/>
        <v>81.599999999999994</v>
      </c>
      <c r="H305" s="1962">
        <v>1310.8205999999996</v>
      </c>
      <c r="I305" s="1962">
        <f t="shared" si="64"/>
        <v>1.2099999999918509E-2</v>
      </c>
      <c r="J305" s="1962">
        <f t="shared" si="65"/>
        <v>72.599999999999994</v>
      </c>
      <c r="K305" s="1962">
        <v>239.24040000000002</v>
      </c>
      <c r="L305" s="1962">
        <f t="shared" si="66"/>
        <v>4.7000000000139153E-3</v>
      </c>
      <c r="M305" s="1962">
        <f t="shared" si="67"/>
        <v>37.6</v>
      </c>
      <c r="N305" s="1962">
        <f t="shared" si="68"/>
        <v>225</v>
      </c>
      <c r="O305" s="1962">
        <f t="shared" si="69"/>
        <v>110.19999999999999</v>
      </c>
    </row>
    <row r="306" spans="1:15">
      <c r="A306" s="1960">
        <v>24</v>
      </c>
      <c r="B306" s="1961">
        <v>19527.481499999994</v>
      </c>
      <c r="C306" s="1962">
        <f t="shared" si="60"/>
        <v>2.5399999998626299E-2</v>
      </c>
      <c r="D306" s="1962">
        <f t="shared" si="61"/>
        <v>152.4</v>
      </c>
      <c r="E306" s="1961">
        <v>3808.9429000000005</v>
      </c>
      <c r="F306" s="1962">
        <f t="shared" si="62"/>
        <v>1.0499999999865395E-2</v>
      </c>
      <c r="G306" s="1962">
        <f t="shared" si="63"/>
        <v>84</v>
      </c>
      <c r="H306" s="1961">
        <v>1310.8331999999996</v>
      </c>
      <c r="I306" s="1962">
        <f t="shared" si="64"/>
        <v>1.2600000000020373E-2</v>
      </c>
      <c r="J306" s="1962">
        <f t="shared" si="65"/>
        <v>75.599999999999994</v>
      </c>
      <c r="K306" s="1961">
        <v>239.24510000000004</v>
      </c>
      <c r="L306" s="1962">
        <f t="shared" si="66"/>
        <v>4.7000000000139153E-3</v>
      </c>
      <c r="M306" s="1962">
        <f t="shared" si="67"/>
        <v>37.6</v>
      </c>
      <c r="N306" s="1962">
        <f t="shared" si="68"/>
        <v>236.4</v>
      </c>
      <c r="O306" s="1962">
        <f t="shared" si="69"/>
        <v>113.19999999999999</v>
      </c>
    </row>
    <row r="307" spans="1:15" ht="23.25" customHeight="1">
      <c r="A307" s="1963" t="s">
        <v>19</v>
      </c>
      <c r="B307" s="1961"/>
      <c r="C307" s="1961">
        <f>SUM(C282:C306)</f>
        <v>0.75039999999353313</v>
      </c>
      <c r="D307" s="1961">
        <f>SUM(D282:D306)</f>
        <v>4502.3999999999987</v>
      </c>
      <c r="E307" s="1961"/>
      <c r="F307" s="1961">
        <f>SUM(F282:F306)</f>
        <v>0.36230000000068685</v>
      </c>
      <c r="G307" s="1961">
        <f>SUM(G282:G306)</f>
        <v>2898.4</v>
      </c>
      <c r="H307" s="1961"/>
      <c r="I307" s="1961">
        <f>SUM(I282:I306)</f>
        <v>0.29399999999964166</v>
      </c>
      <c r="J307" s="1961">
        <f>SUM(J282:J306)</f>
        <v>1763.9999999999998</v>
      </c>
      <c r="K307" s="1961"/>
      <c r="L307" s="1961">
        <f>SUM(L282:L306)</f>
        <v>0.16150000000004638</v>
      </c>
      <c r="M307" s="1961">
        <f>SUM(M282:M306)</f>
        <v>1291.9999999999998</v>
      </c>
      <c r="N307" s="1961">
        <f>SUM(N282:N306)</f>
        <v>7400.8</v>
      </c>
      <c r="O307" s="1961">
        <f>SUM(O282:O306)</f>
        <v>3055.9999999999995</v>
      </c>
    </row>
    <row r="309" spans="1:15" ht="18.75">
      <c r="E309" s="1951" t="s">
        <v>663</v>
      </c>
      <c r="F309" s="1951"/>
      <c r="G309" s="1951"/>
      <c r="H309" s="1951" t="s">
        <v>664</v>
      </c>
      <c r="I309" s="1951"/>
      <c r="J309" s="1951" t="s">
        <v>735</v>
      </c>
      <c r="K309" s="1951"/>
      <c r="L309" s="1978"/>
    </row>
    <row r="313" spans="1:15">
      <c r="A313" s="1947" t="s">
        <v>632</v>
      </c>
      <c r="M313" s="1947" t="s">
        <v>633</v>
      </c>
    </row>
    <row r="314" spans="1:15">
      <c r="A314" s="1947" t="s">
        <v>634</v>
      </c>
      <c r="M314" s="1948" t="s">
        <v>635</v>
      </c>
      <c r="N314" s="1948"/>
      <c r="O314" s="1964"/>
    </row>
    <row r="315" spans="1:15">
      <c r="A315" s="1947" t="s">
        <v>636</v>
      </c>
      <c r="M315" s="1950" t="s">
        <v>691</v>
      </c>
      <c r="N315" s="1950"/>
      <c r="O315" s="1964"/>
    </row>
    <row r="316" spans="1:15" ht="15.75">
      <c r="A316" s="1951" t="s">
        <v>639</v>
      </c>
      <c r="E316" s="3093"/>
      <c r="F316" s="3093"/>
      <c r="G316" s="3093"/>
      <c r="H316" s="3093"/>
      <c r="I316" s="3093"/>
      <c r="J316" s="3093"/>
      <c r="K316" s="1952"/>
      <c r="L316" s="1952"/>
      <c r="M316" s="1979"/>
      <c r="N316" s="1980"/>
      <c r="O316" s="1964"/>
    </row>
    <row r="317" spans="1:15" ht="15.75">
      <c r="A317" s="3093" t="s">
        <v>667</v>
      </c>
      <c r="B317" s="3093"/>
      <c r="C317" s="3093"/>
      <c r="D317" s="3093"/>
      <c r="E317" s="3093"/>
      <c r="F317" s="3093"/>
      <c r="G317" s="3093"/>
      <c r="H317" s="3093"/>
      <c r="I317" s="3093"/>
      <c r="J317" s="3093"/>
      <c r="K317" s="3093"/>
      <c r="L317" s="3093"/>
      <c r="M317" s="3093"/>
    </row>
    <row r="318" spans="1:15">
      <c r="A318" s="3085" t="s">
        <v>643</v>
      </c>
      <c r="B318" s="3085"/>
      <c r="C318" s="3085"/>
      <c r="D318" s="3085"/>
      <c r="E318" s="3085"/>
      <c r="F318" s="3085"/>
      <c r="G318" s="3085"/>
      <c r="H318" s="3085"/>
      <c r="I318" s="3085"/>
      <c r="J318" s="3085"/>
      <c r="K318" s="3085"/>
      <c r="L318" s="3085"/>
      <c r="M318" s="3085"/>
    </row>
    <row r="319" spans="1:15">
      <c r="A319" s="3086" t="s">
        <v>644</v>
      </c>
      <c r="B319" s="3086"/>
      <c r="C319" s="3086"/>
      <c r="D319" s="3086"/>
      <c r="E319" s="3086"/>
      <c r="F319" s="3086"/>
      <c r="G319" s="3087"/>
      <c r="H319" s="3088">
        <f>[1]Табл.№1вводы!H8</f>
        <v>45098</v>
      </c>
      <c r="I319" s="3087"/>
      <c r="J319" s="3087"/>
      <c r="K319" s="3087"/>
      <c r="L319" s="3087"/>
      <c r="M319" s="3087"/>
      <c r="N319" s="3087"/>
      <c r="O319" s="3087"/>
    </row>
    <row r="321" spans="1:15">
      <c r="A321" s="1953"/>
      <c r="B321" s="3081" t="s">
        <v>645</v>
      </c>
      <c r="C321" s="3082"/>
      <c r="D321" s="3082"/>
      <c r="E321" s="3082"/>
      <c r="F321" s="3082"/>
      <c r="G321" s="3089"/>
      <c r="H321" s="3081" t="s">
        <v>646</v>
      </c>
      <c r="I321" s="3082"/>
      <c r="J321" s="3082"/>
      <c r="K321" s="3082"/>
      <c r="L321" s="3082"/>
      <c r="M321" s="3089"/>
      <c r="N321" s="1953"/>
      <c r="O321" s="1953"/>
    </row>
    <row r="322" spans="1:15">
      <c r="A322" s="1954"/>
      <c r="B322" s="3090" t="s">
        <v>692</v>
      </c>
      <c r="C322" s="3091"/>
      <c r="D322" s="3092"/>
      <c r="E322" s="3081" t="s">
        <v>693</v>
      </c>
      <c r="F322" s="3082"/>
      <c r="G322" s="3089"/>
      <c r="H322" s="3090" t="s">
        <v>692</v>
      </c>
      <c r="I322" s="3091"/>
      <c r="J322" s="3092"/>
      <c r="K322" s="3081" t="s">
        <v>694</v>
      </c>
      <c r="L322" s="3082"/>
      <c r="M322" s="3089"/>
      <c r="N322" s="1955" t="s">
        <v>650</v>
      </c>
      <c r="O322" s="1955" t="s">
        <v>650</v>
      </c>
    </row>
    <row r="323" spans="1:15">
      <c r="A323" s="1955" t="s">
        <v>651</v>
      </c>
      <c r="B323" s="3081" t="s">
        <v>652</v>
      </c>
      <c r="C323" s="3082"/>
      <c r="D323" s="1956">
        <v>6000</v>
      </c>
      <c r="E323" s="3081" t="s">
        <v>652</v>
      </c>
      <c r="F323" s="3082"/>
      <c r="G323" s="1956"/>
      <c r="H323" s="3081" t="s">
        <v>652</v>
      </c>
      <c r="I323" s="3082"/>
      <c r="J323" s="1956">
        <v>6000</v>
      </c>
      <c r="K323" s="3081" t="s">
        <v>652</v>
      </c>
      <c r="L323" s="3082"/>
      <c r="M323" s="1956"/>
      <c r="N323" s="1955" t="s">
        <v>653</v>
      </c>
      <c r="O323" s="1955" t="s">
        <v>654</v>
      </c>
    </row>
    <row r="324" spans="1:15">
      <c r="A324" s="1955" t="s">
        <v>655</v>
      </c>
      <c r="B324" s="1957" t="s">
        <v>656</v>
      </c>
      <c r="C324" s="3083" t="s">
        <v>17</v>
      </c>
      <c r="D324" s="1957" t="s">
        <v>657</v>
      </c>
      <c r="E324" s="1957" t="s">
        <v>656</v>
      </c>
      <c r="F324" s="3083" t="s">
        <v>17</v>
      </c>
      <c r="G324" s="1957" t="s">
        <v>657</v>
      </c>
      <c r="H324" s="1957" t="s">
        <v>656</v>
      </c>
      <c r="I324" s="3083" t="s">
        <v>17</v>
      </c>
      <c r="J324" s="1957" t="s">
        <v>657</v>
      </c>
      <c r="K324" s="1957" t="s">
        <v>656</v>
      </c>
      <c r="L324" s="3083" t="s">
        <v>17</v>
      </c>
      <c r="M324" s="1957" t="s">
        <v>657</v>
      </c>
      <c r="N324" s="1955" t="s">
        <v>658</v>
      </c>
      <c r="O324" s="1955" t="s">
        <v>658</v>
      </c>
    </row>
    <row r="325" spans="1:15">
      <c r="A325" s="1958"/>
      <c r="B325" s="1955" t="s">
        <v>659</v>
      </c>
      <c r="C325" s="3084"/>
      <c r="D325" s="1955" t="s">
        <v>660</v>
      </c>
      <c r="E325" s="1955" t="s">
        <v>659</v>
      </c>
      <c r="F325" s="3084"/>
      <c r="G325" s="1955" t="s">
        <v>660</v>
      </c>
      <c r="H325" s="1955" t="s">
        <v>659</v>
      </c>
      <c r="I325" s="3084"/>
      <c r="J325" s="1955" t="s">
        <v>660</v>
      </c>
      <c r="K325" s="1955" t="s">
        <v>659</v>
      </c>
      <c r="L325" s="3084"/>
      <c r="M325" s="1955" t="s">
        <v>660</v>
      </c>
      <c r="N325" s="1959" t="s">
        <v>661</v>
      </c>
      <c r="O325" s="1959" t="s">
        <v>662</v>
      </c>
    </row>
    <row r="326" spans="1:15">
      <c r="A326" s="1960">
        <v>1</v>
      </c>
      <c r="B326" s="1960">
        <v>2</v>
      </c>
      <c r="C326" s="1960">
        <v>3</v>
      </c>
      <c r="D326" s="1960">
        <v>4</v>
      </c>
      <c r="E326" s="1960">
        <v>5</v>
      </c>
      <c r="F326" s="1960">
        <v>6</v>
      </c>
      <c r="G326" s="1960">
        <v>7</v>
      </c>
      <c r="H326" s="1960">
        <v>8</v>
      </c>
      <c r="I326" s="1960">
        <v>9</v>
      </c>
      <c r="J326" s="1960">
        <v>10</v>
      </c>
      <c r="K326" s="1960">
        <v>11</v>
      </c>
      <c r="L326" s="1960">
        <v>12</v>
      </c>
      <c r="M326" s="1960">
        <v>13</v>
      </c>
      <c r="N326" s="1960"/>
      <c r="O326" s="1960"/>
    </row>
    <row r="327" spans="1:15">
      <c r="A327" s="1960">
        <v>0</v>
      </c>
      <c r="B327" s="1961">
        <v>7482.1441999999997</v>
      </c>
      <c r="C327" s="1962"/>
      <c r="D327" s="1962"/>
      <c r="E327" s="1962"/>
      <c r="F327" s="1962"/>
      <c r="G327" s="1962"/>
      <c r="H327" s="1961">
        <v>2306.3402999999998</v>
      </c>
      <c r="I327" s="1962"/>
      <c r="J327" s="1962"/>
      <c r="K327" s="1962"/>
      <c r="L327" s="1962"/>
      <c r="M327" s="1962"/>
      <c r="N327" s="1962"/>
      <c r="O327" s="1962"/>
    </row>
    <row r="328" spans="1:15">
      <c r="A328" s="1960">
        <v>1</v>
      </c>
      <c r="B328" s="1962">
        <v>7482.1655999999994</v>
      </c>
      <c r="C328" s="1962">
        <f>B328-B327</f>
        <v>2.1399999999630381E-2</v>
      </c>
      <c r="D328" s="1962">
        <f>ROUND(C328*D$323,2)</f>
        <v>128.4</v>
      </c>
      <c r="E328" s="1962"/>
      <c r="F328" s="1962"/>
      <c r="G328" s="1962"/>
      <c r="H328" s="1962">
        <v>2306.3402999999998</v>
      </c>
      <c r="I328" s="1962">
        <f>H328-H327</f>
        <v>0</v>
      </c>
      <c r="J328" s="1962">
        <f>ROUND(I328*J$323,2)</f>
        <v>0</v>
      </c>
      <c r="K328" s="1962"/>
      <c r="L328" s="1962"/>
      <c r="M328" s="1962"/>
      <c r="N328" s="1962">
        <f>D328+G328</f>
        <v>128.4</v>
      </c>
      <c r="O328" s="1962">
        <f>J328+M328</f>
        <v>0</v>
      </c>
    </row>
    <row r="329" spans="1:15">
      <c r="A329" s="1960">
        <v>2</v>
      </c>
      <c r="B329" s="1962">
        <v>7482.1877999999997</v>
      </c>
      <c r="C329" s="1962">
        <f t="shared" ref="C329:C351" si="70">B329-B328</f>
        <v>2.220000000033906E-2</v>
      </c>
      <c r="D329" s="1962">
        <f t="shared" ref="D329:D351" si="71">ROUND(C329*D$323,2)</f>
        <v>133.19999999999999</v>
      </c>
      <c r="E329" s="1962"/>
      <c r="F329" s="1962"/>
      <c r="G329" s="1962"/>
      <c r="H329" s="1962">
        <v>2306.3402999999998</v>
      </c>
      <c r="I329" s="1962">
        <f t="shared" ref="I329:I351" si="72">H329-H328</f>
        <v>0</v>
      </c>
      <c r="J329" s="1962">
        <f t="shared" ref="J329:J351" si="73">ROUND(I329*J$323,2)</f>
        <v>0</v>
      </c>
      <c r="K329" s="1962"/>
      <c r="L329" s="1962"/>
      <c r="M329" s="1962"/>
      <c r="N329" s="1962">
        <f t="shared" ref="N329:N351" si="74">D329+G329</f>
        <v>133.19999999999999</v>
      </c>
      <c r="O329" s="1962">
        <f t="shared" ref="O329:O351" si="75">J329+M329</f>
        <v>0</v>
      </c>
    </row>
    <row r="330" spans="1:15">
      <c r="A330" s="1960">
        <v>3</v>
      </c>
      <c r="B330" s="1962">
        <v>7482.2093999999997</v>
      </c>
      <c r="C330" s="1962">
        <f t="shared" si="70"/>
        <v>2.1600000000034925E-2</v>
      </c>
      <c r="D330" s="1962">
        <f t="shared" si="71"/>
        <v>129.6</v>
      </c>
      <c r="E330" s="1962"/>
      <c r="F330" s="1962"/>
      <c r="G330" s="1962"/>
      <c r="H330" s="1962">
        <v>2306.3402999999998</v>
      </c>
      <c r="I330" s="1962">
        <f t="shared" si="72"/>
        <v>0</v>
      </c>
      <c r="J330" s="1962">
        <f t="shared" si="73"/>
        <v>0</v>
      </c>
      <c r="K330" s="1962"/>
      <c r="L330" s="1962"/>
      <c r="M330" s="1962"/>
      <c r="N330" s="1962">
        <f t="shared" si="74"/>
        <v>129.6</v>
      </c>
      <c r="O330" s="1962">
        <f t="shared" si="75"/>
        <v>0</v>
      </c>
    </row>
    <row r="331" spans="1:15">
      <c r="A331" s="1960">
        <v>4</v>
      </c>
      <c r="B331" s="1962">
        <v>7482.2302</v>
      </c>
      <c r="C331" s="1962">
        <f t="shared" si="70"/>
        <v>2.0800000000235741E-2</v>
      </c>
      <c r="D331" s="1962">
        <f t="shared" si="71"/>
        <v>124.8</v>
      </c>
      <c r="E331" s="1962"/>
      <c r="F331" s="1962"/>
      <c r="G331" s="1962"/>
      <c r="H331" s="1962">
        <v>2306.3402999999998</v>
      </c>
      <c r="I331" s="1962">
        <f t="shared" si="72"/>
        <v>0</v>
      </c>
      <c r="J331" s="1962">
        <f t="shared" si="73"/>
        <v>0</v>
      </c>
      <c r="K331" s="1962"/>
      <c r="L331" s="1962"/>
      <c r="M331" s="1962"/>
      <c r="N331" s="1962">
        <f t="shared" si="74"/>
        <v>124.8</v>
      </c>
      <c r="O331" s="1962">
        <f t="shared" si="75"/>
        <v>0</v>
      </c>
    </row>
    <row r="332" spans="1:15">
      <c r="A332" s="1960">
        <v>5</v>
      </c>
      <c r="B332" s="1962">
        <v>7482.2511999999997</v>
      </c>
      <c r="C332" s="1962">
        <f t="shared" si="70"/>
        <v>2.099999999973079E-2</v>
      </c>
      <c r="D332" s="1962">
        <f t="shared" si="71"/>
        <v>126</v>
      </c>
      <c r="E332" s="1962"/>
      <c r="F332" s="1962"/>
      <c r="G332" s="1962"/>
      <c r="H332" s="1962">
        <v>2306.3402999999998</v>
      </c>
      <c r="I332" s="1962">
        <f t="shared" si="72"/>
        <v>0</v>
      </c>
      <c r="J332" s="1962">
        <f t="shared" si="73"/>
        <v>0</v>
      </c>
      <c r="K332" s="1962"/>
      <c r="L332" s="1962"/>
      <c r="M332" s="1962"/>
      <c r="N332" s="1962">
        <f t="shared" si="74"/>
        <v>126</v>
      </c>
      <c r="O332" s="1962">
        <f t="shared" si="75"/>
        <v>0</v>
      </c>
    </row>
    <row r="333" spans="1:15">
      <c r="A333" s="1960">
        <v>6</v>
      </c>
      <c r="B333" s="1962">
        <v>7482.2766999999994</v>
      </c>
      <c r="C333" s="1962">
        <f t="shared" si="70"/>
        <v>2.5499999999738066E-2</v>
      </c>
      <c r="D333" s="1962">
        <f t="shared" si="71"/>
        <v>153</v>
      </c>
      <c r="E333" s="1962"/>
      <c r="F333" s="1962"/>
      <c r="G333" s="1962"/>
      <c r="H333" s="1962">
        <v>2306.3404</v>
      </c>
      <c r="I333" s="1962">
        <f t="shared" si="72"/>
        <v>1.0000000020227162E-4</v>
      </c>
      <c r="J333" s="1962">
        <f t="shared" si="73"/>
        <v>0.6</v>
      </c>
      <c r="K333" s="1962"/>
      <c r="L333" s="1962"/>
      <c r="M333" s="1962"/>
      <c r="N333" s="1962">
        <f t="shared" si="74"/>
        <v>153</v>
      </c>
      <c r="O333" s="1962">
        <f t="shared" si="75"/>
        <v>0.6</v>
      </c>
    </row>
    <row r="334" spans="1:15">
      <c r="A334" s="1960">
        <v>7</v>
      </c>
      <c r="B334" s="1962">
        <v>7482.314699999999</v>
      </c>
      <c r="C334" s="1962">
        <f t="shared" si="70"/>
        <v>3.7999999999556167E-2</v>
      </c>
      <c r="D334" s="1962">
        <f t="shared" si="71"/>
        <v>228</v>
      </c>
      <c r="E334" s="1962"/>
      <c r="F334" s="1962"/>
      <c r="G334" s="1962"/>
      <c r="H334" s="1962">
        <v>2306.3406</v>
      </c>
      <c r="I334" s="1962">
        <f t="shared" si="72"/>
        <v>1.9999999994979589E-4</v>
      </c>
      <c r="J334" s="1962">
        <f t="shared" si="73"/>
        <v>1.2</v>
      </c>
      <c r="K334" s="1962"/>
      <c r="L334" s="1962"/>
      <c r="M334" s="1962"/>
      <c r="N334" s="1962">
        <f t="shared" si="74"/>
        <v>228</v>
      </c>
      <c r="O334" s="1962">
        <f t="shared" si="75"/>
        <v>1.2</v>
      </c>
    </row>
    <row r="335" spans="1:15">
      <c r="A335" s="1960">
        <v>8</v>
      </c>
      <c r="B335" s="1962">
        <v>7482.3629999999994</v>
      </c>
      <c r="C335" s="1962">
        <f t="shared" si="70"/>
        <v>4.830000000038126E-2</v>
      </c>
      <c r="D335" s="1962">
        <f t="shared" si="71"/>
        <v>289.8</v>
      </c>
      <c r="E335" s="1962"/>
      <c r="F335" s="1962"/>
      <c r="G335" s="1962"/>
      <c r="H335" s="1962">
        <v>2306.3427000000001</v>
      </c>
      <c r="I335" s="1962">
        <f t="shared" si="72"/>
        <v>2.1000000001549779E-3</v>
      </c>
      <c r="J335" s="1962">
        <f t="shared" si="73"/>
        <v>12.6</v>
      </c>
      <c r="K335" s="1962"/>
      <c r="L335" s="1962"/>
      <c r="M335" s="1962"/>
      <c r="N335" s="1962">
        <f t="shared" si="74"/>
        <v>289.8</v>
      </c>
      <c r="O335" s="1962">
        <f t="shared" si="75"/>
        <v>12.6</v>
      </c>
    </row>
    <row r="336" spans="1:15">
      <c r="A336" s="1960">
        <v>9</v>
      </c>
      <c r="B336" s="1962">
        <v>7482.4228999999996</v>
      </c>
      <c r="C336" s="1962">
        <f t="shared" si="70"/>
        <v>5.9900000000197906E-2</v>
      </c>
      <c r="D336" s="1962">
        <f t="shared" si="71"/>
        <v>359.4</v>
      </c>
      <c r="E336" s="1962"/>
      <c r="F336" s="1962"/>
      <c r="G336" s="1962"/>
      <c r="H336" s="1962">
        <v>2306.3457000000003</v>
      </c>
      <c r="I336" s="1962">
        <f t="shared" si="72"/>
        <v>3.0000000001564331E-3</v>
      </c>
      <c r="J336" s="1962">
        <f t="shared" si="73"/>
        <v>18</v>
      </c>
      <c r="K336" s="1962"/>
      <c r="L336" s="1962"/>
      <c r="M336" s="1962"/>
      <c r="N336" s="1962">
        <f t="shared" si="74"/>
        <v>359.4</v>
      </c>
      <c r="O336" s="1962">
        <f t="shared" si="75"/>
        <v>18</v>
      </c>
    </row>
    <row r="337" spans="1:15">
      <c r="A337" s="1960">
        <v>10</v>
      </c>
      <c r="B337" s="1962">
        <v>7482.4903999999997</v>
      </c>
      <c r="C337" s="1962">
        <f t="shared" si="70"/>
        <v>6.7500000000109139E-2</v>
      </c>
      <c r="D337" s="1962">
        <f t="shared" si="71"/>
        <v>405</v>
      </c>
      <c r="E337" s="1962"/>
      <c r="F337" s="1962"/>
      <c r="G337" s="1962"/>
      <c r="H337" s="1962">
        <v>2306.3486000000003</v>
      </c>
      <c r="I337" s="1962">
        <f t="shared" si="72"/>
        <v>2.8999999999541615E-3</v>
      </c>
      <c r="J337" s="1962">
        <f t="shared" si="73"/>
        <v>17.399999999999999</v>
      </c>
      <c r="K337" s="1962"/>
      <c r="L337" s="1962"/>
      <c r="M337" s="1962"/>
      <c r="N337" s="1962">
        <f t="shared" si="74"/>
        <v>405</v>
      </c>
      <c r="O337" s="1962">
        <f t="shared" si="75"/>
        <v>17.399999999999999</v>
      </c>
    </row>
    <row r="338" spans="1:15">
      <c r="A338" s="1960">
        <v>11</v>
      </c>
      <c r="B338" s="1962">
        <v>7482.5589</v>
      </c>
      <c r="C338" s="1962">
        <f t="shared" si="70"/>
        <v>6.8500000000312866E-2</v>
      </c>
      <c r="D338" s="1962">
        <f t="shared" si="71"/>
        <v>411</v>
      </c>
      <c r="E338" s="1962"/>
      <c r="F338" s="1962"/>
      <c r="G338" s="1962"/>
      <c r="H338" s="1962">
        <v>2306.3513000000003</v>
      </c>
      <c r="I338" s="1962">
        <f t="shared" si="72"/>
        <v>2.7000000000043656E-3</v>
      </c>
      <c r="J338" s="1962">
        <f t="shared" si="73"/>
        <v>16.2</v>
      </c>
      <c r="K338" s="1962"/>
      <c r="L338" s="1962"/>
      <c r="M338" s="1962"/>
      <c r="N338" s="1962">
        <f t="shared" si="74"/>
        <v>411</v>
      </c>
      <c r="O338" s="1962">
        <f t="shared" si="75"/>
        <v>16.2</v>
      </c>
    </row>
    <row r="339" spans="1:15">
      <c r="A339" s="1960">
        <v>12</v>
      </c>
      <c r="B339" s="1962">
        <v>7482.6284999999998</v>
      </c>
      <c r="C339" s="1962">
        <f t="shared" si="70"/>
        <v>6.959999999980937E-2</v>
      </c>
      <c r="D339" s="1962">
        <f t="shared" si="71"/>
        <v>417.6</v>
      </c>
      <c r="E339" s="1962"/>
      <c r="F339" s="1962"/>
      <c r="G339" s="1962"/>
      <c r="H339" s="1962">
        <v>2306.3550000000005</v>
      </c>
      <c r="I339" s="1962">
        <f t="shared" si="72"/>
        <v>3.7000000002080924E-3</v>
      </c>
      <c r="J339" s="1962">
        <f t="shared" si="73"/>
        <v>22.2</v>
      </c>
      <c r="K339" s="1962"/>
      <c r="L339" s="1962"/>
      <c r="M339" s="1962"/>
      <c r="N339" s="1962">
        <f t="shared" si="74"/>
        <v>417.6</v>
      </c>
      <c r="O339" s="1962">
        <f t="shared" si="75"/>
        <v>22.2</v>
      </c>
    </row>
    <row r="340" spans="1:15">
      <c r="A340" s="1960">
        <v>13</v>
      </c>
      <c r="B340" s="1962">
        <v>7482.6966000000002</v>
      </c>
      <c r="C340" s="1962">
        <f t="shared" si="70"/>
        <v>6.8100000000413274E-2</v>
      </c>
      <c r="D340" s="1962">
        <f t="shared" si="71"/>
        <v>408.6</v>
      </c>
      <c r="E340" s="1962"/>
      <c r="F340" s="1962"/>
      <c r="G340" s="1962"/>
      <c r="H340" s="1962">
        <v>2306.3592000000003</v>
      </c>
      <c r="I340" s="1962">
        <f t="shared" si="72"/>
        <v>4.1999999998552084E-3</v>
      </c>
      <c r="J340" s="1962">
        <f t="shared" si="73"/>
        <v>25.2</v>
      </c>
      <c r="K340" s="1962"/>
      <c r="L340" s="1962"/>
      <c r="M340" s="1962"/>
      <c r="N340" s="1962">
        <f t="shared" si="74"/>
        <v>408.6</v>
      </c>
      <c r="O340" s="1962">
        <f t="shared" si="75"/>
        <v>25.2</v>
      </c>
    </row>
    <row r="341" spans="1:15">
      <c r="A341" s="1960">
        <v>14</v>
      </c>
      <c r="B341" s="1962">
        <v>7482.7593000000006</v>
      </c>
      <c r="C341" s="1962">
        <f t="shared" si="70"/>
        <v>6.2700000000404543E-2</v>
      </c>
      <c r="D341" s="1962">
        <f t="shared" si="71"/>
        <v>376.2</v>
      </c>
      <c r="E341" s="1962"/>
      <c r="F341" s="1962"/>
      <c r="G341" s="1962"/>
      <c r="H341" s="1962">
        <v>2306.3626000000004</v>
      </c>
      <c r="I341" s="1962">
        <f t="shared" si="72"/>
        <v>3.4000000000560249E-3</v>
      </c>
      <c r="J341" s="1962">
        <f t="shared" si="73"/>
        <v>20.399999999999999</v>
      </c>
      <c r="K341" s="1962"/>
      <c r="L341" s="1962"/>
      <c r="M341" s="1962"/>
      <c r="N341" s="1962">
        <f t="shared" si="74"/>
        <v>376.2</v>
      </c>
      <c r="O341" s="1962">
        <f t="shared" si="75"/>
        <v>20.399999999999999</v>
      </c>
    </row>
    <row r="342" spans="1:15">
      <c r="A342" s="1960">
        <v>15</v>
      </c>
      <c r="B342" s="1962">
        <v>7482.8223000000007</v>
      </c>
      <c r="C342" s="1962">
        <f t="shared" si="70"/>
        <v>6.3000000000101863E-2</v>
      </c>
      <c r="D342" s="1962">
        <f t="shared" si="71"/>
        <v>378</v>
      </c>
      <c r="E342" s="1962"/>
      <c r="F342" s="1962"/>
      <c r="G342" s="1962"/>
      <c r="H342" s="1962">
        <v>2306.3657000000003</v>
      </c>
      <c r="I342" s="1962">
        <f t="shared" si="72"/>
        <v>3.0999999999039574E-3</v>
      </c>
      <c r="J342" s="1962">
        <f t="shared" si="73"/>
        <v>18.600000000000001</v>
      </c>
      <c r="K342" s="1962"/>
      <c r="L342" s="1962"/>
      <c r="M342" s="1962"/>
      <c r="N342" s="1962">
        <f t="shared" si="74"/>
        <v>378</v>
      </c>
      <c r="O342" s="1962">
        <f t="shared" si="75"/>
        <v>18.600000000000001</v>
      </c>
    </row>
    <row r="343" spans="1:15">
      <c r="A343" s="1960">
        <v>16</v>
      </c>
      <c r="B343" s="1962">
        <v>7482.8823000000011</v>
      </c>
      <c r="C343" s="1962">
        <f t="shared" si="70"/>
        <v>6.0000000000400178E-2</v>
      </c>
      <c r="D343" s="1962">
        <f t="shared" si="71"/>
        <v>360</v>
      </c>
      <c r="E343" s="1962"/>
      <c r="F343" s="1962"/>
      <c r="G343" s="1962"/>
      <c r="H343" s="1962">
        <v>2306.3692000000001</v>
      </c>
      <c r="I343" s="1962">
        <f t="shared" si="72"/>
        <v>3.4999999998035491E-3</v>
      </c>
      <c r="J343" s="1962">
        <f t="shared" si="73"/>
        <v>21</v>
      </c>
      <c r="K343" s="1962"/>
      <c r="L343" s="1962"/>
      <c r="M343" s="1962"/>
      <c r="N343" s="1962">
        <f t="shared" si="74"/>
        <v>360</v>
      </c>
      <c r="O343" s="1962">
        <f t="shared" si="75"/>
        <v>21</v>
      </c>
    </row>
    <row r="344" spans="1:15">
      <c r="A344" s="1960">
        <v>17</v>
      </c>
      <c r="B344" s="1962">
        <v>7482.9388000000008</v>
      </c>
      <c r="C344" s="1962">
        <f t="shared" si="70"/>
        <v>5.6499999999687134E-2</v>
      </c>
      <c r="D344" s="1962">
        <f t="shared" si="71"/>
        <v>339</v>
      </c>
      <c r="E344" s="1962"/>
      <c r="F344" s="1962"/>
      <c r="G344" s="1962"/>
      <c r="H344" s="1962">
        <v>2306.3715000000002</v>
      </c>
      <c r="I344" s="1962">
        <f t="shared" si="72"/>
        <v>2.3000000001047738E-3</v>
      </c>
      <c r="J344" s="1962">
        <f t="shared" si="73"/>
        <v>13.8</v>
      </c>
      <c r="K344" s="1962"/>
      <c r="L344" s="1962"/>
      <c r="M344" s="1962"/>
      <c r="N344" s="1962">
        <f t="shared" si="74"/>
        <v>339</v>
      </c>
      <c r="O344" s="1962">
        <f t="shared" si="75"/>
        <v>13.8</v>
      </c>
    </row>
    <row r="345" spans="1:15">
      <c r="A345" s="1960">
        <v>18</v>
      </c>
      <c r="B345" s="1962">
        <v>7482.9855000000007</v>
      </c>
      <c r="C345" s="1962">
        <f t="shared" si="70"/>
        <v>4.6699999999873398E-2</v>
      </c>
      <c r="D345" s="1962">
        <f t="shared" si="71"/>
        <v>280.2</v>
      </c>
      <c r="E345" s="1962"/>
      <c r="F345" s="1962"/>
      <c r="G345" s="1962"/>
      <c r="H345" s="1962">
        <v>2306.3745000000004</v>
      </c>
      <c r="I345" s="1962">
        <f t="shared" si="72"/>
        <v>3.0000000001564331E-3</v>
      </c>
      <c r="J345" s="1962">
        <f t="shared" si="73"/>
        <v>18</v>
      </c>
      <c r="K345" s="1962"/>
      <c r="L345" s="1962"/>
      <c r="M345" s="1962"/>
      <c r="N345" s="1962">
        <f t="shared" si="74"/>
        <v>280.2</v>
      </c>
      <c r="O345" s="1962">
        <f t="shared" si="75"/>
        <v>18</v>
      </c>
    </row>
    <row r="346" spans="1:15">
      <c r="A346" s="1960">
        <v>19</v>
      </c>
      <c r="B346" s="1962">
        <v>7483.0241000000005</v>
      </c>
      <c r="C346" s="1962">
        <f t="shared" si="70"/>
        <v>3.8599999999860302E-2</v>
      </c>
      <c r="D346" s="1962">
        <f t="shared" si="71"/>
        <v>231.6</v>
      </c>
      <c r="E346" s="1962"/>
      <c r="F346" s="1962"/>
      <c r="G346" s="1962"/>
      <c r="H346" s="1962">
        <v>2306.3759000000005</v>
      </c>
      <c r="I346" s="1962">
        <f t="shared" si="72"/>
        <v>1.4000000001033186E-3</v>
      </c>
      <c r="J346" s="1962">
        <f t="shared" si="73"/>
        <v>8.4</v>
      </c>
      <c r="K346" s="1962"/>
      <c r="L346" s="1962"/>
      <c r="M346" s="1962"/>
      <c r="N346" s="1962">
        <f t="shared" si="74"/>
        <v>231.6</v>
      </c>
      <c r="O346" s="1962">
        <f t="shared" si="75"/>
        <v>8.4</v>
      </c>
    </row>
    <row r="347" spans="1:15">
      <c r="A347" s="1960">
        <v>20</v>
      </c>
      <c r="B347" s="1962">
        <v>7483.0599000000002</v>
      </c>
      <c r="C347" s="1962">
        <f t="shared" si="70"/>
        <v>3.5799999999653664E-2</v>
      </c>
      <c r="D347" s="1962">
        <f t="shared" si="71"/>
        <v>214.8</v>
      </c>
      <c r="E347" s="1962"/>
      <c r="F347" s="1962"/>
      <c r="G347" s="1962"/>
      <c r="H347" s="1962">
        <v>2306.3769000000007</v>
      </c>
      <c r="I347" s="1962">
        <f t="shared" si="72"/>
        <v>1.0000000002037268E-3</v>
      </c>
      <c r="J347" s="1962">
        <f t="shared" si="73"/>
        <v>6</v>
      </c>
      <c r="K347" s="1962"/>
      <c r="L347" s="1962"/>
      <c r="M347" s="1962"/>
      <c r="N347" s="1962">
        <f t="shared" si="74"/>
        <v>214.8</v>
      </c>
      <c r="O347" s="1962">
        <f t="shared" si="75"/>
        <v>6</v>
      </c>
    </row>
    <row r="348" spans="1:15">
      <c r="A348" s="1960">
        <v>21</v>
      </c>
      <c r="B348" s="1962">
        <v>7483.0871000000006</v>
      </c>
      <c r="C348" s="1962">
        <f t="shared" si="70"/>
        <v>2.7200000000448199E-2</v>
      </c>
      <c r="D348" s="1962">
        <f t="shared" si="71"/>
        <v>163.19999999999999</v>
      </c>
      <c r="E348" s="1962"/>
      <c r="F348" s="1962"/>
      <c r="G348" s="1962"/>
      <c r="H348" s="1962">
        <v>2306.3774000000008</v>
      </c>
      <c r="I348" s="1962">
        <f t="shared" si="72"/>
        <v>5.0000000010186341E-4</v>
      </c>
      <c r="J348" s="1962">
        <f t="shared" si="73"/>
        <v>3</v>
      </c>
      <c r="K348" s="1962"/>
      <c r="L348" s="1962"/>
      <c r="M348" s="1962"/>
      <c r="N348" s="1962">
        <f t="shared" si="74"/>
        <v>163.19999999999999</v>
      </c>
      <c r="O348" s="1962">
        <f t="shared" si="75"/>
        <v>3</v>
      </c>
    </row>
    <row r="349" spans="1:15">
      <c r="A349" s="1960">
        <v>22</v>
      </c>
      <c r="B349" s="1962">
        <v>7483.1109000000006</v>
      </c>
      <c r="C349" s="1962">
        <f t="shared" si="70"/>
        <v>2.3799999999937427E-2</v>
      </c>
      <c r="D349" s="1962">
        <f t="shared" si="71"/>
        <v>142.80000000000001</v>
      </c>
      <c r="E349" s="1962"/>
      <c r="F349" s="1962"/>
      <c r="G349" s="1962"/>
      <c r="H349" s="1962">
        <v>2306.3776000000007</v>
      </c>
      <c r="I349" s="1962">
        <f t="shared" si="72"/>
        <v>1.9999999994979589E-4</v>
      </c>
      <c r="J349" s="1962">
        <f t="shared" si="73"/>
        <v>1.2</v>
      </c>
      <c r="K349" s="1962"/>
      <c r="L349" s="1962"/>
      <c r="M349" s="1962"/>
      <c r="N349" s="1962">
        <f t="shared" si="74"/>
        <v>142.80000000000001</v>
      </c>
      <c r="O349" s="1962">
        <f t="shared" si="75"/>
        <v>1.2</v>
      </c>
    </row>
    <row r="350" spans="1:15">
      <c r="A350" s="1960">
        <v>23</v>
      </c>
      <c r="B350" s="1962">
        <v>7483.1332000000002</v>
      </c>
      <c r="C350" s="1962">
        <f t="shared" si="70"/>
        <v>2.2299999999631837E-2</v>
      </c>
      <c r="D350" s="1962">
        <f t="shared" si="71"/>
        <v>133.80000000000001</v>
      </c>
      <c r="E350" s="1962"/>
      <c r="F350" s="1962"/>
      <c r="G350" s="1962"/>
      <c r="H350" s="1962">
        <v>2306.3776000000007</v>
      </c>
      <c r="I350" s="1962">
        <f t="shared" si="72"/>
        <v>0</v>
      </c>
      <c r="J350" s="1962">
        <f t="shared" si="73"/>
        <v>0</v>
      </c>
      <c r="K350" s="1962"/>
      <c r="L350" s="1962"/>
      <c r="M350" s="1962"/>
      <c r="N350" s="1962">
        <f t="shared" si="74"/>
        <v>133.80000000000001</v>
      </c>
      <c r="O350" s="1962">
        <f t="shared" si="75"/>
        <v>0</v>
      </c>
    </row>
    <row r="351" spans="1:15">
      <c r="A351" s="1960">
        <v>24</v>
      </c>
      <c r="B351" s="1961">
        <v>7483.1550000000007</v>
      </c>
      <c r="C351" s="1962">
        <f t="shared" si="70"/>
        <v>2.1800000000439468E-2</v>
      </c>
      <c r="D351" s="1962">
        <f t="shared" si="71"/>
        <v>130.80000000000001</v>
      </c>
      <c r="E351" s="1962"/>
      <c r="F351" s="1962"/>
      <c r="G351" s="1962"/>
      <c r="H351" s="1961">
        <v>2306.3777000000009</v>
      </c>
      <c r="I351" s="1962">
        <f t="shared" si="72"/>
        <v>1.0000000020227162E-4</v>
      </c>
      <c r="J351" s="1962">
        <f t="shared" si="73"/>
        <v>0.6</v>
      </c>
      <c r="K351" s="1962"/>
      <c r="L351" s="1962"/>
      <c r="M351" s="1962"/>
      <c r="N351" s="1962">
        <f t="shared" si="74"/>
        <v>130.80000000000001</v>
      </c>
      <c r="O351" s="1962">
        <f t="shared" si="75"/>
        <v>0.6</v>
      </c>
    </row>
    <row r="352" spans="1:15" ht="23.25" customHeight="1">
      <c r="A352" s="1963" t="s">
        <v>19</v>
      </c>
      <c r="B352" s="1961"/>
      <c r="C352" s="1961">
        <f>SUM(C327:C351)</f>
        <v>1.010800000000927</v>
      </c>
      <c r="D352" s="1961">
        <f>SUM(D327:D351)</f>
        <v>6064.8</v>
      </c>
      <c r="E352" s="1961"/>
      <c r="F352" s="1961"/>
      <c r="G352" s="1961"/>
      <c r="H352" s="1961"/>
      <c r="I352" s="1961">
        <f>SUM(I327:I351)</f>
        <v>3.7400000001071021E-2</v>
      </c>
      <c r="J352" s="1961">
        <f>SUM(J327:J351)</f>
        <v>224.4</v>
      </c>
      <c r="K352" s="1961"/>
      <c r="L352" s="1961"/>
      <c r="M352" s="1961"/>
      <c r="N352" s="1961">
        <f>SUM(N327:N351)</f>
        <v>6064.8</v>
      </c>
      <c r="O352" s="1961">
        <f>SUM(O327:O351)</f>
        <v>224.4</v>
      </c>
    </row>
    <row r="354" spans="5:12" ht="18.75">
      <c r="E354" s="1951" t="s">
        <v>663</v>
      </c>
      <c r="F354" s="1951"/>
      <c r="G354" s="1951"/>
      <c r="H354" s="1951" t="s">
        <v>664</v>
      </c>
      <c r="I354" s="1951"/>
      <c r="J354" s="1951" t="s">
        <v>735</v>
      </c>
      <c r="K354" s="1951"/>
      <c r="L354" s="1978"/>
    </row>
  </sheetData>
  <mergeCells count="152">
    <mergeCell ref="E5:J5"/>
    <mergeCell ref="A6:M6"/>
    <mergeCell ref="A7:M7"/>
    <mergeCell ref="A8:G8"/>
    <mergeCell ref="H8:O8"/>
    <mergeCell ref="B10:G10"/>
    <mergeCell ref="H10:M10"/>
    <mergeCell ref="C13:C14"/>
    <mergeCell ref="F13:F14"/>
    <mergeCell ref="I13:I14"/>
    <mergeCell ref="L13:L14"/>
    <mergeCell ref="E49:J49"/>
    <mergeCell ref="A50:M50"/>
    <mergeCell ref="B11:D11"/>
    <mergeCell ref="E11:G11"/>
    <mergeCell ref="H11:J11"/>
    <mergeCell ref="K11:M11"/>
    <mergeCell ref="B12:C12"/>
    <mergeCell ref="E12:F12"/>
    <mergeCell ref="H12:I12"/>
    <mergeCell ref="K12:L12"/>
    <mergeCell ref="A51:M51"/>
    <mergeCell ref="A52:G52"/>
    <mergeCell ref="H52:O52"/>
    <mergeCell ref="B54:G54"/>
    <mergeCell ref="H54:M54"/>
    <mergeCell ref="B55:D55"/>
    <mergeCell ref="E55:G55"/>
    <mergeCell ref="H55:J55"/>
    <mergeCell ref="K55:M55"/>
    <mergeCell ref="E93:J93"/>
    <mergeCell ref="A94:M94"/>
    <mergeCell ref="A95:M95"/>
    <mergeCell ref="A96:G96"/>
    <mergeCell ref="H96:O96"/>
    <mergeCell ref="B98:G98"/>
    <mergeCell ref="H98:M98"/>
    <mergeCell ref="B56:C56"/>
    <mergeCell ref="E56:F56"/>
    <mergeCell ref="H56:I56"/>
    <mergeCell ref="K56:L56"/>
    <mergeCell ref="C57:C58"/>
    <mergeCell ref="F57:F58"/>
    <mergeCell ref="I57:I58"/>
    <mergeCell ref="L57:L58"/>
    <mergeCell ref="C101:C102"/>
    <mergeCell ref="F101:F102"/>
    <mergeCell ref="I101:I102"/>
    <mergeCell ref="L101:L102"/>
    <mergeCell ref="E137:J137"/>
    <mergeCell ref="A138:M138"/>
    <mergeCell ref="B99:D99"/>
    <mergeCell ref="E99:G99"/>
    <mergeCell ref="H99:J99"/>
    <mergeCell ref="K99:M99"/>
    <mergeCell ref="B100:C100"/>
    <mergeCell ref="E100:F100"/>
    <mergeCell ref="H100:I100"/>
    <mergeCell ref="K100:L100"/>
    <mergeCell ref="A139:M139"/>
    <mergeCell ref="A140:G140"/>
    <mergeCell ref="H140:O140"/>
    <mergeCell ref="B142:G142"/>
    <mergeCell ref="H142:M142"/>
    <mergeCell ref="B143:D143"/>
    <mergeCell ref="E143:G143"/>
    <mergeCell ref="H143:J143"/>
    <mergeCell ref="K143:M143"/>
    <mergeCell ref="E182:J182"/>
    <mergeCell ref="A183:M183"/>
    <mergeCell ref="A184:M184"/>
    <mergeCell ref="A185:G185"/>
    <mergeCell ref="H185:O185"/>
    <mergeCell ref="B187:G187"/>
    <mergeCell ref="H187:M187"/>
    <mergeCell ref="B144:C144"/>
    <mergeCell ref="E144:F144"/>
    <mergeCell ref="H144:I144"/>
    <mergeCell ref="K144:L144"/>
    <mergeCell ref="C145:C146"/>
    <mergeCell ref="F145:F146"/>
    <mergeCell ref="I145:I146"/>
    <mergeCell ref="L145:L146"/>
    <mergeCell ref="C190:C191"/>
    <mergeCell ref="F190:F191"/>
    <mergeCell ref="I190:I191"/>
    <mergeCell ref="L190:L191"/>
    <mergeCell ref="E226:J226"/>
    <mergeCell ref="A227:M227"/>
    <mergeCell ref="B188:D188"/>
    <mergeCell ref="E188:G188"/>
    <mergeCell ref="H188:J188"/>
    <mergeCell ref="K188:M188"/>
    <mergeCell ref="B189:C189"/>
    <mergeCell ref="E189:F189"/>
    <mergeCell ref="H189:I189"/>
    <mergeCell ref="K189:L189"/>
    <mergeCell ref="A228:M228"/>
    <mergeCell ref="A229:G229"/>
    <mergeCell ref="H229:O229"/>
    <mergeCell ref="B231:G231"/>
    <mergeCell ref="H231:M231"/>
    <mergeCell ref="B232:D232"/>
    <mergeCell ref="E232:G232"/>
    <mergeCell ref="H232:J232"/>
    <mergeCell ref="K232:M232"/>
    <mergeCell ref="E271:J271"/>
    <mergeCell ref="A272:M272"/>
    <mergeCell ref="A273:M273"/>
    <mergeCell ref="A274:G274"/>
    <mergeCell ref="H274:O274"/>
    <mergeCell ref="B276:G276"/>
    <mergeCell ref="H276:M276"/>
    <mergeCell ref="B233:C233"/>
    <mergeCell ref="E233:F233"/>
    <mergeCell ref="H233:I233"/>
    <mergeCell ref="K233:L233"/>
    <mergeCell ref="C234:C235"/>
    <mergeCell ref="F234:F235"/>
    <mergeCell ref="I234:I235"/>
    <mergeCell ref="L234:L235"/>
    <mergeCell ref="C279:C280"/>
    <mergeCell ref="F279:F280"/>
    <mergeCell ref="I279:I280"/>
    <mergeCell ref="L279:L280"/>
    <mergeCell ref="E316:J316"/>
    <mergeCell ref="A317:M317"/>
    <mergeCell ref="B277:D277"/>
    <mergeCell ref="E277:G277"/>
    <mergeCell ref="H277:J277"/>
    <mergeCell ref="K277:M277"/>
    <mergeCell ref="B278:C278"/>
    <mergeCell ref="E278:F278"/>
    <mergeCell ref="H278:I278"/>
    <mergeCell ref="K278:L278"/>
    <mergeCell ref="B323:C323"/>
    <mergeCell ref="E323:F323"/>
    <mergeCell ref="H323:I323"/>
    <mergeCell ref="K323:L323"/>
    <mergeCell ref="C324:C325"/>
    <mergeCell ref="F324:F325"/>
    <mergeCell ref="I324:I325"/>
    <mergeCell ref="L324:L325"/>
    <mergeCell ref="A318:M318"/>
    <mergeCell ref="A319:G319"/>
    <mergeCell ref="H319:O319"/>
    <mergeCell ref="B321:G321"/>
    <mergeCell ref="H321:M321"/>
    <mergeCell ref="B322:D322"/>
    <mergeCell ref="E322:G322"/>
    <mergeCell ref="H322:J322"/>
    <mergeCell ref="K322:M322"/>
  </mergeCells>
  <pageMargins left="0.32" right="0.16" top="0.15" bottom="0.15748031496062992" header="0" footer="0"/>
  <pageSetup paperSize="9" scale="85" orientation="landscape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33"/>
  <sheetViews>
    <sheetView topLeftCell="A79" zoomScale="70" zoomScaleNormal="70" workbookViewId="0">
      <selection activeCell="AC123" sqref="AC123"/>
    </sheetView>
  </sheetViews>
  <sheetFormatPr defaultColWidth="9.140625" defaultRowHeight="15"/>
  <cols>
    <col min="1" max="1" width="3.28515625" style="1947" customWidth="1"/>
    <col min="2" max="2" width="9.5703125" style="1947" customWidth="1"/>
    <col min="3" max="3" width="17.28515625" style="1947" customWidth="1"/>
    <col min="4" max="4" width="18.28515625" style="1947" customWidth="1"/>
    <col min="5" max="5" width="14.85546875" style="1947" customWidth="1"/>
    <col min="6" max="6" width="21.140625" style="1947" customWidth="1"/>
    <col min="7" max="7" width="18.140625" style="1947" customWidth="1"/>
    <col min="8" max="8" width="17.140625" style="1947" customWidth="1"/>
    <col min="9" max="16384" width="9.140625" style="1947"/>
  </cols>
  <sheetData>
    <row r="1" spans="2:8">
      <c r="B1" s="3109" t="s">
        <v>742</v>
      </c>
      <c r="C1" s="3109"/>
      <c r="D1" s="3109"/>
      <c r="E1" s="3109"/>
      <c r="F1" s="3109"/>
      <c r="G1" s="3109"/>
      <c r="H1" s="3109"/>
    </row>
    <row r="2" spans="2:8" ht="15.75">
      <c r="H2" s="1981">
        <v>140121</v>
      </c>
    </row>
    <row r="3" spans="2:8" ht="15.75">
      <c r="C3" s="1982"/>
      <c r="D3" s="1982"/>
      <c r="E3" s="1982"/>
      <c r="F3" s="1982"/>
      <c r="G3" s="1983"/>
      <c r="H3" s="1984" t="s">
        <v>743</v>
      </c>
    </row>
    <row r="5" spans="2:8" ht="18.75">
      <c r="B5" s="3102" t="s">
        <v>744</v>
      </c>
      <c r="C5" s="3102"/>
      <c r="D5" s="3102"/>
      <c r="E5" s="3102"/>
      <c r="F5" s="3102"/>
      <c r="G5" s="3102"/>
      <c r="H5" s="3102"/>
    </row>
    <row r="6" spans="2:8" ht="18.75">
      <c r="B6" s="3102" t="s">
        <v>745</v>
      </c>
      <c r="C6" s="3102"/>
      <c r="D6" s="3102"/>
      <c r="E6" s="3102"/>
      <c r="F6" s="3102"/>
      <c r="G6" s="3102"/>
      <c r="H6" s="3102"/>
    </row>
    <row r="7" spans="2:8" ht="18.75">
      <c r="B7" s="3102" t="s">
        <v>746</v>
      </c>
      <c r="C7" s="3102"/>
      <c r="D7" s="3102"/>
      <c r="E7" s="3102"/>
      <c r="F7" s="3102"/>
      <c r="G7" s="3102"/>
      <c r="H7" s="3102"/>
    </row>
    <row r="9" spans="2:8">
      <c r="B9" s="3103" t="s">
        <v>747</v>
      </c>
      <c r="C9" s="3106" t="s">
        <v>748</v>
      </c>
      <c r="D9" s="3107"/>
      <c r="E9" s="3108"/>
      <c r="F9" s="3106" t="s">
        <v>749</v>
      </c>
      <c r="G9" s="3107"/>
      <c r="H9" s="3108"/>
    </row>
    <row r="10" spans="2:8">
      <c r="B10" s="3104"/>
      <c r="C10" s="1957" t="s">
        <v>750</v>
      </c>
      <c r="D10" s="1957" t="s">
        <v>751</v>
      </c>
      <c r="E10" s="1957" t="s">
        <v>752</v>
      </c>
      <c r="F10" s="1957" t="s">
        <v>750</v>
      </c>
      <c r="G10" s="1957" t="s">
        <v>751</v>
      </c>
      <c r="H10" s="1957" t="s">
        <v>752</v>
      </c>
    </row>
    <row r="11" spans="2:8">
      <c r="B11" s="3104"/>
      <c r="C11" s="1955" t="s">
        <v>753</v>
      </c>
      <c r="D11" s="1955" t="s">
        <v>754</v>
      </c>
      <c r="E11" s="1955" t="s">
        <v>755</v>
      </c>
      <c r="F11" s="1955" t="s">
        <v>755</v>
      </c>
      <c r="G11" s="1955" t="s">
        <v>754</v>
      </c>
      <c r="H11" s="1955" t="s">
        <v>755</v>
      </c>
    </row>
    <row r="12" spans="2:8">
      <c r="B12" s="3104"/>
      <c r="C12" s="1955" t="s">
        <v>756</v>
      </c>
      <c r="D12" s="1985" t="s">
        <v>757</v>
      </c>
      <c r="E12" s="1955" t="s">
        <v>758</v>
      </c>
      <c r="F12" s="1955" t="s">
        <v>756</v>
      </c>
      <c r="G12" s="1985" t="s">
        <v>757</v>
      </c>
      <c r="H12" s="1955" t="s">
        <v>758</v>
      </c>
    </row>
    <row r="13" spans="2:8">
      <c r="B13" s="3105"/>
      <c r="C13" s="1986" t="s">
        <v>759</v>
      </c>
      <c r="D13" s="1987" t="s">
        <v>760</v>
      </c>
      <c r="E13" s="1987" t="s">
        <v>761</v>
      </c>
      <c r="F13" s="1986" t="s">
        <v>762</v>
      </c>
      <c r="G13" s="1987" t="s">
        <v>760</v>
      </c>
      <c r="H13" s="1987" t="s">
        <v>763</v>
      </c>
    </row>
    <row r="14" spans="2:8">
      <c r="B14" s="1960">
        <v>1</v>
      </c>
      <c r="C14" s="1960">
        <v>2</v>
      </c>
      <c r="D14" s="1960">
        <v>3</v>
      </c>
      <c r="E14" s="1960">
        <v>4</v>
      </c>
      <c r="F14" s="1960">
        <v>5</v>
      </c>
      <c r="G14" s="1960">
        <v>6</v>
      </c>
      <c r="H14" s="1960">
        <v>7</v>
      </c>
    </row>
    <row r="15" spans="2:8">
      <c r="B15" s="1960">
        <v>0</v>
      </c>
      <c r="C15" s="1960"/>
      <c r="D15" s="1960"/>
      <c r="E15" s="1960"/>
      <c r="F15" s="1960"/>
      <c r="G15" s="1960"/>
      <c r="H15" s="1960"/>
    </row>
    <row r="16" spans="2:8">
      <c r="B16" s="1960">
        <v>1</v>
      </c>
      <c r="C16" s="1988">
        <f>[1]Табл.№1вводы!N17</f>
        <v>8157.6</v>
      </c>
      <c r="D16" s="1989">
        <f>[1]Табл.№2сторона!AN16</f>
        <v>6021.9900000000007</v>
      </c>
      <c r="E16" s="1988">
        <f t="shared" ref="E16:E39" si="0">C16-D16</f>
        <v>2135.6099999999997</v>
      </c>
      <c r="F16" s="1988">
        <f>[1]Табл.№1вводы!O17</f>
        <v>1306.8000000000002</v>
      </c>
      <c r="G16" s="1989">
        <f>[1]Табл.№2сторона!AN45</f>
        <v>583.87</v>
      </c>
      <c r="H16" s="1988">
        <f t="shared" ref="H16:H39" si="1">F16-G16</f>
        <v>722.93000000000018</v>
      </c>
    </row>
    <row r="17" spans="2:8">
      <c r="B17" s="1960">
        <v>2</v>
      </c>
      <c r="C17" s="1988">
        <f>[1]Табл.№1вводы!N18</f>
        <v>7590</v>
      </c>
      <c r="D17" s="1989">
        <f>[1]Табл.№2сторона!AN17</f>
        <v>5401.2300000000005</v>
      </c>
      <c r="E17" s="1988">
        <f t="shared" si="0"/>
        <v>2188.7699999999995</v>
      </c>
      <c r="F17" s="1988">
        <f>[1]Табл.№1вводы!O18</f>
        <v>1188</v>
      </c>
      <c r="G17" s="1989">
        <f>[1]Табл.№2сторона!AN46</f>
        <v>498.59999999999997</v>
      </c>
      <c r="H17" s="1988">
        <f t="shared" si="1"/>
        <v>689.40000000000009</v>
      </c>
    </row>
    <row r="18" spans="2:8">
      <c r="B18" s="1960">
        <v>3</v>
      </c>
      <c r="C18" s="1988">
        <f>[1]Табл.№1вводы!N19</f>
        <v>7207.2000000000007</v>
      </c>
      <c r="D18" s="1989">
        <f>[1]Табл.№2сторона!AN18</f>
        <v>5094.91</v>
      </c>
      <c r="E18" s="1988">
        <f t="shared" si="0"/>
        <v>2112.2900000000009</v>
      </c>
      <c r="F18" s="1988">
        <f>[1]Табл.№1вводы!O19</f>
        <v>1108.8</v>
      </c>
      <c r="G18" s="1989">
        <f>[1]Табл.№2сторона!AN47</f>
        <v>506.43</v>
      </c>
      <c r="H18" s="1988">
        <f t="shared" si="1"/>
        <v>602.36999999999989</v>
      </c>
    </row>
    <row r="19" spans="2:8">
      <c r="B19" s="1960">
        <v>4</v>
      </c>
      <c r="C19" s="1988">
        <f>[1]Табл.№1вводы!N20</f>
        <v>6903.6</v>
      </c>
      <c r="D19" s="1989">
        <f>[1]Табл.№2сторона!AN19</f>
        <v>4832.3099999999995</v>
      </c>
      <c r="E19" s="1988">
        <f t="shared" si="0"/>
        <v>2071.2900000000009</v>
      </c>
      <c r="F19" s="1988">
        <f>[1]Табл.№1вводы!O20</f>
        <v>1003.1999999999999</v>
      </c>
      <c r="G19" s="1989">
        <f>[1]Табл.№2сторона!AN48</f>
        <v>470.91</v>
      </c>
      <c r="H19" s="1988">
        <f t="shared" si="1"/>
        <v>532.29</v>
      </c>
    </row>
    <row r="20" spans="2:8">
      <c r="B20" s="1960">
        <v>5</v>
      </c>
      <c r="C20" s="1988">
        <f>[1]Табл.№1вводы!N21</f>
        <v>7088.4</v>
      </c>
      <c r="D20" s="1989">
        <f>[1]Табл.№2сторона!AN20</f>
        <v>4950.6699999999992</v>
      </c>
      <c r="E20" s="1988">
        <f t="shared" si="0"/>
        <v>2137.7300000000005</v>
      </c>
      <c r="F20" s="1988">
        <f>[1]Табл.№1вводы!O21</f>
        <v>1122</v>
      </c>
      <c r="G20" s="1989">
        <f>[1]Табл.№2сторона!AN49</f>
        <v>484.28000000000003</v>
      </c>
      <c r="H20" s="1988">
        <f t="shared" si="1"/>
        <v>637.72</v>
      </c>
    </row>
    <row r="21" spans="2:8">
      <c r="B21" s="1960">
        <v>6</v>
      </c>
      <c r="C21" s="1988">
        <f>[1]Табл.№1вводы!N22</f>
        <v>7708.8</v>
      </c>
      <c r="D21" s="1989">
        <f>[1]Табл.№2сторона!AN21</f>
        <v>5499.29</v>
      </c>
      <c r="E21" s="1988">
        <f t="shared" si="0"/>
        <v>2209.5100000000002</v>
      </c>
      <c r="F21" s="1988">
        <f>[1]Табл.№1вводы!O22</f>
        <v>1214.4000000000001</v>
      </c>
      <c r="G21" s="1989">
        <f>[1]Табл.№2сторона!AN50</f>
        <v>533.34</v>
      </c>
      <c r="H21" s="1988">
        <f t="shared" si="1"/>
        <v>681.06000000000006</v>
      </c>
    </row>
    <row r="22" spans="2:8">
      <c r="B22" s="1990">
        <v>7</v>
      </c>
      <c r="C22" s="1988">
        <f>[1]Табл.№1вводы!N23</f>
        <v>9464.4</v>
      </c>
      <c r="D22" s="1989">
        <f>[1]Табл.№2сторона!AN22</f>
        <v>6814.24</v>
      </c>
      <c r="E22" s="1989">
        <f t="shared" si="0"/>
        <v>2650.16</v>
      </c>
      <c r="F22" s="1988">
        <f>[1]Табл.№1вводы!O23</f>
        <v>1504.8000000000002</v>
      </c>
      <c r="G22" s="1989">
        <f>[1]Табл.№2сторона!AN51</f>
        <v>614.22</v>
      </c>
      <c r="H22" s="1989">
        <f t="shared" si="1"/>
        <v>890.58000000000015</v>
      </c>
    </row>
    <row r="23" spans="2:8">
      <c r="B23" s="1990">
        <v>8</v>
      </c>
      <c r="C23" s="1988">
        <f>[1]Табл.№1вводы!N24</f>
        <v>11734.8</v>
      </c>
      <c r="D23" s="1989">
        <f>[1]Табл.№2сторона!AN23</f>
        <v>8333.48</v>
      </c>
      <c r="E23" s="1989">
        <f t="shared" si="0"/>
        <v>3401.3199999999997</v>
      </c>
      <c r="F23" s="1988">
        <f>[1]Табл.№1вводы!O24</f>
        <v>1980</v>
      </c>
      <c r="G23" s="1989">
        <f>[1]Табл.№2сторона!AN52</f>
        <v>833.87999999999988</v>
      </c>
      <c r="H23" s="1989">
        <f t="shared" si="1"/>
        <v>1146.1200000000001</v>
      </c>
    </row>
    <row r="24" spans="2:8">
      <c r="B24" s="1990">
        <v>9</v>
      </c>
      <c r="C24" s="1988">
        <f>[1]Табл.№1вводы!N25</f>
        <v>13926</v>
      </c>
      <c r="D24" s="1989">
        <f>[1]Табл.№2сторона!AN24</f>
        <v>9810.1799999999985</v>
      </c>
      <c r="E24" s="1989">
        <f t="shared" si="0"/>
        <v>4115.8200000000015</v>
      </c>
      <c r="F24" s="1988">
        <f>[1]Табл.№1вводы!O25</f>
        <v>2508</v>
      </c>
      <c r="G24" s="1989">
        <f>[1]Табл.№2сторона!AN53</f>
        <v>1082.27</v>
      </c>
      <c r="H24" s="1989">
        <f t="shared" si="1"/>
        <v>1425.73</v>
      </c>
    </row>
    <row r="25" spans="2:8">
      <c r="B25" s="1990">
        <v>10</v>
      </c>
      <c r="C25" s="1988">
        <f>[1]Табл.№1вводы!N26</f>
        <v>15338.400000000001</v>
      </c>
      <c r="D25" s="1989">
        <f>[1]Табл.№2сторона!AN25</f>
        <v>11145.13</v>
      </c>
      <c r="E25" s="1989">
        <f t="shared" si="0"/>
        <v>4193.2700000000023</v>
      </c>
      <c r="F25" s="1988">
        <f>[1]Табл.№1вводы!O26</f>
        <v>2666.4</v>
      </c>
      <c r="G25" s="1989">
        <f>[1]Табл.№2сторона!AN54</f>
        <v>1208.0899999999999</v>
      </c>
      <c r="H25" s="1989">
        <f t="shared" si="1"/>
        <v>1458.3100000000002</v>
      </c>
    </row>
    <row r="26" spans="2:8">
      <c r="B26" s="1990">
        <v>11</v>
      </c>
      <c r="C26" s="1988">
        <f>[1]Табл.№1вводы!N27</f>
        <v>16143.6</v>
      </c>
      <c r="D26" s="1989">
        <f>[1]Табл.№2сторона!AN26</f>
        <v>11818.83</v>
      </c>
      <c r="E26" s="1989">
        <f t="shared" si="0"/>
        <v>4324.7700000000004</v>
      </c>
      <c r="F26" s="1988">
        <f>[1]Табл.№1вводы!O27</f>
        <v>2798.4</v>
      </c>
      <c r="G26" s="1989">
        <f>[1]Табл.№2сторона!AN55</f>
        <v>1262.46</v>
      </c>
      <c r="H26" s="1989">
        <f t="shared" si="1"/>
        <v>1535.94</v>
      </c>
    </row>
    <row r="27" spans="2:8">
      <c r="B27" s="1990">
        <v>12</v>
      </c>
      <c r="C27" s="1988">
        <f>[1]Табл.№1вводы!N28</f>
        <v>16156.8</v>
      </c>
      <c r="D27" s="1989">
        <f>[1]Табл.№2сторона!AN27</f>
        <v>11917.66</v>
      </c>
      <c r="E27" s="1989">
        <f t="shared" si="0"/>
        <v>4239.1399999999994</v>
      </c>
      <c r="F27" s="1988">
        <f>[1]Табл.№1вводы!O28</f>
        <v>2772</v>
      </c>
      <c r="G27" s="1989">
        <f>[1]Табл.№2сторона!AN56</f>
        <v>1268.53</v>
      </c>
      <c r="H27" s="1989">
        <f t="shared" si="1"/>
        <v>1503.47</v>
      </c>
    </row>
    <row r="28" spans="2:8">
      <c r="B28" s="1990">
        <v>13</v>
      </c>
      <c r="C28" s="1988">
        <f>[1]Табл.№1вводы!N29</f>
        <v>16196.4</v>
      </c>
      <c r="D28" s="1989">
        <f>[1]Табл.№2сторона!AN28</f>
        <v>11942.51</v>
      </c>
      <c r="E28" s="1989">
        <f t="shared" si="0"/>
        <v>4253.8899999999994</v>
      </c>
      <c r="F28" s="1988">
        <f>[1]Табл.№1вводы!O29</f>
        <v>2930.4</v>
      </c>
      <c r="G28" s="1989">
        <f>[1]Табл.№2сторона!AN57</f>
        <v>1340.5</v>
      </c>
      <c r="H28" s="1989">
        <f t="shared" si="1"/>
        <v>1589.9</v>
      </c>
    </row>
    <row r="29" spans="2:8">
      <c r="B29" s="1990">
        <v>14</v>
      </c>
      <c r="C29" s="1988">
        <f>[1]Табл.№1вводы!N30</f>
        <v>15998.400000000001</v>
      </c>
      <c r="D29" s="1989">
        <f>[1]Табл.№2сторона!AN29</f>
        <v>11740.27</v>
      </c>
      <c r="E29" s="1989">
        <f t="shared" si="0"/>
        <v>4258.130000000001</v>
      </c>
      <c r="F29" s="1988">
        <f>[1]Табл.№1вводы!O30</f>
        <v>2943.6</v>
      </c>
      <c r="G29" s="1989">
        <f>[1]Табл.№2сторона!AN58</f>
        <v>1388.66</v>
      </c>
      <c r="H29" s="1989">
        <f t="shared" si="1"/>
        <v>1554.9399999999998</v>
      </c>
    </row>
    <row r="30" spans="2:8">
      <c r="B30" s="1990">
        <v>15</v>
      </c>
      <c r="C30" s="1988">
        <f>[1]Табл.№1вводы!N31</f>
        <v>15642</v>
      </c>
      <c r="D30" s="1989">
        <f>[1]Табл.№2сторона!AN30</f>
        <v>11434.820000000002</v>
      </c>
      <c r="E30" s="1989">
        <f t="shared" si="0"/>
        <v>4207.1799999999985</v>
      </c>
      <c r="F30" s="1988">
        <f>[1]Табл.№1вводы!O31</f>
        <v>2719.2</v>
      </c>
      <c r="G30" s="1989">
        <f>[1]Табл.№2сторона!AN59</f>
        <v>1254.5500000000002</v>
      </c>
      <c r="H30" s="1989">
        <f t="shared" si="1"/>
        <v>1464.6499999999996</v>
      </c>
    </row>
    <row r="31" spans="2:8">
      <c r="B31" s="1990">
        <v>16</v>
      </c>
      <c r="C31" s="1988">
        <f>[1]Табл.№1вводы!N32</f>
        <v>15444</v>
      </c>
      <c r="D31" s="1989">
        <f>[1]Табл.№2сторона!AN31</f>
        <v>11393.230000000001</v>
      </c>
      <c r="E31" s="1989">
        <f t="shared" si="0"/>
        <v>4050.7699999999986</v>
      </c>
      <c r="F31" s="1988">
        <f>[1]Табл.№1вводы!O32</f>
        <v>2732.3999999999996</v>
      </c>
      <c r="G31" s="1989">
        <f>[1]Табл.№2сторона!AN60</f>
        <v>1284.0999999999999</v>
      </c>
      <c r="H31" s="1989">
        <f t="shared" si="1"/>
        <v>1448.2999999999997</v>
      </c>
    </row>
    <row r="32" spans="2:8">
      <c r="B32" s="1990">
        <v>17</v>
      </c>
      <c r="C32" s="1988">
        <f>[1]Табл.№1вводы!N33</f>
        <v>14876.400000000001</v>
      </c>
      <c r="D32" s="1989">
        <f>[1]Табл.№2сторона!AN32</f>
        <v>11215.02</v>
      </c>
      <c r="E32" s="1989">
        <f t="shared" si="0"/>
        <v>3661.380000000001</v>
      </c>
      <c r="F32" s="1988">
        <f>[1]Табл.№1вводы!O33</f>
        <v>2468.4</v>
      </c>
      <c r="G32" s="1989">
        <f>[1]Табл.№2сторона!AN61</f>
        <v>1195.3400000000001</v>
      </c>
      <c r="H32" s="1989">
        <f t="shared" si="1"/>
        <v>1273.06</v>
      </c>
    </row>
    <row r="33" spans="2:14">
      <c r="B33" s="1990">
        <v>18</v>
      </c>
      <c r="C33" s="1988">
        <f>[1]Табл.№1вводы!N34</f>
        <v>13992</v>
      </c>
      <c r="D33" s="1989">
        <f>[1]Табл.№2сторона!AN33</f>
        <v>10852.289999999999</v>
      </c>
      <c r="E33" s="1989">
        <f t="shared" si="0"/>
        <v>3139.7100000000009</v>
      </c>
      <c r="F33" s="1988">
        <f>[1]Табл.№1вводы!O34</f>
        <v>2270.3999999999996</v>
      </c>
      <c r="G33" s="1989">
        <f>[1]Табл.№2сторона!AN62</f>
        <v>1164.0900000000001</v>
      </c>
      <c r="H33" s="1989">
        <f t="shared" si="1"/>
        <v>1106.3099999999995</v>
      </c>
    </row>
    <row r="34" spans="2:14">
      <c r="B34" s="1990">
        <v>19</v>
      </c>
      <c r="C34" s="1988">
        <f>[1]Табл.№1вводы!N35</f>
        <v>13437.6</v>
      </c>
      <c r="D34" s="1989">
        <f>[1]Табл.№2сторона!AN34</f>
        <v>10526.02</v>
      </c>
      <c r="E34" s="1989">
        <f t="shared" si="0"/>
        <v>2911.58</v>
      </c>
      <c r="F34" s="1988">
        <f>[1]Табл.№1вводы!O35</f>
        <v>2244</v>
      </c>
      <c r="G34" s="1989">
        <f>[1]Табл.№2сторона!AN63</f>
        <v>1223.31</v>
      </c>
      <c r="H34" s="1989">
        <f t="shared" si="1"/>
        <v>1020.69</v>
      </c>
    </row>
    <row r="35" spans="2:14">
      <c r="B35" s="1990">
        <v>20</v>
      </c>
      <c r="C35" s="1988">
        <f>[1]Табл.№1вводы!N36</f>
        <v>12817.2</v>
      </c>
      <c r="D35" s="1989">
        <f>[1]Табл.№2сторона!AN35</f>
        <v>10083.769999999999</v>
      </c>
      <c r="E35" s="1989">
        <f t="shared" si="0"/>
        <v>2733.4300000000021</v>
      </c>
      <c r="F35" s="1988">
        <f>[1]Табл.№1вводы!O36</f>
        <v>2151.6000000000004</v>
      </c>
      <c r="G35" s="1989">
        <f>[1]Табл.№2сторона!AN64</f>
        <v>1187.76</v>
      </c>
      <c r="H35" s="1989">
        <f t="shared" si="1"/>
        <v>963.84000000000037</v>
      </c>
    </row>
    <row r="36" spans="2:14">
      <c r="B36" s="1990">
        <v>21</v>
      </c>
      <c r="C36" s="1988">
        <f>[1]Табл.№1вводы!N37</f>
        <v>12249.6</v>
      </c>
      <c r="D36" s="1989">
        <f>[1]Табл.№2сторона!AN36</f>
        <v>9477.2000000000007</v>
      </c>
      <c r="E36" s="1989">
        <f t="shared" si="0"/>
        <v>2772.3999999999996</v>
      </c>
      <c r="F36" s="1988">
        <f>[1]Табл.№1вводы!O37</f>
        <v>2085.6</v>
      </c>
      <c r="G36" s="1989">
        <f>[1]Табл.№2сторона!AN65</f>
        <v>1121.48</v>
      </c>
      <c r="H36" s="1989">
        <f t="shared" si="1"/>
        <v>964.11999999999989</v>
      </c>
    </row>
    <row r="37" spans="2:14">
      <c r="B37" s="1990">
        <v>22</v>
      </c>
      <c r="C37" s="1988">
        <f>[1]Табл.№1вводы!N38</f>
        <v>11365.2</v>
      </c>
      <c r="D37" s="1989">
        <f>[1]Табл.№2сторона!AN37</f>
        <v>8723.1800000000021</v>
      </c>
      <c r="E37" s="1989">
        <f t="shared" si="0"/>
        <v>2642.0199999999986</v>
      </c>
      <c r="F37" s="1988">
        <f>[1]Табл.№1вводы!O38</f>
        <v>1927.2</v>
      </c>
      <c r="G37" s="1989">
        <f>[1]Табл.№2сторона!AN66</f>
        <v>1009.23</v>
      </c>
      <c r="H37" s="1989">
        <f t="shared" si="1"/>
        <v>917.97</v>
      </c>
    </row>
    <row r="38" spans="2:14">
      <c r="B38" s="1990">
        <v>23</v>
      </c>
      <c r="C38" s="1988">
        <f>[1]Табл.№1вводы!N39</f>
        <v>10890</v>
      </c>
      <c r="D38" s="1989">
        <f>[1]Табл.№2сторона!AN38</f>
        <v>8222.51</v>
      </c>
      <c r="E38" s="1989">
        <f t="shared" si="0"/>
        <v>2667.49</v>
      </c>
      <c r="F38" s="1988">
        <f>[1]Табл.№1вводы!O39</f>
        <v>1914</v>
      </c>
      <c r="G38" s="1989">
        <f>[1]Табл.№2сторона!AN67</f>
        <v>915.08</v>
      </c>
      <c r="H38" s="1989">
        <f t="shared" si="1"/>
        <v>998.92</v>
      </c>
    </row>
    <row r="39" spans="2:14">
      <c r="B39" s="1990">
        <v>24</v>
      </c>
      <c r="C39" s="1988">
        <f>[1]Табл.№1вводы!N40</f>
        <v>9411.6</v>
      </c>
      <c r="D39" s="1989">
        <f>[1]Табл.№2сторона!AN39</f>
        <v>7294.7599999999993</v>
      </c>
      <c r="E39" s="1989">
        <f t="shared" si="0"/>
        <v>2116.8400000000011</v>
      </c>
      <c r="F39" s="1988">
        <f>[1]Табл.№1вводы!O40</f>
        <v>1676.4</v>
      </c>
      <c r="G39" s="1989">
        <f>[1]Табл.№2сторона!AN68</f>
        <v>800.20999999999992</v>
      </c>
      <c r="H39" s="1989">
        <f t="shared" si="1"/>
        <v>876.19000000000017</v>
      </c>
    </row>
    <row r="40" spans="2:14" ht="15.75">
      <c r="B40" s="1991" t="s">
        <v>19</v>
      </c>
      <c r="C40" s="1992">
        <f t="shared" ref="C40:H40" si="2">SUM(C15:C39)</f>
        <v>289740</v>
      </c>
      <c r="D40" s="1992">
        <f t="shared" si="2"/>
        <v>214545.5</v>
      </c>
      <c r="E40" s="1992">
        <f t="shared" si="2"/>
        <v>75194.500000000015</v>
      </c>
      <c r="F40" s="1992">
        <f t="shared" si="2"/>
        <v>49236</v>
      </c>
      <c r="G40" s="1992">
        <f t="shared" si="2"/>
        <v>23231.190000000002</v>
      </c>
      <c r="H40" s="1992">
        <f t="shared" si="2"/>
        <v>26004.809999999998</v>
      </c>
    </row>
    <row r="42" spans="2:14" ht="18.75">
      <c r="B42" s="1993"/>
      <c r="C42" s="1994"/>
      <c r="D42" s="1994"/>
      <c r="E42" s="1994"/>
      <c r="F42" s="1995"/>
      <c r="G42" s="1994"/>
      <c r="H42" s="1994"/>
    </row>
    <row r="43" spans="2:14" ht="15.75">
      <c r="E43" s="1967"/>
      <c r="F43" s="3110"/>
      <c r="G43" s="3110"/>
      <c r="H43" s="3110"/>
    </row>
    <row r="44" spans="2:14" ht="18.75">
      <c r="B44" s="1996" t="s">
        <v>764</v>
      </c>
      <c r="C44" s="1996"/>
      <c r="D44" s="1996"/>
      <c r="E44" s="1996"/>
      <c r="F44" s="1994"/>
      <c r="G44" s="1994" t="s">
        <v>765</v>
      </c>
      <c r="H44" s="1994"/>
      <c r="I44" s="1994"/>
      <c r="K44" s="1994"/>
      <c r="N44" s="1997"/>
    </row>
    <row r="48" spans="2:14">
      <c r="B48" s="3109" t="s">
        <v>766</v>
      </c>
      <c r="C48" s="3109"/>
      <c r="D48" s="3109"/>
      <c r="E48" s="3109"/>
      <c r="F48" s="3109"/>
      <c r="G48" s="3109"/>
      <c r="H48" s="3109"/>
    </row>
    <row r="49" spans="2:8" ht="15.75">
      <c r="H49" s="1981">
        <v>140121</v>
      </c>
    </row>
    <row r="50" spans="2:8" ht="15.75">
      <c r="C50" s="1982"/>
      <c r="D50" s="1982"/>
      <c r="E50" s="1982"/>
      <c r="F50" s="1982"/>
      <c r="G50" s="1983"/>
      <c r="H50" s="1984" t="s">
        <v>743</v>
      </c>
    </row>
    <row r="52" spans="2:8" ht="18.75">
      <c r="B52" s="3102" t="s">
        <v>744</v>
      </c>
      <c r="C52" s="3102"/>
      <c r="D52" s="3102"/>
      <c r="E52" s="3102"/>
      <c r="F52" s="3102"/>
      <c r="G52" s="3102"/>
      <c r="H52" s="3102"/>
    </row>
    <row r="53" spans="2:8" ht="18.75">
      <c r="B53" s="3102" t="str">
        <f>B6</f>
        <v>сводных   данных  режимного  дня  21 июня  2023 года</v>
      </c>
      <c r="C53" s="3102"/>
      <c r="D53" s="3102"/>
      <c r="E53" s="3102"/>
      <c r="F53" s="3102"/>
      <c r="G53" s="3102"/>
      <c r="H53" s="3102"/>
    </row>
    <row r="54" spans="2:8" ht="18.75">
      <c r="B54" s="3102" t="s">
        <v>767</v>
      </c>
      <c r="C54" s="3102"/>
      <c r="D54" s="3102"/>
      <c r="E54" s="3102"/>
      <c r="F54" s="3102"/>
      <c r="G54" s="3102"/>
      <c r="H54" s="3102"/>
    </row>
    <row r="56" spans="2:8">
      <c r="B56" s="3103" t="s">
        <v>747</v>
      </c>
      <c r="C56" s="3106" t="s">
        <v>748</v>
      </c>
      <c r="D56" s="3107"/>
      <c r="E56" s="3108"/>
      <c r="F56" s="3106" t="s">
        <v>749</v>
      </c>
      <c r="G56" s="3107"/>
      <c r="H56" s="3108"/>
    </row>
    <row r="57" spans="2:8">
      <c r="B57" s="3104"/>
      <c r="C57" s="1957" t="s">
        <v>750</v>
      </c>
      <c r="D57" s="1957" t="s">
        <v>751</v>
      </c>
      <c r="E57" s="1957" t="s">
        <v>752</v>
      </c>
      <c r="F57" s="1957" t="s">
        <v>750</v>
      </c>
      <c r="G57" s="1957" t="s">
        <v>751</v>
      </c>
      <c r="H57" s="1957" t="s">
        <v>752</v>
      </c>
    </row>
    <row r="58" spans="2:8">
      <c r="B58" s="3104"/>
      <c r="C58" s="1955" t="s">
        <v>753</v>
      </c>
      <c r="D58" s="1955" t="s">
        <v>754</v>
      </c>
      <c r="E58" s="1955" t="s">
        <v>755</v>
      </c>
      <c r="F58" s="1955" t="s">
        <v>755</v>
      </c>
      <c r="G58" s="1955" t="s">
        <v>754</v>
      </c>
      <c r="H58" s="1955" t="s">
        <v>755</v>
      </c>
    </row>
    <row r="59" spans="2:8">
      <c r="B59" s="3104"/>
      <c r="C59" s="1955" t="s">
        <v>756</v>
      </c>
      <c r="D59" s="1985" t="s">
        <v>757</v>
      </c>
      <c r="E59" s="1955" t="s">
        <v>758</v>
      </c>
      <c r="F59" s="1955" t="s">
        <v>756</v>
      </c>
      <c r="G59" s="1985" t="s">
        <v>757</v>
      </c>
      <c r="H59" s="1955" t="s">
        <v>758</v>
      </c>
    </row>
    <row r="60" spans="2:8">
      <c r="B60" s="3105"/>
      <c r="C60" s="1986" t="s">
        <v>759</v>
      </c>
      <c r="D60" s="1987" t="s">
        <v>760</v>
      </c>
      <c r="E60" s="1987" t="s">
        <v>761</v>
      </c>
      <c r="F60" s="1986" t="s">
        <v>762</v>
      </c>
      <c r="G60" s="1987" t="s">
        <v>760</v>
      </c>
      <c r="H60" s="1987" t="s">
        <v>763</v>
      </c>
    </row>
    <row r="61" spans="2:8">
      <c r="B61" s="1960">
        <v>1</v>
      </c>
      <c r="C61" s="1960">
        <v>2</v>
      </c>
      <c r="D61" s="1960">
        <v>3</v>
      </c>
      <c r="E61" s="1960">
        <v>4</v>
      </c>
      <c r="F61" s="1960">
        <v>5</v>
      </c>
      <c r="G61" s="1960">
        <v>6</v>
      </c>
      <c r="H61" s="1960">
        <v>7</v>
      </c>
    </row>
    <row r="62" spans="2:8">
      <c r="B62" s="1960">
        <v>0</v>
      </c>
      <c r="C62" s="1960"/>
      <c r="D62" s="1960"/>
      <c r="E62" s="1960"/>
      <c r="F62" s="1960"/>
      <c r="G62" s="1960"/>
      <c r="H62" s="1960"/>
    </row>
    <row r="63" spans="2:8">
      <c r="B63" s="1960">
        <v>1</v>
      </c>
      <c r="C63" s="1998">
        <v>0</v>
      </c>
      <c r="D63" s="1998"/>
      <c r="E63" s="1998">
        <f t="shared" ref="E63:E86" si="3">C63-D63</f>
        <v>0</v>
      </c>
      <c r="F63" s="1998">
        <v>0</v>
      </c>
      <c r="G63" s="1998"/>
      <c r="H63" s="1998">
        <f t="shared" ref="H63:H86" si="4">F63-G63</f>
        <v>0</v>
      </c>
    </row>
    <row r="64" spans="2:8">
      <c r="B64" s="1960">
        <v>2</v>
      </c>
      <c r="C64" s="1998">
        <v>0</v>
      </c>
      <c r="D64" s="1998"/>
      <c r="E64" s="1998">
        <f t="shared" si="3"/>
        <v>0</v>
      </c>
      <c r="F64" s="1998">
        <v>0</v>
      </c>
      <c r="G64" s="1998"/>
      <c r="H64" s="1998">
        <f t="shared" si="4"/>
        <v>0</v>
      </c>
    </row>
    <row r="65" spans="2:8">
      <c r="B65" s="1960">
        <v>3</v>
      </c>
      <c r="C65" s="1998">
        <v>0</v>
      </c>
      <c r="D65" s="1998"/>
      <c r="E65" s="1998">
        <f t="shared" si="3"/>
        <v>0</v>
      </c>
      <c r="F65" s="1998">
        <v>0</v>
      </c>
      <c r="G65" s="1998"/>
      <c r="H65" s="1998">
        <f t="shared" si="4"/>
        <v>0</v>
      </c>
    </row>
    <row r="66" spans="2:8">
      <c r="B66" s="1960">
        <v>4</v>
      </c>
      <c r="C66" s="1998">
        <v>0</v>
      </c>
      <c r="D66" s="1998"/>
      <c r="E66" s="1998">
        <f t="shared" si="3"/>
        <v>0</v>
      </c>
      <c r="F66" s="1998">
        <v>0</v>
      </c>
      <c r="G66" s="1998"/>
      <c r="H66" s="1998">
        <f t="shared" si="4"/>
        <v>0</v>
      </c>
    </row>
    <row r="67" spans="2:8">
      <c r="B67" s="1960">
        <v>5</v>
      </c>
      <c r="C67" s="1998">
        <v>0</v>
      </c>
      <c r="D67" s="1998"/>
      <c r="E67" s="1998">
        <f t="shared" si="3"/>
        <v>0</v>
      </c>
      <c r="F67" s="1998">
        <v>0</v>
      </c>
      <c r="G67" s="1998"/>
      <c r="H67" s="1998">
        <f t="shared" si="4"/>
        <v>0</v>
      </c>
    </row>
    <row r="68" spans="2:8">
      <c r="B68" s="1960">
        <v>6</v>
      </c>
      <c r="C68" s="1998">
        <v>0</v>
      </c>
      <c r="D68" s="1998"/>
      <c r="E68" s="1998">
        <f t="shared" si="3"/>
        <v>0</v>
      </c>
      <c r="F68" s="1998">
        <v>0</v>
      </c>
      <c r="G68" s="1998"/>
      <c r="H68" s="1998">
        <f t="shared" si="4"/>
        <v>0</v>
      </c>
    </row>
    <row r="69" spans="2:8">
      <c r="B69" s="1990">
        <v>7</v>
      </c>
      <c r="C69" s="1998">
        <v>0</v>
      </c>
      <c r="D69" s="1999"/>
      <c r="E69" s="1999">
        <f t="shared" si="3"/>
        <v>0</v>
      </c>
      <c r="F69" s="1998">
        <v>0</v>
      </c>
      <c r="G69" s="1999"/>
      <c r="H69" s="1999">
        <f t="shared" si="4"/>
        <v>0</v>
      </c>
    </row>
    <row r="70" spans="2:8">
      <c r="B70" s="1990">
        <v>8</v>
      </c>
      <c r="C70" s="1998">
        <v>0</v>
      </c>
      <c r="D70" s="1999"/>
      <c r="E70" s="1999">
        <f t="shared" si="3"/>
        <v>0</v>
      </c>
      <c r="F70" s="1998">
        <v>0</v>
      </c>
      <c r="G70" s="1999"/>
      <c r="H70" s="1999">
        <f t="shared" si="4"/>
        <v>0</v>
      </c>
    </row>
    <row r="71" spans="2:8">
      <c r="B71" s="1990">
        <v>9</v>
      </c>
      <c r="C71" s="1998">
        <v>0</v>
      </c>
      <c r="D71" s="1999"/>
      <c r="E71" s="1999">
        <f t="shared" si="3"/>
        <v>0</v>
      </c>
      <c r="F71" s="1998">
        <v>0</v>
      </c>
      <c r="G71" s="1999"/>
      <c r="H71" s="1999">
        <f t="shared" si="4"/>
        <v>0</v>
      </c>
    </row>
    <row r="72" spans="2:8">
      <c r="B72" s="1990">
        <v>10</v>
      </c>
      <c r="C72" s="1998">
        <v>0</v>
      </c>
      <c r="D72" s="1999"/>
      <c r="E72" s="1999">
        <f t="shared" si="3"/>
        <v>0</v>
      </c>
      <c r="F72" s="1998">
        <v>0</v>
      </c>
      <c r="G72" s="1999"/>
      <c r="H72" s="1999">
        <f t="shared" si="4"/>
        <v>0</v>
      </c>
    </row>
    <row r="73" spans="2:8">
      <c r="B73" s="1990">
        <v>11</v>
      </c>
      <c r="C73" s="1998">
        <v>0</v>
      </c>
      <c r="D73" s="1999"/>
      <c r="E73" s="1999">
        <f t="shared" si="3"/>
        <v>0</v>
      </c>
      <c r="F73" s="1998">
        <v>0</v>
      </c>
      <c r="G73" s="1999"/>
      <c r="H73" s="1999">
        <f t="shared" si="4"/>
        <v>0</v>
      </c>
    </row>
    <row r="74" spans="2:8">
      <c r="B74" s="1990">
        <v>12</v>
      </c>
      <c r="C74" s="1998">
        <v>0</v>
      </c>
      <c r="D74" s="1999"/>
      <c r="E74" s="1999">
        <f t="shared" si="3"/>
        <v>0</v>
      </c>
      <c r="F74" s="1998">
        <v>0</v>
      </c>
      <c r="G74" s="1999"/>
      <c r="H74" s="1999">
        <f t="shared" si="4"/>
        <v>0</v>
      </c>
    </row>
    <row r="75" spans="2:8">
      <c r="B75" s="1990">
        <v>13</v>
      </c>
      <c r="C75" s="1998">
        <v>0</v>
      </c>
      <c r="D75" s="1999"/>
      <c r="E75" s="1999">
        <f t="shared" si="3"/>
        <v>0</v>
      </c>
      <c r="F75" s="1998">
        <v>0</v>
      </c>
      <c r="G75" s="1999"/>
      <c r="H75" s="1999">
        <f t="shared" si="4"/>
        <v>0</v>
      </c>
    </row>
    <row r="76" spans="2:8">
      <c r="B76" s="1990">
        <v>14</v>
      </c>
      <c r="C76" s="1998">
        <v>0</v>
      </c>
      <c r="D76" s="1999"/>
      <c r="E76" s="1999">
        <f t="shared" si="3"/>
        <v>0</v>
      </c>
      <c r="F76" s="1998">
        <v>0</v>
      </c>
      <c r="G76" s="1999"/>
      <c r="H76" s="1999">
        <f t="shared" si="4"/>
        <v>0</v>
      </c>
    </row>
    <row r="77" spans="2:8">
      <c r="B77" s="1990">
        <v>15</v>
      </c>
      <c r="C77" s="1998">
        <v>0</v>
      </c>
      <c r="D77" s="1999"/>
      <c r="E77" s="1999">
        <f t="shared" si="3"/>
        <v>0</v>
      </c>
      <c r="F77" s="1998">
        <v>0</v>
      </c>
      <c r="G77" s="1999"/>
      <c r="H77" s="1999">
        <f t="shared" si="4"/>
        <v>0</v>
      </c>
    </row>
    <row r="78" spans="2:8">
      <c r="B78" s="1990">
        <v>16</v>
      </c>
      <c r="C78" s="1998">
        <v>0</v>
      </c>
      <c r="D78" s="1999"/>
      <c r="E78" s="1999">
        <f t="shared" si="3"/>
        <v>0</v>
      </c>
      <c r="F78" s="1998">
        <v>0</v>
      </c>
      <c r="G78" s="1999"/>
      <c r="H78" s="1999">
        <f t="shared" si="4"/>
        <v>0</v>
      </c>
    </row>
    <row r="79" spans="2:8">
      <c r="B79" s="1990">
        <v>17</v>
      </c>
      <c r="C79" s="1998">
        <v>0</v>
      </c>
      <c r="D79" s="1999"/>
      <c r="E79" s="1999">
        <f t="shared" si="3"/>
        <v>0</v>
      </c>
      <c r="F79" s="1998">
        <v>0</v>
      </c>
      <c r="G79" s="1999"/>
      <c r="H79" s="1999">
        <f t="shared" si="4"/>
        <v>0</v>
      </c>
    </row>
    <row r="80" spans="2:8">
      <c r="B80" s="1990">
        <v>18</v>
      </c>
      <c r="C80" s="1998">
        <v>0</v>
      </c>
      <c r="D80" s="1999"/>
      <c r="E80" s="1999">
        <f t="shared" si="3"/>
        <v>0</v>
      </c>
      <c r="F80" s="1998">
        <v>0</v>
      </c>
      <c r="G80" s="1999"/>
      <c r="H80" s="1999">
        <f t="shared" si="4"/>
        <v>0</v>
      </c>
    </row>
    <row r="81" spans="2:8">
      <c r="B81" s="1990">
        <v>19</v>
      </c>
      <c r="C81" s="1998">
        <v>0</v>
      </c>
      <c r="D81" s="1999"/>
      <c r="E81" s="1999">
        <f t="shared" si="3"/>
        <v>0</v>
      </c>
      <c r="F81" s="1998">
        <v>0</v>
      </c>
      <c r="G81" s="1999"/>
      <c r="H81" s="1999">
        <f t="shared" si="4"/>
        <v>0</v>
      </c>
    </row>
    <row r="82" spans="2:8">
      <c r="B82" s="1990">
        <v>20</v>
      </c>
      <c r="C82" s="1998">
        <v>0</v>
      </c>
      <c r="D82" s="1999"/>
      <c r="E82" s="1999">
        <f t="shared" si="3"/>
        <v>0</v>
      </c>
      <c r="F82" s="1998">
        <v>0</v>
      </c>
      <c r="G82" s="1999"/>
      <c r="H82" s="1999">
        <f t="shared" si="4"/>
        <v>0</v>
      </c>
    </row>
    <row r="83" spans="2:8">
      <c r="B83" s="1990">
        <v>21</v>
      </c>
      <c r="C83" s="1998">
        <v>0</v>
      </c>
      <c r="D83" s="1999"/>
      <c r="E83" s="1999">
        <f t="shared" si="3"/>
        <v>0</v>
      </c>
      <c r="F83" s="1998">
        <v>0</v>
      </c>
      <c r="G83" s="1999"/>
      <c r="H83" s="1999">
        <f t="shared" si="4"/>
        <v>0</v>
      </c>
    </row>
    <row r="84" spans="2:8">
      <c r="B84" s="1990">
        <v>22</v>
      </c>
      <c r="C84" s="1998">
        <v>0</v>
      </c>
      <c r="D84" s="1999"/>
      <c r="E84" s="1999">
        <f t="shared" si="3"/>
        <v>0</v>
      </c>
      <c r="F84" s="1998">
        <v>0</v>
      </c>
      <c r="G84" s="1999"/>
      <c r="H84" s="1999">
        <f t="shared" si="4"/>
        <v>0</v>
      </c>
    </row>
    <row r="85" spans="2:8">
      <c r="B85" s="1990">
        <v>23</v>
      </c>
      <c r="C85" s="1998">
        <v>0</v>
      </c>
      <c r="D85" s="1999"/>
      <c r="E85" s="1999">
        <f t="shared" si="3"/>
        <v>0</v>
      </c>
      <c r="F85" s="1998">
        <v>0</v>
      </c>
      <c r="G85" s="1999"/>
      <c r="H85" s="1999">
        <f t="shared" si="4"/>
        <v>0</v>
      </c>
    </row>
    <row r="86" spans="2:8">
      <c r="B86" s="1990">
        <v>24</v>
      </c>
      <c r="C86" s="1998">
        <v>0</v>
      </c>
      <c r="D86" s="1999"/>
      <c r="E86" s="1999">
        <f t="shared" si="3"/>
        <v>0</v>
      </c>
      <c r="F86" s="1998">
        <v>0</v>
      </c>
      <c r="G86" s="1999"/>
      <c r="H86" s="1999">
        <f t="shared" si="4"/>
        <v>0</v>
      </c>
    </row>
    <row r="87" spans="2:8" ht="15.75">
      <c r="B87" s="1991" t="s">
        <v>19</v>
      </c>
      <c r="C87" s="2000">
        <f t="shared" ref="C87:H87" si="5">SUM(C62:C86)</f>
        <v>0</v>
      </c>
      <c r="D87" s="2000">
        <f t="shared" si="5"/>
        <v>0</v>
      </c>
      <c r="E87" s="2000">
        <f t="shared" si="5"/>
        <v>0</v>
      </c>
      <c r="F87" s="2000">
        <f t="shared" si="5"/>
        <v>0</v>
      </c>
      <c r="G87" s="2000">
        <f t="shared" si="5"/>
        <v>0</v>
      </c>
      <c r="H87" s="2000">
        <f t="shared" si="5"/>
        <v>0</v>
      </c>
    </row>
    <row r="89" spans="2:8" ht="18.75">
      <c r="B89" s="1996" t="s">
        <v>764</v>
      </c>
      <c r="C89" s="1996"/>
      <c r="D89" s="1996"/>
      <c r="E89" s="1996"/>
      <c r="F89" s="1994"/>
      <c r="G89" s="1994" t="s">
        <v>765</v>
      </c>
    </row>
    <row r="91" spans="2:8">
      <c r="B91" s="3101" t="s">
        <v>768</v>
      </c>
      <c r="C91" s="3101"/>
      <c r="D91" s="3101"/>
      <c r="E91" s="3101"/>
      <c r="F91" s="3101"/>
      <c r="G91" s="3101"/>
      <c r="H91" s="3101"/>
    </row>
    <row r="92" spans="2:8" ht="15.75">
      <c r="H92" s="1981">
        <v>140121</v>
      </c>
    </row>
    <row r="93" spans="2:8" ht="15.75">
      <c r="C93" s="1982"/>
      <c r="D93" s="1982"/>
      <c r="E93" s="1982"/>
      <c r="F93" s="1982"/>
      <c r="G93" s="1983"/>
      <c r="H93" s="1984" t="s">
        <v>743</v>
      </c>
    </row>
    <row r="95" spans="2:8" ht="18.75">
      <c r="B95" s="3102" t="s">
        <v>744</v>
      </c>
      <c r="C95" s="3102"/>
      <c r="D95" s="3102"/>
      <c r="E95" s="3102"/>
      <c r="F95" s="3102"/>
      <c r="G95" s="3102"/>
      <c r="H95" s="3102"/>
    </row>
    <row r="96" spans="2:8" ht="18.75">
      <c r="B96" s="3102" t="str">
        <f>B6</f>
        <v>сводных   данных  режимного  дня  21 июня  2023 года</v>
      </c>
      <c r="C96" s="3102"/>
      <c r="D96" s="3102"/>
      <c r="E96" s="3102"/>
      <c r="F96" s="3102"/>
      <c r="G96" s="3102"/>
      <c r="H96" s="3102"/>
    </row>
    <row r="97" spans="2:8" ht="18.75">
      <c r="B97" s="3102" t="s">
        <v>746</v>
      </c>
      <c r="C97" s="3102"/>
      <c r="D97" s="3102"/>
      <c r="E97" s="3102"/>
      <c r="F97" s="3102"/>
      <c r="G97" s="3102"/>
      <c r="H97" s="3102"/>
    </row>
    <row r="99" spans="2:8">
      <c r="B99" s="3103" t="s">
        <v>747</v>
      </c>
      <c r="C99" s="3106" t="s">
        <v>748</v>
      </c>
      <c r="D99" s="3107"/>
      <c r="E99" s="3108"/>
      <c r="F99" s="3106" t="s">
        <v>749</v>
      </c>
      <c r="G99" s="3107"/>
      <c r="H99" s="3108"/>
    </row>
    <row r="100" spans="2:8">
      <c r="B100" s="3104"/>
      <c r="C100" s="1957" t="s">
        <v>769</v>
      </c>
      <c r="D100" s="1957" t="s">
        <v>751</v>
      </c>
      <c r="E100" s="1957" t="s">
        <v>752</v>
      </c>
      <c r="F100" s="1957" t="s">
        <v>769</v>
      </c>
      <c r="G100" s="1957" t="s">
        <v>751</v>
      </c>
      <c r="H100" s="1957" t="s">
        <v>752</v>
      </c>
    </row>
    <row r="101" spans="2:8">
      <c r="B101" s="3104"/>
      <c r="C101" s="1955" t="s">
        <v>753</v>
      </c>
      <c r="D101" s="1955" t="s">
        <v>754</v>
      </c>
      <c r="E101" s="1955" t="s">
        <v>755</v>
      </c>
      <c r="F101" s="1955" t="s">
        <v>755</v>
      </c>
      <c r="G101" s="1955" t="s">
        <v>754</v>
      </c>
      <c r="H101" s="1955" t="s">
        <v>755</v>
      </c>
    </row>
    <row r="102" spans="2:8">
      <c r="B102" s="3104"/>
      <c r="C102" s="2001" t="s">
        <v>770</v>
      </c>
      <c r="D102" s="1985" t="s">
        <v>757</v>
      </c>
      <c r="E102" s="1955" t="s">
        <v>758</v>
      </c>
      <c r="F102" s="2001" t="s">
        <v>770</v>
      </c>
      <c r="G102" s="1985" t="s">
        <v>757</v>
      </c>
      <c r="H102" s="1955" t="s">
        <v>758</v>
      </c>
    </row>
    <row r="103" spans="2:8">
      <c r="B103" s="3105"/>
      <c r="C103" s="1986"/>
      <c r="D103" s="1987" t="s">
        <v>760</v>
      </c>
      <c r="E103" s="1987" t="s">
        <v>761</v>
      </c>
      <c r="F103" s="1986"/>
      <c r="G103" s="1987" t="s">
        <v>760</v>
      </c>
      <c r="H103" s="1987" t="s">
        <v>763</v>
      </c>
    </row>
    <row r="104" spans="2:8">
      <c r="B104" s="1960">
        <v>1</v>
      </c>
      <c r="C104" s="1960">
        <v>2</v>
      </c>
      <c r="D104" s="1960">
        <v>3</v>
      </c>
      <c r="E104" s="1960">
        <v>4</v>
      </c>
      <c r="F104" s="1960">
        <v>5</v>
      </c>
      <c r="G104" s="1960">
        <v>6</v>
      </c>
      <c r="H104" s="1960">
        <v>7</v>
      </c>
    </row>
    <row r="105" spans="2:8">
      <c r="B105" s="1960">
        <v>0</v>
      </c>
      <c r="C105" s="1960"/>
      <c r="D105" s="1960"/>
      <c r="E105" s="1960"/>
      <c r="F105" s="1960"/>
      <c r="G105" s="1960"/>
      <c r="H105" s="1960"/>
    </row>
    <row r="106" spans="2:8">
      <c r="B106" s="1960">
        <v>1</v>
      </c>
      <c r="C106" s="1988">
        <f t="shared" ref="C106:D121" si="6">C16+C63</f>
        <v>8157.6</v>
      </c>
      <c r="D106" s="1988">
        <f t="shared" si="6"/>
        <v>6021.9900000000007</v>
      </c>
      <c r="E106" s="1988">
        <f t="shared" ref="E106:E129" si="7">C106-D106</f>
        <v>2135.6099999999997</v>
      </c>
      <c r="F106" s="1988">
        <f t="shared" ref="F106:G121" si="8">F16+F63</f>
        <v>1306.8000000000002</v>
      </c>
      <c r="G106" s="1988">
        <f t="shared" si="8"/>
        <v>583.87</v>
      </c>
      <c r="H106" s="1988">
        <f t="shared" ref="H106:H129" si="9">F106-G106</f>
        <v>722.93000000000018</v>
      </c>
    </row>
    <row r="107" spans="2:8">
      <c r="B107" s="1960">
        <v>2</v>
      </c>
      <c r="C107" s="1988">
        <f t="shared" si="6"/>
        <v>7590</v>
      </c>
      <c r="D107" s="1988">
        <f t="shared" si="6"/>
        <v>5401.2300000000005</v>
      </c>
      <c r="E107" s="1988">
        <f t="shared" si="7"/>
        <v>2188.7699999999995</v>
      </c>
      <c r="F107" s="1988">
        <f t="shared" si="8"/>
        <v>1188</v>
      </c>
      <c r="G107" s="1988">
        <f t="shared" si="8"/>
        <v>498.59999999999997</v>
      </c>
      <c r="H107" s="1988">
        <f t="shared" si="9"/>
        <v>689.40000000000009</v>
      </c>
    </row>
    <row r="108" spans="2:8">
      <c r="B108" s="1960">
        <v>3</v>
      </c>
      <c r="C108" s="1988">
        <f t="shared" si="6"/>
        <v>7207.2000000000007</v>
      </c>
      <c r="D108" s="1988">
        <f t="shared" si="6"/>
        <v>5094.91</v>
      </c>
      <c r="E108" s="1988">
        <f t="shared" si="7"/>
        <v>2112.2900000000009</v>
      </c>
      <c r="F108" s="1988">
        <f t="shared" si="8"/>
        <v>1108.8</v>
      </c>
      <c r="G108" s="1988">
        <f t="shared" si="8"/>
        <v>506.43</v>
      </c>
      <c r="H108" s="1988">
        <f t="shared" si="9"/>
        <v>602.36999999999989</v>
      </c>
    </row>
    <row r="109" spans="2:8">
      <c r="B109" s="1960">
        <v>4</v>
      </c>
      <c r="C109" s="1988">
        <f t="shared" si="6"/>
        <v>6903.6</v>
      </c>
      <c r="D109" s="1988">
        <f t="shared" si="6"/>
        <v>4832.3099999999995</v>
      </c>
      <c r="E109" s="1988">
        <f t="shared" si="7"/>
        <v>2071.2900000000009</v>
      </c>
      <c r="F109" s="1988">
        <f t="shared" si="8"/>
        <v>1003.1999999999999</v>
      </c>
      <c r="G109" s="1988">
        <f t="shared" si="8"/>
        <v>470.91</v>
      </c>
      <c r="H109" s="1988">
        <f t="shared" si="9"/>
        <v>532.29</v>
      </c>
    </row>
    <row r="110" spans="2:8">
      <c r="B110" s="1960">
        <v>5</v>
      </c>
      <c r="C110" s="1988">
        <f t="shared" si="6"/>
        <v>7088.4</v>
      </c>
      <c r="D110" s="1988">
        <f t="shared" si="6"/>
        <v>4950.6699999999992</v>
      </c>
      <c r="E110" s="1988">
        <f t="shared" si="7"/>
        <v>2137.7300000000005</v>
      </c>
      <c r="F110" s="1988">
        <f t="shared" si="8"/>
        <v>1122</v>
      </c>
      <c r="G110" s="1988">
        <f t="shared" si="8"/>
        <v>484.28000000000003</v>
      </c>
      <c r="H110" s="1988">
        <f t="shared" si="9"/>
        <v>637.72</v>
      </c>
    </row>
    <row r="111" spans="2:8">
      <c r="B111" s="1960">
        <v>6</v>
      </c>
      <c r="C111" s="1988">
        <f t="shared" si="6"/>
        <v>7708.8</v>
      </c>
      <c r="D111" s="1988">
        <f t="shared" si="6"/>
        <v>5499.29</v>
      </c>
      <c r="E111" s="1988">
        <f t="shared" si="7"/>
        <v>2209.5100000000002</v>
      </c>
      <c r="F111" s="1988">
        <f t="shared" si="8"/>
        <v>1214.4000000000001</v>
      </c>
      <c r="G111" s="1988">
        <f t="shared" si="8"/>
        <v>533.34</v>
      </c>
      <c r="H111" s="1988">
        <f t="shared" si="9"/>
        <v>681.06000000000006</v>
      </c>
    </row>
    <row r="112" spans="2:8" s="2004" customFormat="1">
      <c r="B112" s="2002">
        <v>7</v>
      </c>
      <c r="C112" s="2003">
        <f t="shared" si="6"/>
        <v>9464.4</v>
      </c>
      <c r="D112" s="2003">
        <f t="shared" si="6"/>
        <v>6814.24</v>
      </c>
      <c r="E112" s="2003">
        <f t="shared" si="7"/>
        <v>2650.16</v>
      </c>
      <c r="F112" s="2003">
        <f t="shared" si="8"/>
        <v>1504.8000000000002</v>
      </c>
      <c r="G112" s="2003">
        <f t="shared" si="8"/>
        <v>614.22</v>
      </c>
      <c r="H112" s="2003">
        <f t="shared" si="9"/>
        <v>890.58000000000015</v>
      </c>
    </row>
    <row r="113" spans="2:10" s="2004" customFormat="1">
      <c r="B113" s="2002">
        <v>8</v>
      </c>
      <c r="C113" s="2003">
        <f t="shared" si="6"/>
        <v>11734.8</v>
      </c>
      <c r="D113" s="2003">
        <f t="shared" si="6"/>
        <v>8333.48</v>
      </c>
      <c r="E113" s="2003">
        <f t="shared" si="7"/>
        <v>3401.3199999999997</v>
      </c>
      <c r="F113" s="2003">
        <f t="shared" si="8"/>
        <v>1980</v>
      </c>
      <c r="G113" s="2003">
        <f t="shared" si="8"/>
        <v>833.87999999999988</v>
      </c>
      <c r="H113" s="2003">
        <f t="shared" si="9"/>
        <v>1146.1200000000001</v>
      </c>
      <c r="J113" s="2004" t="s">
        <v>771</v>
      </c>
    </row>
    <row r="114" spans="2:10" s="2004" customFormat="1">
      <c r="B114" s="2002">
        <v>9</v>
      </c>
      <c r="C114" s="2003">
        <f t="shared" si="6"/>
        <v>13926</v>
      </c>
      <c r="D114" s="2003">
        <f t="shared" si="6"/>
        <v>9810.1799999999985</v>
      </c>
      <c r="E114" s="2003">
        <f t="shared" si="7"/>
        <v>4115.8200000000015</v>
      </c>
      <c r="F114" s="2003">
        <f t="shared" si="8"/>
        <v>2508</v>
      </c>
      <c r="G114" s="2003">
        <f t="shared" si="8"/>
        <v>1082.27</v>
      </c>
      <c r="H114" s="2003">
        <f t="shared" si="9"/>
        <v>1425.73</v>
      </c>
      <c r="J114" s="2004" t="s">
        <v>772</v>
      </c>
    </row>
    <row r="115" spans="2:10" s="2004" customFormat="1">
      <c r="B115" s="2002">
        <v>10</v>
      </c>
      <c r="C115" s="2003">
        <f t="shared" si="6"/>
        <v>15338.400000000001</v>
      </c>
      <c r="D115" s="2003">
        <f t="shared" si="6"/>
        <v>11145.13</v>
      </c>
      <c r="E115" s="2003">
        <f t="shared" si="7"/>
        <v>4193.2700000000023</v>
      </c>
      <c r="F115" s="2003">
        <f t="shared" si="8"/>
        <v>2666.4</v>
      </c>
      <c r="G115" s="2003">
        <f t="shared" si="8"/>
        <v>1208.0899999999999</v>
      </c>
      <c r="H115" s="2003">
        <f t="shared" si="9"/>
        <v>1458.3100000000002</v>
      </c>
      <c r="J115" s="2004" t="s">
        <v>773</v>
      </c>
    </row>
    <row r="116" spans="2:10" s="2004" customFormat="1">
      <c r="B116" s="2002">
        <v>11</v>
      </c>
      <c r="C116" s="2003">
        <f t="shared" si="6"/>
        <v>16143.6</v>
      </c>
      <c r="D116" s="2003">
        <f t="shared" si="6"/>
        <v>11818.83</v>
      </c>
      <c r="E116" s="2003">
        <f t="shared" si="7"/>
        <v>4324.7700000000004</v>
      </c>
      <c r="F116" s="2003">
        <f t="shared" si="8"/>
        <v>2798.4</v>
      </c>
      <c r="G116" s="2003">
        <f t="shared" si="8"/>
        <v>1262.46</v>
      </c>
      <c r="H116" s="2003">
        <f t="shared" si="9"/>
        <v>1535.94</v>
      </c>
    </row>
    <row r="117" spans="2:10" s="2004" customFormat="1">
      <c r="B117" s="2002">
        <v>12</v>
      </c>
      <c r="C117" s="2003">
        <f t="shared" si="6"/>
        <v>16156.8</v>
      </c>
      <c r="D117" s="2003">
        <f t="shared" si="6"/>
        <v>11917.66</v>
      </c>
      <c r="E117" s="2003">
        <f t="shared" si="7"/>
        <v>4239.1399999999994</v>
      </c>
      <c r="F117" s="2003">
        <f t="shared" si="8"/>
        <v>2772</v>
      </c>
      <c r="G117" s="2003">
        <f t="shared" si="8"/>
        <v>1268.53</v>
      </c>
      <c r="H117" s="2003">
        <f t="shared" si="9"/>
        <v>1503.47</v>
      </c>
    </row>
    <row r="118" spans="2:10" s="2004" customFormat="1">
      <c r="B118" s="2002">
        <v>13</v>
      </c>
      <c r="C118" s="2003">
        <f t="shared" si="6"/>
        <v>16196.4</v>
      </c>
      <c r="D118" s="2003">
        <f t="shared" si="6"/>
        <v>11942.51</v>
      </c>
      <c r="E118" s="2003">
        <f t="shared" si="7"/>
        <v>4253.8899999999994</v>
      </c>
      <c r="F118" s="2003">
        <f t="shared" si="8"/>
        <v>2930.4</v>
      </c>
      <c r="G118" s="2003">
        <f t="shared" si="8"/>
        <v>1340.5</v>
      </c>
      <c r="H118" s="2003">
        <f t="shared" si="9"/>
        <v>1589.9</v>
      </c>
    </row>
    <row r="119" spans="2:10" s="2004" customFormat="1">
      <c r="B119" s="2002">
        <v>14</v>
      </c>
      <c r="C119" s="2003">
        <f t="shared" si="6"/>
        <v>15998.400000000001</v>
      </c>
      <c r="D119" s="2003">
        <f t="shared" si="6"/>
        <v>11740.27</v>
      </c>
      <c r="E119" s="2003">
        <f t="shared" si="7"/>
        <v>4258.130000000001</v>
      </c>
      <c r="F119" s="2003">
        <f t="shared" si="8"/>
        <v>2943.6</v>
      </c>
      <c r="G119" s="2003">
        <f t="shared" si="8"/>
        <v>1388.66</v>
      </c>
      <c r="H119" s="2003">
        <f t="shared" si="9"/>
        <v>1554.9399999999998</v>
      </c>
    </row>
    <row r="120" spans="2:10" s="2004" customFormat="1">
      <c r="B120" s="2002">
        <v>15</v>
      </c>
      <c r="C120" s="2003">
        <f t="shared" si="6"/>
        <v>15642</v>
      </c>
      <c r="D120" s="2003">
        <f t="shared" si="6"/>
        <v>11434.820000000002</v>
      </c>
      <c r="E120" s="2003">
        <f t="shared" si="7"/>
        <v>4207.1799999999985</v>
      </c>
      <c r="F120" s="2003">
        <f t="shared" si="8"/>
        <v>2719.2</v>
      </c>
      <c r="G120" s="2003">
        <f t="shared" si="8"/>
        <v>1254.5500000000002</v>
      </c>
      <c r="H120" s="2003">
        <f t="shared" si="9"/>
        <v>1464.6499999999996</v>
      </c>
    </row>
    <row r="121" spans="2:10" s="2004" customFormat="1">
      <c r="B121" s="2002">
        <v>16</v>
      </c>
      <c r="C121" s="2003">
        <f t="shared" si="6"/>
        <v>15444</v>
      </c>
      <c r="D121" s="2003">
        <f t="shared" si="6"/>
        <v>11393.230000000001</v>
      </c>
      <c r="E121" s="2003">
        <f t="shared" si="7"/>
        <v>4050.7699999999986</v>
      </c>
      <c r="F121" s="2003">
        <f t="shared" si="8"/>
        <v>2732.3999999999996</v>
      </c>
      <c r="G121" s="2003">
        <f t="shared" si="8"/>
        <v>1284.0999999999999</v>
      </c>
      <c r="H121" s="2003">
        <f t="shared" si="9"/>
        <v>1448.2999999999997</v>
      </c>
    </row>
    <row r="122" spans="2:10" s="2004" customFormat="1">
      <c r="B122" s="2005">
        <v>17</v>
      </c>
      <c r="C122" s="2006">
        <f t="shared" ref="C122:D129" si="10">C32+C79</f>
        <v>14876.400000000001</v>
      </c>
      <c r="D122" s="2006">
        <f t="shared" si="10"/>
        <v>11215.02</v>
      </c>
      <c r="E122" s="2006">
        <f t="shared" si="7"/>
        <v>3661.380000000001</v>
      </c>
      <c r="F122" s="2006">
        <f t="shared" ref="F122:G129" si="11">F32+F79</f>
        <v>2468.4</v>
      </c>
      <c r="G122" s="2006">
        <f t="shared" si="11"/>
        <v>1195.3400000000001</v>
      </c>
      <c r="H122" s="2006">
        <f t="shared" si="9"/>
        <v>1273.06</v>
      </c>
    </row>
    <row r="123" spans="2:10" s="2004" customFormat="1">
      <c r="B123" s="2005">
        <v>18</v>
      </c>
      <c r="C123" s="2006">
        <f t="shared" si="10"/>
        <v>13992</v>
      </c>
      <c r="D123" s="2006">
        <f t="shared" si="10"/>
        <v>10852.289999999999</v>
      </c>
      <c r="E123" s="2006">
        <f t="shared" si="7"/>
        <v>3139.7100000000009</v>
      </c>
      <c r="F123" s="2006">
        <f t="shared" si="11"/>
        <v>2270.3999999999996</v>
      </c>
      <c r="G123" s="2006">
        <f t="shared" si="11"/>
        <v>1164.0900000000001</v>
      </c>
      <c r="H123" s="2006">
        <f t="shared" si="9"/>
        <v>1106.3099999999995</v>
      </c>
    </row>
    <row r="124" spans="2:10" s="2004" customFormat="1">
      <c r="B124" s="2007">
        <v>19</v>
      </c>
      <c r="C124" s="2008">
        <f t="shared" si="10"/>
        <v>13437.6</v>
      </c>
      <c r="D124" s="2008">
        <f t="shared" si="10"/>
        <v>10526.02</v>
      </c>
      <c r="E124" s="2008">
        <f t="shared" si="7"/>
        <v>2911.58</v>
      </c>
      <c r="F124" s="2008">
        <f t="shared" si="11"/>
        <v>2244</v>
      </c>
      <c r="G124" s="2008">
        <f t="shared" si="11"/>
        <v>1223.31</v>
      </c>
      <c r="H124" s="2008">
        <f t="shared" si="9"/>
        <v>1020.69</v>
      </c>
    </row>
    <row r="125" spans="2:10" s="2004" customFormat="1">
      <c r="B125" s="2007">
        <v>20</v>
      </c>
      <c r="C125" s="2008">
        <f t="shared" si="10"/>
        <v>12817.2</v>
      </c>
      <c r="D125" s="2008">
        <f t="shared" si="10"/>
        <v>10083.769999999999</v>
      </c>
      <c r="E125" s="2008">
        <f t="shared" si="7"/>
        <v>2733.4300000000021</v>
      </c>
      <c r="F125" s="2008">
        <f t="shared" si="11"/>
        <v>2151.6000000000004</v>
      </c>
      <c r="G125" s="2008">
        <f t="shared" si="11"/>
        <v>1187.76</v>
      </c>
      <c r="H125" s="2008">
        <f t="shared" si="9"/>
        <v>963.84000000000037</v>
      </c>
    </row>
    <row r="126" spans="2:10" s="2004" customFormat="1">
      <c r="B126" s="2007">
        <v>21</v>
      </c>
      <c r="C126" s="2008">
        <f t="shared" si="10"/>
        <v>12249.6</v>
      </c>
      <c r="D126" s="2008">
        <f t="shared" si="10"/>
        <v>9477.2000000000007</v>
      </c>
      <c r="E126" s="2008">
        <f t="shared" si="7"/>
        <v>2772.3999999999996</v>
      </c>
      <c r="F126" s="2008">
        <f t="shared" si="11"/>
        <v>2085.6</v>
      </c>
      <c r="G126" s="2008">
        <f t="shared" si="11"/>
        <v>1121.48</v>
      </c>
      <c r="H126" s="2008">
        <f t="shared" si="9"/>
        <v>964.11999999999989</v>
      </c>
    </row>
    <row r="127" spans="2:10">
      <c r="B127" s="2005">
        <v>22</v>
      </c>
      <c r="C127" s="2006">
        <f t="shared" si="10"/>
        <v>11365.2</v>
      </c>
      <c r="D127" s="2006">
        <f t="shared" si="10"/>
        <v>8723.1800000000021</v>
      </c>
      <c r="E127" s="2006">
        <f t="shared" si="7"/>
        <v>2642.0199999999986</v>
      </c>
      <c r="F127" s="2006">
        <f t="shared" si="11"/>
        <v>1927.2</v>
      </c>
      <c r="G127" s="2006">
        <f t="shared" si="11"/>
        <v>1009.23</v>
      </c>
      <c r="H127" s="2006">
        <f t="shared" si="9"/>
        <v>917.97</v>
      </c>
    </row>
    <row r="128" spans="2:10">
      <c r="B128" s="2005">
        <v>23</v>
      </c>
      <c r="C128" s="2006">
        <f t="shared" si="10"/>
        <v>10890</v>
      </c>
      <c r="D128" s="2006">
        <f t="shared" si="10"/>
        <v>8222.51</v>
      </c>
      <c r="E128" s="2006">
        <f t="shared" si="7"/>
        <v>2667.49</v>
      </c>
      <c r="F128" s="2006">
        <f t="shared" si="11"/>
        <v>1914</v>
      </c>
      <c r="G128" s="2006">
        <f t="shared" si="11"/>
        <v>915.08</v>
      </c>
      <c r="H128" s="2006">
        <f t="shared" si="9"/>
        <v>998.92</v>
      </c>
    </row>
    <row r="129" spans="2:8">
      <c r="B129" s="2005">
        <v>24</v>
      </c>
      <c r="C129" s="2006">
        <f t="shared" si="10"/>
        <v>9411.6</v>
      </c>
      <c r="D129" s="2006">
        <f t="shared" si="10"/>
        <v>7294.7599999999993</v>
      </c>
      <c r="E129" s="2006">
        <f t="shared" si="7"/>
        <v>2116.8400000000011</v>
      </c>
      <c r="F129" s="2006">
        <f t="shared" si="11"/>
        <v>1676.4</v>
      </c>
      <c r="G129" s="2006">
        <f t="shared" si="11"/>
        <v>800.20999999999992</v>
      </c>
      <c r="H129" s="2006">
        <f t="shared" si="9"/>
        <v>876.19000000000017</v>
      </c>
    </row>
    <row r="130" spans="2:8" ht="15.75">
      <c r="B130" s="2009" t="s">
        <v>19</v>
      </c>
      <c r="C130" s="2010">
        <f t="shared" ref="C130:H130" si="12">SUM(C105:C129)</f>
        <v>289740</v>
      </c>
      <c r="D130" s="2010">
        <f t="shared" si="12"/>
        <v>214545.5</v>
      </c>
      <c r="E130" s="2010">
        <f t="shared" si="12"/>
        <v>75194.500000000015</v>
      </c>
      <c r="F130" s="2010">
        <f t="shared" si="12"/>
        <v>49236</v>
      </c>
      <c r="G130" s="2010">
        <f t="shared" si="12"/>
        <v>23231.190000000002</v>
      </c>
      <c r="H130" s="2010">
        <f t="shared" si="12"/>
        <v>26004.809999999998</v>
      </c>
    </row>
    <row r="133" spans="2:8" ht="18.75">
      <c r="B133" s="1996" t="s">
        <v>764</v>
      </c>
      <c r="C133" s="1996"/>
      <c r="D133" s="1996"/>
      <c r="E133" s="1996"/>
      <c r="F133" s="1994"/>
      <c r="G133" s="1994" t="s">
        <v>765</v>
      </c>
    </row>
  </sheetData>
  <mergeCells count="22">
    <mergeCell ref="B56:B60"/>
    <mergeCell ref="C56:E56"/>
    <mergeCell ref="F56:H56"/>
    <mergeCell ref="B1:H1"/>
    <mergeCell ref="B5:H5"/>
    <mergeCell ref="B6:H6"/>
    <mergeCell ref="B7:H7"/>
    <mergeCell ref="B9:B13"/>
    <mergeCell ref="C9:E9"/>
    <mergeCell ref="F9:H9"/>
    <mergeCell ref="F43:H43"/>
    <mergeCell ref="B48:H48"/>
    <mergeCell ref="B52:H52"/>
    <mergeCell ref="B53:H53"/>
    <mergeCell ref="B54:H54"/>
    <mergeCell ref="B91:H91"/>
    <mergeCell ref="B95:H95"/>
    <mergeCell ref="B96:H96"/>
    <mergeCell ref="B97:H97"/>
    <mergeCell ref="B99:B103"/>
    <mergeCell ref="C99:E99"/>
    <mergeCell ref="F99:H99"/>
  </mergeCells>
  <pageMargins left="0.7" right="0.7" top="0.75" bottom="0.75" header="0.3" footer="0.3"/>
  <pageSetup paperSize="9" scale="44" fitToHeight="0" orientation="portrait" r:id="rId1"/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62"/>
  <sheetViews>
    <sheetView topLeftCell="A19" workbookViewId="0">
      <selection activeCell="E55" sqref="E55"/>
    </sheetView>
  </sheetViews>
  <sheetFormatPr defaultRowHeight="12.75"/>
  <sheetData>
    <row r="3" spans="2:2">
      <c r="B3" t="s">
        <v>467</v>
      </c>
    </row>
    <row r="4" spans="2:2">
      <c r="B4" t="s">
        <v>467</v>
      </c>
    </row>
    <row r="5" spans="2:2">
      <c r="B5" t="s">
        <v>468</v>
      </c>
    </row>
    <row r="6" spans="2:2">
      <c r="B6" t="s">
        <v>468</v>
      </c>
    </row>
    <row r="7" spans="2:2">
      <c r="B7" t="s">
        <v>469</v>
      </c>
    </row>
    <row r="8" spans="2:2">
      <c r="B8" t="s">
        <v>469</v>
      </c>
    </row>
    <row r="9" spans="2:2">
      <c r="B9" t="s">
        <v>470</v>
      </c>
    </row>
    <row r="10" spans="2:2">
      <c r="B10" t="s">
        <v>470</v>
      </c>
    </row>
    <row r="11" spans="2:2">
      <c r="B11" t="s">
        <v>471</v>
      </c>
    </row>
    <row r="12" spans="2:2">
      <c r="B12" t="s">
        <v>471</v>
      </c>
    </row>
    <row r="13" spans="2:2">
      <c r="B13" t="s">
        <v>472</v>
      </c>
    </row>
    <row r="14" spans="2:2">
      <c r="B14" t="s">
        <v>472</v>
      </c>
    </row>
    <row r="15" spans="2:2">
      <c r="B15" t="s">
        <v>473</v>
      </c>
    </row>
    <row r="16" spans="2:2">
      <c r="B16" t="s">
        <v>473</v>
      </c>
    </row>
    <row r="17" spans="2:2">
      <c r="B17" t="s">
        <v>474</v>
      </c>
    </row>
    <row r="18" spans="2:2">
      <c r="B18" t="s">
        <v>474</v>
      </c>
    </row>
    <row r="19" spans="2:2">
      <c r="B19" t="s">
        <v>475</v>
      </c>
    </row>
    <row r="20" spans="2:2">
      <c r="B20" t="s">
        <v>475</v>
      </c>
    </row>
    <row r="21" spans="2:2">
      <c r="B21" t="s">
        <v>476</v>
      </c>
    </row>
    <row r="22" spans="2:2">
      <c r="B22" t="s">
        <v>476</v>
      </c>
    </row>
    <row r="23" spans="2:2">
      <c r="B23" t="s">
        <v>477</v>
      </c>
    </row>
    <row r="24" spans="2:2">
      <c r="B24" t="s">
        <v>478</v>
      </c>
    </row>
    <row r="25" spans="2:2">
      <c r="B25" t="s">
        <v>479</v>
      </c>
    </row>
    <row r="26" spans="2:2">
      <c r="B26" t="s">
        <v>479</v>
      </c>
    </row>
    <row r="27" spans="2:2">
      <c r="B27" t="s">
        <v>480</v>
      </c>
    </row>
    <row r="28" spans="2:2">
      <c r="B28" t="s">
        <v>480</v>
      </c>
    </row>
    <row r="29" spans="2:2">
      <c r="B29" t="s">
        <v>481</v>
      </c>
    </row>
    <row r="30" spans="2:2">
      <c r="B30" t="s">
        <v>481</v>
      </c>
    </row>
    <row r="31" spans="2:2">
      <c r="B31" t="s">
        <v>482</v>
      </c>
    </row>
    <row r="32" spans="2:2">
      <c r="B32" t="s">
        <v>482</v>
      </c>
    </row>
    <row r="33" spans="2:2">
      <c r="B33" t="s">
        <v>483</v>
      </c>
    </row>
    <row r="34" spans="2:2">
      <c r="B34" t="s">
        <v>483</v>
      </c>
    </row>
    <row r="35" spans="2:2">
      <c r="B35" t="s">
        <v>484</v>
      </c>
    </row>
    <row r="36" spans="2:2">
      <c r="B36" t="s">
        <v>484</v>
      </c>
    </row>
    <row r="37" spans="2:2">
      <c r="B37" t="s">
        <v>485</v>
      </c>
    </row>
    <row r="38" spans="2:2">
      <c r="B38" t="s">
        <v>485</v>
      </c>
    </row>
    <row r="39" spans="2:2">
      <c r="B39" t="s">
        <v>486</v>
      </c>
    </row>
    <row r="40" spans="2:2">
      <c r="B40" t="s">
        <v>486</v>
      </c>
    </row>
    <row r="41" spans="2:2">
      <c r="B41" t="s">
        <v>487</v>
      </c>
    </row>
    <row r="42" spans="2:2">
      <c r="B42" t="s">
        <v>487</v>
      </c>
    </row>
    <row r="43" spans="2:2">
      <c r="B43" t="s">
        <v>488</v>
      </c>
    </row>
    <row r="44" spans="2:2">
      <c r="B44" t="s">
        <v>488</v>
      </c>
    </row>
    <row r="45" spans="2:2">
      <c r="B45" t="s">
        <v>489</v>
      </c>
    </row>
    <row r="46" spans="2:2">
      <c r="B46" t="s">
        <v>489</v>
      </c>
    </row>
    <row r="47" spans="2:2">
      <c r="B47" t="s">
        <v>490</v>
      </c>
    </row>
    <row r="48" spans="2:2">
      <c r="B48" t="s">
        <v>490</v>
      </c>
    </row>
    <row r="49" spans="2:2">
      <c r="B49" t="s">
        <v>491</v>
      </c>
    </row>
    <row r="50" spans="2:2">
      <c r="B50" t="s">
        <v>491</v>
      </c>
    </row>
    <row r="51" spans="2:2">
      <c r="B51" t="s">
        <v>492</v>
      </c>
    </row>
    <row r="52" spans="2:2">
      <c r="B52" t="s">
        <v>492</v>
      </c>
    </row>
    <row r="53" spans="2:2">
      <c r="B53" t="s">
        <v>493</v>
      </c>
    </row>
    <row r="54" spans="2:2">
      <c r="B54" t="s">
        <v>494</v>
      </c>
    </row>
    <row r="55" spans="2:2">
      <c r="B55" t="s">
        <v>495</v>
      </c>
    </row>
    <row r="56" spans="2:2">
      <c r="B56" t="s">
        <v>496</v>
      </c>
    </row>
    <row r="57" spans="2:2">
      <c r="B57" t="s">
        <v>497</v>
      </c>
    </row>
    <row r="58" spans="2:2">
      <c r="B58" t="s">
        <v>498</v>
      </c>
    </row>
    <row r="59" spans="2:2">
      <c r="B59" t="s">
        <v>499</v>
      </c>
    </row>
    <row r="60" spans="2:2">
      <c r="B60" t="s">
        <v>500</v>
      </c>
    </row>
    <row r="61" spans="2:2">
      <c r="B61" t="s">
        <v>501</v>
      </c>
    </row>
    <row r="62" spans="2:2">
      <c r="B62" t="s">
        <v>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135</vt:i4>
      </vt:variant>
      <vt:variant>
        <vt:lpstr>Именованные диапазоны</vt:lpstr>
      </vt:variant>
      <vt:variant>
        <vt:i4>43</vt:i4>
      </vt:variant>
    </vt:vector>
  </HeadingPairs>
  <TitlesOfParts>
    <vt:vector size="178" baseType="lpstr">
      <vt:lpstr>Содержание книги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21_1</vt:lpstr>
      <vt:lpstr>21_2</vt:lpstr>
      <vt:lpstr>21_3</vt:lpstr>
      <vt:lpstr>21_4</vt:lpstr>
      <vt:lpstr>21_5</vt:lpstr>
      <vt:lpstr>21_5.1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34_1</vt:lpstr>
      <vt:lpstr>35</vt:lpstr>
      <vt:lpstr>36</vt:lpstr>
      <vt:lpstr>37</vt:lpstr>
      <vt:lpstr>38</vt:lpstr>
      <vt:lpstr>39</vt:lpstr>
      <vt:lpstr>39_1</vt:lpstr>
      <vt:lpstr>40</vt:lpstr>
      <vt:lpstr>40 _1</vt:lpstr>
      <vt:lpstr>41</vt:lpstr>
      <vt:lpstr>41_1</vt:lpstr>
      <vt:lpstr>42</vt:lpstr>
      <vt:lpstr>43</vt:lpstr>
      <vt:lpstr>44</vt:lpstr>
      <vt:lpstr>45</vt:lpstr>
      <vt:lpstr>свод.табл.3 г.Вологда</vt:lpstr>
      <vt:lpstr>46</vt:lpstr>
      <vt:lpstr>47</vt:lpstr>
      <vt:lpstr>48</vt:lpstr>
      <vt:lpstr>48_1</vt:lpstr>
      <vt:lpstr>48_2</vt:lpstr>
      <vt:lpstr>48_3</vt:lpstr>
      <vt:lpstr>49</vt:lpstr>
      <vt:lpstr>50</vt:lpstr>
      <vt:lpstr>50-1</vt:lpstr>
      <vt:lpstr>50-2</vt:lpstr>
      <vt:lpstr>50-3</vt:lpstr>
      <vt:lpstr>51</vt:lpstr>
      <vt:lpstr>52</vt:lpstr>
      <vt:lpstr>53</vt:lpstr>
      <vt:lpstr>54</vt:lpstr>
      <vt:lpstr>55</vt:lpstr>
      <vt:lpstr>56</vt:lpstr>
      <vt:lpstr>57</vt:lpstr>
      <vt:lpstr>58</vt:lpstr>
      <vt:lpstr>58-1</vt:lpstr>
      <vt:lpstr>59</vt:lpstr>
      <vt:lpstr>60</vt:lpstr>
      <vt:lpstr>61</vt:lpstr>
      <vt:lpstr>62</vt:lpstr>
      <vt:lpstr>63</vt:lpstr>
      <vt:lpstr>64</vt:lpstr>
      <vt:lpstr>65</vt:lpstr>
      <vt:lpstr>66</vt:lpstr>
      <vt:lpstr>66_1</vt:lpstr>
      <vt:lpstr>67</vt:lpstr>
      <vt:lpstr>68</vt:lpstr>
      <vt:lpstr>69</vt:lpstr>
      <vt:lpstr>70</vt:lpstr>
      <vt:lpstr>70_1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81-1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90_1</vt:lpstr>
      <vt:lpstr>91</vt:lpstr>
      <vt:lpstr>92</vt:lpstr>
      <vt:lpstr>93</vt:lpstr>
      <vt:lpstr>94</vt:lpstr>
      <vt:lpstr>95</vt:lpstr>
      <vt:lpstr>96</vt:lpstr>
      <vt:lpstr>97</vt:lpstr>
      <vt:lpstr>98</vt:lpstr>
      <vt:lpstr>99</vt:lpstr>
      <vt:lpstr>100</vt:lpstr>
      <vt:lpstr>свод. ПО Вологодское</vt:lpstr>
      <vt:lpstr>ЭТУ Вожега</vt:lpstr>
      <vt:lpstr>ЭТУ Тотьма</vt:lpstr>
      <vt:lpstr>ЭСУ Вытегра</vt:lpstr>
      <vt:lpstr>ЭСУ Белозерск</vt:lpstr>
      <vt:lpstr>ЭСУ Харовск</vt:lpstr>
      <vt:lpstr>ЭСУ Сямжа</vt:lpstr>
      <vt:lpstr>г. Грязовец</vt:lpstr>
      <vt:lpstr>г. Сокол</vt:lpstr>
      <vt:lpstr>ВОМЗ Табл.№1 ЗРУ</vt:lpstr>
      <vt:lpstr>ВОМЗ Табл. №3 свод</vt:lpstr>
      <vt:lpstr>Лист1</vt:lpstr>
      <vt:lpstr>'11'!Область_печати</vt:lpstr>
      <vt:lpstr>'22'!Область_печати</vt:lpstr>
      <vt:lpstr>'23'!Область_печати</vt:lpstr>
      <vt:lpstr>'24'!Область_печати</vt:lpstr>
      <vt:lpstr>'53'!Область_печати</vt:lpstr>
      <vt:lpstr>'54'!Область_печати</vt:lpstr>
      <vt:lpstr>'55'!Область_печати</vt:lpstr>
      <vt:lpstr>'56'!Область_печати</vt:lpstr>
      <vt:lpstr>'57'!Область_печати</vt:lpstr>
      <vt:lpstr>'58'!Область_печати</vt:lpstr>
      <vt:lpstr>'58-1'!Область_печати</vt:lpstr>
      <vt:lpstr>'59'!Область_печати</vt:lpstr>
      <vt:lpstr>'61'!Область_печати</vt:lpstr>
      <vt:lpstr>'62'!Область_печати</vt:lpstr>
      <vt:lpstr>'63'!Область_печати</vt:lpstr>
      <vt:lpstr>'64'!Область_печати</vt:lpstr>
      <vt:lpstr>'65'!Область_печати</vt:lpstr>
      <vt:lpstr>'66'!Область_печати</vt:lpstr>
      <vt:lpstr>'66_1'!Область_печати</vt:lpstr>
      <vt:lpstr>'67'!Область_печати</vt:lpstr>
      <vt:lpstr>'68'!Область_печати</vt:lpstr>
      <vt:lpstr>'69'!Область_печати</vt:lpstr>
      <vt:lpstr>'70'!Область_печати</vt:lpstr>
      <vt:lpstr>'70_1'!Область_печати</vt:lpstr>
      <vt:lpstr>'71'!Область_печати</vt:lpstr>
      <vt:lpstr>'72'!Область_печати</vt:lpstr>
      <vt:lpstr>'73'!Область_печати</vt:lpstr>
      <vt:lpstr>'74'!Область_печати</vt:lpstr>
      <vt:lpstr>'75'!Область_печати</vt:lpstr>
      <vt:lpstr>'76'!Область_печати</vt:lpstr>
      <vt:lpstr>'77'!Область_печати</vt:lpstr>
      <vt:lpstr>'78'!Область_печати</vt:lpstr>
      <vt:lpstr>'79'!Область_печати</vt:lpstr>
      <vt:lpstr>'80'!Область_печати</vt:lpstr>
      <vt:lpstr>'81'!Область_печати</vt:lpstr>
      <vt:lpstr>'81-1'!Область_печати</vt:lpstr>
      <vt:lpstr>'82'!Область_печати</vt:lpstr>
      <vt:lpstr>'83'!Область_печати</vt:lpstr>
      <vt:lpstr>'84'!Область_печати</vt:lpstr>
      <vt:lpstr>'85'!Область_печати</vt:lpstr>
      <vt:lpstr>'86'!Область_печати</vt:lpstr>
      <vt:lpstr>'свод.табл.3 г.Вологда'!Область_печати</vt:lpstr>
      <vt:lpstr>'Содержание книги'!Область_печати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Зубакин Александр Сергеевич</cp:lastModifiedBy>
  <cp:lastPrinted>2025-01-09T10:22:14Z</cp:lastPrinted>
  <dcterms:created xsi:type="dcterms:W3CDTF">1996-10-08T23:32:33Z</dcterms:created>
  <dcterms:modified xsi:type="dcterms:W3CDTF">2025-02-07T10:24:57Z</dcterms:modified>
</cp:coreProperties>
</file>