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lost\AppData\Local\Microsoft\Windows\INetCache\Content.Outlook\PJXG4BQ9\"/>
    </mc:Choice>
  </mc:AlternateContent>
  <bookViews>
    <workbookView xWindow="0" yWindow="0" windowWidth="28800" windowHeight="12300"/>
  </bookViews>
  <sheets>
    <sheet name=" Форма 1.5 (2022 г) " sheetId="5" r:id="rId1"/>
  </sheets>
  <definedNames>
    <definedName name="_xlnm.Print_Titles" localSheetId="0">' Форма 1.5 (2022 г) '!$2:$2</definedName>
    <definedName name="_xlnm.Print_Area" localSheetId="0">' Форма 1.5 (2022 г) '!$A$1:$N$83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0" i="5" l="1"/>
  <c r="C64" i="5" l="1"/>
  <c r="G36" i="5" l="1"/>
  <c r="H36" i="5"/>
  <c r="F36" i="5"/>
  <c r="C37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2" i="5"/>
  <c r="C61" i="5"/>
  <c r="C59" i="5"/>
  <c r="C58" i="5"/>
  <c r="C57" i="5"/>
  <c r="M56" i="5"/>
  <c r="L56" i="5"/>
  <c r="K56" i="5"/>
  <c r="J56" i="5"/>
  <c r="I56" i="5"/>
  <c r="H56" i="5"/>
  <c r="G56" i="5"/>
  <c r="E56" i="5"/>
  <c r="D56" i="5"/>
  <c r="C56" i="5"/>
  <c r="C55" i="5"/>
  <c r="C54" i="5"/>
  <c r="C53" i="5"/>
  <c r="M52" i="5"/>
  <c r="L52" i="5"/>
  <c r="K52" i="5"/>
  <c r="J52" i="5"/>
  <c r="I52" i="5"/>
  <c r="H52" i="5"/>
  <c r="G52" i="5"/>
  <c r="E52" i="5"/>
  <c r="D52" i="5"/>
  <c r="C50" i="5"/>
  <c r="C49" i="5" s="1"/>
  <c r="M49" i="5"/>
  <c r="L49" i="5"/>
  <c r="L48" i="5" s="1"/>
  <c r="K49" i="5"/>
  <c r="J49" i="5"/>
  <c r="J48" i="5" s="1"/>
  <c r="I49" i="5"/>
  <c r="H49" i="5"/>
  <c r="H48" i="5" s="1"/>
  <c r="G49" i="5"/>
  <c r="G48" i="5" s="1"/>
  <c r="F49" i="5"/>
  <c r="F48" i="5" s="1"/>
  <c r="E49" i="5"/>
  <c r="D49" i="5"/>
  <c r="D48" i="5" s="1"/>
  <c r="M48" i="5"/>
  <c r="K48" i="5"/>
  <c r="I48" i="5"/>
  <c r="E48" i="5"/>
  <c r="C42" i="5"/>
  <c r="C41" i="5"/>
  <c r="E40" i="5"/>
  <c r="D40" i="5"/>
  <c r="C39" i="5"/>
  <c r="C38" i="5"/>
  <c r="C36" i="5"/>
  <c r="C35" i="5"/>
  <c r="C33" i="5"/>
  <c r="C32" i="5"/>
  <c r="C31" i="5"/>
  <c r="H30" i="5"/>
  <c r="G30" i="5"/>
  <c r="F30" i="5"/>
  <c r="E30" i="5"/>
  <c r="D30" i="5"/>
  <c r="C29" i="5"/>
  <c r="C28" i="5"/>
  <c r="C27" i="5"/>
  <c r="H26" i="5"/>
  <c r="G26" i="5"/>
  <c r="F26" i="5"/>
  <c r="E26" i="5"/>
  <c r="D26" i="5"/>
  <c r="F25" i="5"/>
  <c r="F34" i="5" s="1"/>
  <c r="E25" i="5" l="1"/>
  <c r="E34" i="5" s="1"/>
  <c r="D25" i="5"/>
  <c r="D34" i="5" s="1"/>
  <c r="H25" i="5"/>
  <c r="H34" i="5" s="1"/>
  <c r="C30" i="5"/>
  <c r="C40" i="5"/>
  <c r="C52" i="5"/>
  <c r="C48" i="5" s="1"/>
  <c r="G25" i="5"/>
  <c r="G34" i="5" s="1"/>
  <c r="C26" i="5"/>
  <c r="C25" i="5" s="1"/>
  <c r="C34" i="5" l="1"/>
</calcChain>
</file>

<file path=xl/sharedStrings.xml><?xml version="1.0" encoding="utf-8"?>
<sst xmlns="http://schemas.openxmlformats.org/spreadsheetml/2006/main" count="166" uniqueCount="97">
  <si>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</si>
  <si>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</si>
  <si>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</si>
  <si>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</si>
  <si>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</si>
  <si>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</si>
  <si>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</si>
  <si>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</si>
  <si>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</si>
  <si>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</si>
  <si>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</si>
  <si>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</si>
  <si>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</si>
  <si>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</si>
  <si>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</si>
  <si>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</si>
  <si>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</si>
  <si>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</si>
  <si>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</si>
  <si>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</si>
  <si>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</si>
  <si>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</si>
  <si>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2. Протяженность ВЛ по цепям, км</t>
  </si>
  <si>
    <t>3. Количество ВЛ в соответствии с диспетчерским наименованием, шт.</t>
  </si>
  <si>
    <t>6. Количество КЛ в соответствии с диспетчерским наименованием, шт.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</si>
  <si>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</si>
  <si>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</si>
  <si>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</si>
  <si>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</si>
  <si>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</si>
  <si>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</si>
  <si>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</si>
  <si>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</si>
  <si>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</si>
  <si>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</si>
  <si>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</si>
  <si>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</si>
  <si>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</si>
  <si>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</si>
  <si>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</si>
  <si>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</si>
  <si>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</si>
  <si>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</si>
  <si>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</si>
  <si>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</si>
  <si>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</si>
  <si>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</si>
  <si>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</si>
  <si>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</si>
  <si>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</si>
  <si>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</si>
  <si>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Сведения о техническом состоянии сетей</t>
  </si>
  <si>
    <t>Напряжение</t>
  </si>
  <si>
    <t xml:space="preserve">                Форма 1.5</t>
  </si>
  <si>
    <t>(рекомендуемая)</t>
  </si>
  <si>
    <t>г. Вологда ул. Горького, 99</t>
  </si>
  <si>
    <t>-</t>
  </si>
  <si>
    <t>http://vologda.energy</t>
  </si>
  <si>
    <t>4. Кабельные линии электропередачи (далее - КЛ) по трассе (всего), км</t>
  </si>
  <si>
    <t>1.1 Одноцепные ВЛ</t>
  </si>
  <si>
    <t>Протяженность одноцепных ВЛ на металлических опорах по трacce, км</t>
  </si>
  <si>
    <t>1.2 Двухцепные (многоцепные) ВЛ</t>
  </si>
  <si>
    <t>Протяженность двухцепных ВЛ на деревянных опорах по трacce, км</t>
  </si>
  <si>
    <t>5. Протяженность  КЛ по цепям (всего), км</t>
  </si>
  <si>
    <t>7. Количество случаев отказа, повреждения ВЛ и КЛ, шт.</t>
  </si>
  <si>
    <t>8. Реконструкция и техперевооружение ЛЭП</t>
  </si>
  <si>
    <t>8.1. Объем выполненной реконструкции и технического перевооружения ЛЭП, км</t>
  </si>
  <si>
    <t>8.2. Объем капитального ремонта ЛЭП, км</t>
  </si>
  <si>
    <t>Протяженность одноцепных ВЛ на железобетонных опорах по трассе, км</t>
  </si>
  <si>
    <t>Протяженность одноцепных ВЛ на деревянных опорах по трacce, км</t>
  </si>
  <si>
    <t>Протяженность двухцепных (многоцепных) ВЛ на металлических опорах по трассе, км</t>
  </si>
  <si>
    <t>Протяженность двухцепных (многоцепных) ВЛ на железобетонных опорах по трacce, км</t>
  </si>
  <si>
    <t xml:space="preserve"> </t>
  </si>
  <si>
    <t>Пост. Пр-ва от 21.01.2004 № 24, п. 19 г), 5 абз.</t>
  </si>
  <si>
    <t>Трансформаторы до 2500 кВ·А, 3 - 20 кВ</t>
  </si>
  <si>
    <t>Трансформаторы до 2500 кВ·А, 35 кВ</t>
  </si>
  <si>
    <t>Трансформаторы от 2500 кВ·А до 10000 кВ·А, 3 - 20 кВ</t>
  </si>
  <si>
    <t>Трансформаторы от 2500 кВ·А до 10000 кВ·А, 110кВ</t>
  </si>
  <si>
    <t>Трансформаторы от 2500 кВ·А до 10000 кВ·А, 35 кВ</t>
  </si>
  <si>
    <t>3. Трансформаторы от 10000 кВ·А до 80000 кВ·А</t>
  </si>
  <si>
    <t>Трансформаторы от 10000 кВ·А до 80000 кВ·А,                        3 - 20 кВ</t>
  </si>
  <si>
    <t>Трансформаторы от 10000 кВ·А до 80000 кВ·А, 35 кВ</t>
  </si>
  <si>
    <t>Трансформаторы от 10000 кВ·А до 80000 кВ·А, 110 кВ</t>
  </si>
  <si>
    <t>4. Замена силовых трансформаторов 6 - 154 кВ</t>
  </si>
  <si>
    <t>5. Ремонт силовых трансформаторов 35 - 154 кВ</t>
  </si>
  <si>
    <t>6. Комплексный ремонт трансформаторных подстанций 6 - 10/0,4 кВ</t>
  </si>
  <si>
    <t>2. Трансформаторы от 2500 кВ·А до 10000 кВ·А</t>
  </si>
  <si>
    <t>7. Элегазовые баковые выключатели 3 - 20 кВ</t>
  </si>
  <si>
    <t>8. Элегазовые баковые выключатели 35 кВ</t>
  </si>
  <si>
    <t>9. Элегазовые баковые выключатели 110кВ</t>
  </si>
  <si>
    <t>15. Замена выключателей 35 - 110 кВ</t>
  </si>
  <si>
    <t>16. Ремонт выключателей 35 - 110 кВ</t>
  </si>
  <si>
    <t xml:space="preserve">АО" Вологодская Областная Энергетическая Компания"  </t>
  </si>
  <si>
    <t xml:space="preserve">Отчетный период </t>
  </si>
  <si>
    <t>2022 год</t>
  </si>
  <si>
    <t>Сведения о техническом состоянии сетей за 2022 год</t>
  </si>
  <si>
    <t>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</si>
</sst>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"/>
    <numFmt numFmtId="165" formatCode="_-* #,##0.0\ _₽_-;\-* #,##0.0\ _₽_-;_-* &quot;-&quot;?\ _₽_-;_-@_-"/>
    <numFmt numFmtId="166" formatCode="_-* #,##0\ _₽_-;\-* #,##0\ _₽_-;_-* &quot;-&quot;?\ _₽_-;_-@_-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" fillId="0" borderId="0" xfId="0" applyFont="1"/>
    <xf numFmtId="0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textRotation="90" wrapText="1"/>
    </xf>
    <xf numFmtId="0" fontId="11" fillId="0" borderId="6" xfId="0" applyNumberFormat="1" applyFont="1" applyBorder="1" applyAlignment="1">
      <alignment horizontal="center" vertical="center" textRotation="90" wrapText="1"/>
    </xf>
    <xf numFmtId="164" fontId="11" fillId="0" borderId="5" xfId="0" applyNumberFormat="1" applyFont="1" applyBorder="1" applyAlignment="1">
      <alignment horizontal="center"/>
    </xf>
    <xf numFmtId="0" fontId="11" fillId="0" borderId="28" xfId="0" applyNumberFormat="1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center" vertical="center" textRotation="90" wrapText="1"/>
    </xf>
    <xf numFmtId="164" fontId="11" fillId="0" borderId="26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28" xfId="0" applyNumberFormat="1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/>
    </xf>
    <xf numFmtId="43" fontId="0" fillId="0" borderId="0" xfId="0" applyNumberFormat="1"/>
    <xf numFmtId="0" fontId="11" fillId="3" borderId="27" xfId="0" applyNumberFormat="1" applyFont="1" applyFill="1" applyBorder="1" applyAlignment="1">
      <alignment horizontal="left" vertical="center" wrapText="1"/>
    </xf>
    <xf numFmtId="165" fontId="11" fillId="3" borderId="15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5" fontId="11" fillId="3" borderId="8" xfId="0" applyNumberFormat="1" applyFont="1" applyFill="1" applyBorder="1" applyAlignment="1">
      <alignment horizontal="center" vertical="center" wrapText="1"/>
    </xf>
    <xf numFmtId="165" fontId="11" fillId="3" borderId="28" xfId="0" applyNumberFormat="1" applyFont="1" applyFill="1" applyBorder="1" applyAlignment="1">
      <alignment horizontal="center" vertical="center" wrapText="1"/>
    </xf>
    <xf numFmtId="166" fontId="11" fillId="3" borderId="28" xfId="0" applyNumberFormat="1" applyFont="1" applyFill="1" applyBorder="1" applyAlignment="1">
      <alignment horizontal="center" vertical="center" wrapText="1"/>
    </xf>
    <xf numFmtId="166" fontId="11" fillId="3" borderId="1" xfId="0" applyNumberFormat="1" applyFont="1" applyFill="1" applyBorder="1" applyAlignment="1">
      <alignment horizontal="center" vertical="center" wrapText="1"/>
    </xf>
    <xf numFmtId="166" fontId="11" fillId="3" borderId="2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0" fontId="11" fillId="3" borderId="28" xfId="0" applyNumberFormat="1" applyFont="1" applyFill="1" applyBorder="1" applyAlignment="1">
      <alignment horizontal="center" vertical="center" wrapText="1"/>
    </xf>
    <xf numFmtId="164" fontId="11" fillId="3" borderId="28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11" fillId="3" borderId="8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165" fontId="11" fillId="3" borderId="2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textRotation="90" wrapText="1"/>
    </xf>
    <xf numFmtId="165" fontId="11" fillId="3" borderId="18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11" fillId="3" borderId="33" xfId="0" applyNumberFormat="1" applyFont="1" applyFill="1" applyBorder="1" applyAlignment="1">
      <alignment horizontal="center" vertical="center" wrapText="1"/>
    </xf>
    <xf numFmtId="166" fontId="11" fillId="3" borderId="3" xfId="0" applyNumberFormat="1" applyFont="1" applyFill="1" applyBorder="1" applyAlignment="1">
      <alignment horizontal="center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/>
    </xf>
    <xf numFmtId="165" fontId="11" fillId="3" borderId="27" xfId="0" applyNumberFormat="1" applyFont="1" applyFill="1" applyBorder="1" applyAlignment="1">
      <alignment horizontal="center" vertical="center" wrapText="1"/>
    </xf>
    <xf numFmtId="2" fontId="11" fillId="3" borderId="6" xfId="0" applyNumberFormat="1" applyFont="1" applyFill="1" applyBorder="1" applyAlignment="1">
      <alignment horizontal="center" vertical="center"/>
    </xf>
    <xf numFmtId="0" fontId="13" fillId="0" borderId="0" xfId="0" applyFont="1"/>
    <xf numFmtId="164" fontId="11" fillId="3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10" fillId="3" borderId="27" xfId="0" applyFont="1" applyFill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" xfId="0" applyFont="1" applyFill="1" applyBorder="1"/>
    <xf numFmtId="0" fontId="11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2" fillId="0" borderId="7" xfId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center" vertical="justify"/>
    </xf>
    <xf numFmtId="0" fontId="2" fillId="0" borderId="0" xfId="0" applyFont="1" applyBorder="1" applyAlignment="1">
      <alignment horizontal="right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11" fillId="3" borderId="22" xfId="0" applyNumberFormat="1" applyFont="1" applyFill="1" applyBorder="1" applyAlignment="1">
      <alignment horizontal="center" vertical="center"/>
    </xf>
    <xf numFmtId="2" fontId="11" fillId="3" borderId="2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25" xfId="0" applyNumberFormat="1" applyFont="1" applyBorder="1" applyAlignment="1">
      <alignment horizontal="center" vertical="center" wrapText="1"/>
    </xf>
    <xf numFmtId="0" fontId="11" fillId="0" borderId="26" xfId="0" applyNumberFormat="1" applyFont="1" applyBorder="1" applyAlignment="1">
      <alignment horizontal="center" vertical="center" wrapText="1"/>
    </xf>
    <xf numFmtId="0" fontId="11" fillId="0" borderId="25" xfId="0" applyNumberFormat="1" applyFont="1" applyBorder="1" applyAlignment="1">
      <alignment horizontal="center" vertical="center" textRotation="90" wrapText="1"/>
    </xf>
    <xf numFmtId="0" fontId="11" fillId="0" borderId="26" xfId="0" applyNumberFormat="1" applyFont="1" applyBorder="1" applyAlignment="1">
      <alignment horizontal="center" vertical="center" textRotation="90" wrapText="1"/>
    </xf>
    <xf numFmtId="0" fontId="11" fillId="0" borderId="32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164" fontId="11" fillId="3" borderId="12" xfId="0" applyNumberFormat="1" applyFont="1" applyFill="1" applyBorder="1" applyAlignment="1">
      <alignment horizontal="center"/>
    </xf>
    <xf numFmtId="164" fontId="11" fillId="3" borderId="8" xfId="0" applyNumberFormat="1" applyFont="1" applyFill="1" applyBorder="1" applyAlignment="1">
      <alignment horizontal="center"/>
    </xf>
    <xf numFmtId="0" fontId="11" fillId="3" borderId="12" xfId="0" applyNumberFormat="1" applyFont="1" applyFill="1" applyBorder="1" applyAlignment="1">
      <alignment horizontal="center" vertical="center" wrapText="1"/>
    </xf>
    <xf numFmtId="0" fontId="11" fillId="3" borderId="8" xfId="0" applyNumberFormat="1" applyFont="1" applyFill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horizontal="left" wrapText="1"/>
    </xf>
    <xf numFmtId="0" fontId="11" fillId="0" borderId="30" xfId="0" applyNumberFormat="1" applyFont="1" applyBorder="1" applyAlignment="1">
      <alignment horizontal="center" vertical="center"/>
    </xf>
    <xf numFmtId="0" fontId="11" fillId="0" borderId="31" xfId="0" applyNumberFormat="1" applyFont="1" applyBorder="1" applyAlignment="1">
      <alignment horizontal="center" vertical="center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29" xfId="0" applyNumberFormat="1" applyFont="1" applyBorder="1" applyAlignment="1">
      <alignment horizontal="center" vertical="center" textRotation="90" wrapText="1"/>
    </xf>
    <xf numFmtId="0" fontId="11" fillId="0" borderId="1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/>
    </xf>
    <xf numFmtId="0" fontId="11" fillId="0" borderId="1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M83"/>
  <sheetViews>
    <sheetView showZeros="0" tabSelected="1" zoomScaleNormal="100" zoomScaleSheetLayoutView="100" workbookViewId="0">
      <selection activeCell="M24" sqref="M24"/>
    </sheetView>
  </sheetViews>
  <sheetFormatPr defaultRowHeight="12.75" x14ac:dyDescent="0.2"/>
  <cols>
    <col min="1" max="1" width="3.28515625" customWidth="1"/>
    <col min="2" max="2" width="58.42578125" customWidth="1"/>
    <col min="3" max="3" width="12.5703125" customWidth="1"/>
    <col min="4" max="4" width="9.85546875" customWidth="1"/>
    <col min="5" max="5" width="9.7109375" bestFit="1" customWidth="1"/>
    <col min="6" max="6" width="10.85546875" bestFit="1" customWidth="1"/>
    <col min="7" max="7" width="10.7109375" bestFit="1" customWidth="1"/>
    <col min="8" max="8" width="12.42578125" bestFit="1" customWidth="1"/>
    <col min="9" max="9" width="11" customWidth="1"/>
    <col min="10" max="13" width="9.28515625" customWidth="1"/>
    <col min="14" max="14" width="2" customWidth="1"/>
  </cols>
  <sheetData>
    <row r="2" spans="1:13" ht="38.25" customHeight="1" x14ac:dyDescent="0.2">
      <c r="A2" s="90" t="s">
        <v>0</v>
      </c>
      <c r="B2" s="90"/>
      <c r="C2" s="90"/>
      <c r="D2" s="90"/>
      <c r="E2" s="90"/>
      <c r="F2" s="90"/>
      <c r="G2" s="90"/>
      <c r="H2" s="90"/>
      <c r="I2" s="1"/>
      <c r="J2" s="1"/>
      <c r="K2" s="1"/>
      <c r="L2" s="1"/>
      <c r="M2" s="1"/>
    </row>
    <row r="3" spans="1:13" x14ac:dyDescent="0.2">
      <c r="A3" s="63"/>
      <c r="B3" s="63"/>
      <c r="C3" s="63"/>
      <c r="D3" s="63"/>
      <c r="E3" s="63"/>
      <c r="F3" s="63"/>
      <c r="G3" s="63"/>
      <c r="H3" s="63"/>
      <c r="I3" s="1"/>
      <c r="J3" s="1"/>
      <c r="K3" s="1"/>
      <c r="L3" s="1"/>
      <c r="M3" s="1"/>
    </row>
    <row r="4" spans="1:13" x14ac:dyDescent="0.2">
      <c r="A4" s="63"/>
      <c r="B4" s="63"/>
      <c r="C4" s="63"/>
      <c r="D4" s="63"/>
      <c r="E4" s="91" t="s">
        <v>53</v>
      </c>
      <c r="F4" s="91"/>
      <c r="G4" s="91"/>
      <c r="H4" s="91"/>
      <c r="I4" s="1"/>
      <c r="J4" s="1"/>
      <c r="K4" s="1"/>
      <c r="L4" s="1"/>
      <c r="M4" s="1"/>
    </row>
    <row r="5" spans="1:13" x14ac:dyDescent="0.2">
      <c r="A5" s="63"/>
      <c r="B5" s="63"/>
      <c r="C5" s="63"/>
      <c r="D5" s="63"/>
      <c r="E5" s="64"/>
      <c r="F5" s="91" t="s">
        <v>54</v>
      </c>
      <c r="G5" s="91"/>
      <c r="H5" s="91"/>
      <c r="I5" s="1"/>
      <c r="J5" s="1"/>
      <c r="K5" s="1"/>
      <c r="L5" s="1"/>
      <c r="M5" s="1"/>
    </row>
    <row r="6" spans="1:13" x14ac:dyDescent="0.2">
      <c r="A6" s="63"/>
      <c r="B6" s="63"/>
      <c r="C6" s="63"/>
      <c r="D6" s="63"/>
      <c r="E6" s="64"/>
      <c r="F6" s="64"/>
      <c r="G6" s="64"/>
      <c r="H6" s="64"/>
      <c r="I6" s="1"/>
      <c r="J6" s="1"/>
      <c r="K6" s="1"/>
      <c r="L6" s="1"/>
      <c r="M6" s="1"/>
    </row>
    <row r="7" spans="1:13" ht="12.75" customHeight="1" x14ac:dyDescent="0.2">
      <c r="A7" s="63"/>
      <c r="B7" s="63"/>
      <c r="C7" s="63"/>
      <c r="D7" s="92" t="s">
        <v>1</v>
      </c>
      <c r="E7" s="92"/>
      <c r="F7" s="92"/>
      <c r="G7" s="92"/>
      <c r="H7" s="92"/>
      <c r="I7" s="1"/>
      <c r="J7" s="1"/>
      <c r="K7" s="1"/>
      <c r="L7" s="1"/>
      <c r="M7" s="1"/>
    </row>
    <row r="9" spans="1:13" x14ac:dyDescent="0.2">
      <c r="B9" s="93" t="s">
        <v>92</v>
      </c>
      <c r="C9" s="93"/>
      <c r="D9" s="93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94" t="s">
        <v>2</v>
      </c>
      <c r="C10" s="94"/>
      <c r="D10" s="94"/>
      <c r="I10" s="91"/>
      <c r="J10" s="91"/>
      <c r="K10" s="91"/>
      <c r="L10" s="91"/>
      <c r="M10" s="91"/>
    </row>
    <row r="11" spans="1:13" ht="12.75" customHeight="1" x14ac:dyDescent="0.2">
      <c r="B11" s="93" t="s">
        <v>55</v>
      </c>
      <c r="C11" s="93"/>
      <c r="D11" s="93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94" t="s">
        <v>3</v>
      </c>
      <c r="C12" s="94"/>
      <c r="D12" s="94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95"/>
      <c r="F13" s="95"/>
      <c r="G13" s="95"/>
      <c r="H13" s="95"/>
      <c r="I13" s="7"/>
    </row>
    <row r="14" spans="1:13" ht="39.950000000000003" customHeight="1" x14ac:dyDescent="0.2">
      <c r="A14" s="96" t="s">
        <v>51</v>
      </c>
      <c r="B14" s="97"/>
      <c r="C14" s="97"/>
      <c r="D14" s="97"/>
      <c r="E14" s="97"/>
      <c r="F14" s="97"/>
      <c r="G14" s="97"/>
      <c r="H14" s="98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86" t="s">
        <v>4</v>
      </c>
      <c r="C16" s="22" t="s">
        <v>5</v>
      </c>
      <c r="D16" s="22"/>
      <c r="E16" s="61"/>
      <c r="F16" s="62"/>
      <c r="G16" s="87"/>
      <c r="H16" s="88"/>
      <c r="I16" s="10"/>
      <c r="J16" s="10"/>
      <c r="K16" s="10"/>
      <c r="L16" s="10"/>
      <c r="M16" s="10"/>
    </row>
    <row r="17" spans="1:13" ht="13.5" customHeight="1" x14ac:dyDescent="0.25">
      <c r="A17" s="10"/>
      <c r="B17" s="86"/>
      <c r="C17" s="22" t="s">
        <v>6</v>
      </c>
      <c r="D17" s="22"/>
      <c r="E17" s="61"/>
      <c r="F17" s="62"/>
      <c r="G17" s="89" t="s">
        <v>57</v>
      </c>
      <c r="H17" s="88"/>
      <c r="I17" s="10"/>
      <c r="J17" s="10"/>
      <c r="K17" s="10"/>
      <c r="L17" s="10"/>
      <c r="M17" s="10"/>
    </row>
    <row r="18" spans="1:13" ht="13.5" customHeight="1" x14ac:dyDescent="0.25">
      <c r="A18" s="10"/>
      <c r="B18" s="101" t="s">
        <v>7</v>
      </c>
      <c r="C18" s="101"/>
      <c r="D18" s="102"/>
      <c r="E18" s="103"/>
      <c r="F18" s="87"/>
      <c r="G18" s="87"/>
      <c r="H18" s="88"/>
      <c r="I18" s="10"/>
      <c r="J18" s="10"/>
      <c r="K18" s="10"/>
      <c r="L18" s="10"/>
      <c r="M18" s="10"/>
    </row>
    <row r="19" spans="1:13" ht="13.5" customHeight="1" x14ac:dyDescent="0.25">
      <c r="A19" s="10"/>
      <c r="B19" s="101" t="s">
        <v>93</v>
      </c>
      <c r="C19" s="101"/>
      <c r="D19" s="101"/>
      <c r="E19" s="103" t="s">
        <v>94</v>
      </c>
      <c r="F19" s="87"/>
      <c r="G19" s="87"/>
      <c r="H19" s="88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104" t="s">
        <v>95</v>
      </c>
      <c r="C21" s="104"/>
      <c r="D21" s="104"/>
      <c r="E21" s="104"/>
      <c r="F21" s="104"/>
      <c r="G21" s="104"/>
      <c r="H21" s="104"/>
      <c r="I21" s="13"/>
      <c r="J21" s="13"/>
      <c r="K21" s="13"/>
      <c r="L21" s="13"/>
      <c r="M21" s="13"/>
    </row>
    <row r="22" spans="1:13" ht="15.75" customHeight="1" thickBot="1" x14ac:dyDescent="0.3">
      <c r="B22" s="105" t="s">
        <v>13</v>
      </c>
      <c r="C22" s="105"/>
      <c r="D22" s="105"/>
      <c r="E22" s="105"/>
      <c r="F22" s="105"/>
      <c r="G22" s="105"/>
      <c r="H22" s="105"/>
    </row>
    <row r="23" spans="1:13" ht="15.75" customHeight="1" x14ac:dyDescent="0.2">
      <c r="B23" s="106" t="s">
        <v>14</v>
      </c>
      <c r="C23" s="108" t="s">
        <v>15</v>
      </c>
      <c r="D23" s="110" t="s">
        <v>52</v>
      </c>
      <c r="E23" s="111"/>
      <c r="F23" s="111"/>
      <c r="G23" s="111"/>
      <c r="H23" s="112"/>
      <c r="I23" s="15"/>
      <c r="K23" s="15"/>
      <c r="L23" s="15"/>
      <c r="M23" s="15"/>
    </row>
    <row r="24" spans="1:13" ht="42.75" thickBot="1" x14ac:dyDescent="0.25">
      <c r="B24" s="107"/>
      <c r="C24" s="109"/>
      <c r="D24" s="69" t="s">
        <v>16</v>
      </c>
      <c r="E24" s="29" t="s">
        <v>17</v>
      </c>
      <c r="F24" s="29" t="s">
        <v>18</v>
      </c>
      <c r="G24" s="29" t="s">
        <v>19</v>
      </c>
      <c r="H24" s="30" t="s">
        <v>20</v>
      </c>
      <c r="I24" s="15"/>
      <c r="K24" s="15"/>
      <c r="L24" s="15"/>
      <c r="M24" s="15"/>
    </row>
    <row r="25" spans="1:13" ht="29.25" customHeight="1" x14ac:dyDescent="0.2">
      <c r="B25" s="49" t="s">
        <v>21</v>
      </c>
      <c r="C25" s="76">
        <f>C26+C30</f>
        <v>3123.3420000000006</v>
      </c>
      <c r="D25" s="70">
        <f t="shared" ref="D25:H25" si="0">D26+D30</f>
        <v>0.8</v>
      </c>
      <c r="E25" s="50">
        <f t="shared" si="0"/>
        <v>1.2</v>
      </c>
      <c r="F25" s="50">
        <f>F26+F30</f>
        <v>763.38099999999997</v>
      </c>
      <c r="G25" s="50">
        <f t="shared" si="0"/>
        <v>127.46100000000001</v>
      </c>
      <c r="H25" s="68">
        <f t="shared" si="0"/>
        <v>2230.5</v>
      </c>
    </row>
    <row r="26" spans="1:13" ht="29.25" customHeight="1" x14ac:dyDescent="0.2">
      <c r="B26" s="44" t="s">
        <v>59</v>
      </c>
      <c r="C26" s="53">
        <f>SUM(C27:C29)</f>
        <v>3110.6000000000004</v>
      </c>
      <c r="D26" s="71">
        <f t="shared" ref="D26:H26" si="1">SUM(D27:D29)</f>
        <v>0</v>
      </c>
      <c r="E26" s="51">
        <f t="shared" si="1"/>
        <v>1.2</v>
      </c>
      <c r="F26" s="51">
        <f t="shared" si="1"/>
        <v>760.4</v>
      </c>
      <c r="G26" s="51">
        <f t="shared" si="1"/>
        <v>126.60000000000001</v>
      </c>
      <c r="H26" s="57">
        <f t="shared" si="1"/>
        <v>2222.4</v>
      </c>
    </row>
    <row r="27" spans="1:13" ht="29.25" customHeight="1" x14ac:dyDescent="0.2">
      <c r="B27" s="44" t="s">
        <v>60</v>
      </c>
      <c r="C27" s="53">
        <f t="shared" ref="C27:C42" si="2">H27+G27+F27+E27+D27</f>
        <v>4</v>
      </c>
      <c r="D27" s="71">
        <v>0</v>
      </c>
      <c r="E27" s="51">
        <v>1.2</v>
      </c>
      <c r="F27" s="51"/>
      <c r="G27" s="51">
        <v>0.2</v>
      </c>
      <c r="H27" s="57">
        <v>2.6</v>
      </c>
      <c r="I27" s="48"/>
    </row>
    <row r="28" spans="1:13" ht="29.25" customHeight="1" x14ac:dyDescent="0.2">
      <c r="B28" s="44" t="s">
        <v>68</v>
      </c>
      <c r="C28" s="53">
        <f>H28+G28+F28+E28+D28</f>
        <v>1737.3000000000002</v>
      </c>
      <c r="D28" s="71">
        <v>0</v>
      </c>
      <c r="E28" s="51">
        <v>0</v>
      </c>
      <c r="F28" s="51">
        <v>595.5</v>
      </c>
      <c r="G28" s="51">
        <v>103.9</v>
      </c>
      <c r="H28" s="57">
        <v>1037.9000000000001</v>
      </c>
      <c r="I28" s="48"/>
    </row>
    <row r="29" spans="1:13" ht="29.25" customHeight="1" x14ac:dyDescent="0.2">
      <c r="B29" s="44" t="s">
        <v>69</v>
      </c>
      <c r="C29" s="53">
        <f>H29+G29+F29+E29+D29</f>
        <v>1369.3000000000002</v>
      </c>
      <c r="D29" s="71">
        <v>0</v>
      </c>
      <c r="E29" s="51">
        <v>0</v>
      </c>
      <c r="F29" s="51">
        <v>164.9</v>
      </c>
      <c r="G29" s="51">
        <v>22.5</v>
      </c>
      <c r="H29" s="57">
        <v>1181.9000000000001</v>
      </c>
      <c r="I29" s="48"/>
    </row>
    <row r="30" spans="1:13" ht="29.25" customHeight="1" x14ac:dyDescent="0.2">
      <c r="B30" s="44" t="s">
        <v>61</v>
      </c>
      <c r="C30" s="53">
        <f>SUM(C31:C33)</f>
        <v>12.741999999999999</v>
      </c>
      <c r="D30" s="71">
        <f t="shared" ref="D30:H30" si="3">SUM(D31:D33)</f>
        <v>0.8</v>
      </c>
      <c r="E30" s="51">
        <f t="shared" si="3"/>
        <v>0</v>
      </c>
      <c r="F30" s="51">
        <f t="shared" si="3"/>
        <v>2.9809999999999999</v>
      </c>
      <c r="G30" s="51">
        <f t="shared" si="3"/>
        <v>0.86099999999999999</v>
      </c>
      <c r="H30" s="57">
        <f t="shared" si="3"/>
        <v>8.1</v>
      </c>
    </row>
    <row r="31" spans="1:13" ht="29.25" customHeight="1" x14ac:dyDescent="0.2">
      <c r="B31" s="44" t="s">
        <v>70</v>
      </c>
      <c r="C31" s="53">
        <f t="shared" si="2"/>
        <v>2.0230000000000001</v>
      </c>
      <c r="D31" s="71">
        <v>0.8</v>
      </c>
      <c r="E31" s="51">
        <v>0</v>
      </c>
      <c r="F31" s="51">
        <v>1.137</v>
      </c>
      <c r="G31" s="51">
        <v>8.5999999999999993E-2</v>
      </c>
      <c r="H31" s="57"/>
    </row>
    <row r="32" spans="1:13" ht="29.25" customHeight="1" x14ac:dyDescent="0.2">
      <c r="B32" s="44" t="s">
        <v>71</v>
      </c>
      <c r="C32" s="53">
        <f t="shared" si="2"/>
        <v>9.1189999999999998</v>
      </c>
      <c r="D32" s="71"/>
      <c r="E32" s="51">
        <v>0</v>
      </c>
      <c r="F32" s="51">
        <v>1.8440000000000001</v>
      </c>
      <c r="G32" s="51">
        <v>0.77500000000000002</v>
      </c>
      <c r="H32" s="57">
        <v>6.5</v>
      </c>
    </row>
    <row r="33" spans="2:13" ht="29.25" customHeight="1" x14ac:dyDescent="0.2">
      <c r="B33" s="44" t="s">
        <v>62</v>
      </c>
      <c r="C33" s="53">
        <f t="shared" si="2"/>
        <v>1.6</v>
      </c>
      <c r="D33" s="71">
        <v>0</v>
      </c>
      <c r="E33" s="51">
        <v>0</v>
      </c>
      <c r="F33" s="51"/>
      <c r="G33" s="51"/>
      <c r="H33" s="57">
        <v>1.6</v>
      </c>
      <c r="K33" t="s">
        <v>72</v>
      </c>
    </row>
    <row r="34" spans="2:13" ht="29.25" customHeight="1" x14ac:dyDescent="0.2">
      <c r="B34" s="44" t="s">
        <v>22</v>
      </c>
      <c r="C34" s="53">
        <f t="shared" si="2"/>
        <v>3136.0839999999998</v>
      </c>
      <c r="D34" s="71">
        <f>D25+D30</f>
        <v>1.6</v>
      </c>
      <c r="E34" s="52">
        <f t="shared" ref="E34:H34" si="4">E25+E30</f>
        <v>1.2</v>
      </c>
      <c r="F34" s="52">
        <f t="shared" si="4"/>
        <v>766.36199999999997</v>
      </c>
      <c r="G34" s="52">
        <f t="shared" si="4"/>
        <v>128.322</v>
      </c>
      <c r="H34" s="72">
        <f t="shared" si="4"/>
        <v>2238.6</v>
      </c>
    </row>
    <row r="35" spans="2:13" ht="29.25" customHeight="1" x14ac:dyDescent="0.2">
      <c r="B35" s="44" t="s">
        <v>23</v>
      </c>
      <c r="C35" s="54">
        <f t="shared" si="2"/>
        <v>3124</v>
      </c>
      <c r="D35" s="73">
        <v>1</v>
      </c>
      <c r="E35" s="55">
        <v>1</v>
      </c>
      <c r="F35" s="55">
        <v>327</v>
      </c>
      <c r="G35" s="55">
        <v>77</v>
      </c>
      <c r="H35" s="56">
        <v>2718</v>
      </c>
    </row>
    <row r="36" spans="2:13" ht="29.25" customHeight="1" x14ac:dyDescent="0.2">
      <c r="B36" s="44" t="s">
        <v>58</v>
      </c>
      <c r="C36" s="53">
        <f t="shared" si="2"/>
        <v>1305.3600000000001</v>
      </c>
      <c r="D36" s="71"/>
      <c r="E36" s="51"/>
      <c r="F36" s="51">
        <f>F37*0.6</f>
        <v>385.86</v>
      </c>
      <c r="G36" s="51">
        <f t="shared" ref="G36:H36" si="5">G37*0.6</f>
        <v>312.72000000000003</v>
      </c>
      <c r="H36" s="57">
        <f t="shared" si="5"/>
        <v>606.78</v>
      </c>
    </row>
    <row r="37" spans="2:13" ht="29.25" customHeight="1" x14ac:dyDescent="0.2">
      <c r="B37" s="44" t="s">
        <v>63</v>
      </c>
      <c r="C37" s="53">
        <f t="shared" si="2"/>
        <v>2175.6</v>
      </c>
      <c r="D37" s="71">
        <v>0</v>
      </c>
      <c r="E37" s="51">
        <v>0</v>
      </c>
      <c r="F37" s="51">
        <v>643.1</v>
      </c>
      <c r="G37" s="51">
        <v>521.20000000000005</v>
      </c>
      <c r="H37" s="57">
        <v>1011.3</v>
      </c>
    </row>
    <row r="38" spans="2:13" ht="29.25" customHeight="1" x14ac:dyDescent="0.2">
      <c r="B38" s="44" t="s">
        <v>24</v>
      </c>
      <c r="C38" s="54">
        <f t="shared" si="2"/>
        <v>11339</v>
      </c>
      <c r="D38" s="73">
        <v>0</v>
      </c>
      <c r="E38" s="55"/>
      <c r="F38" s="55">
        <v>1543</v>
      </c>
      <c r="G38" s="55">
        <v>1187</v>
      </c>
      <c r="H38" s="56">
        <v>8609</v>
      </c>
      <c r="K38" s="28"/>
    </row>
    <row r="39" spans="2:13" ht="29.25" customHeight="1" x14ac:dyDescent="0.2">
      <c r="B39" s="44" t="s">
        <v>64</v>
      </c>
      <c r="C39" s="58">
        <f t="shared" si="2"/>
        <v>286</v>
      </c>
      <c r="D39" s="74">
        <v>0</v>
      </c>
      <c r="E39" s="43">
        <v>0</v>
      </c>
      <c r="F39" s="43">
        <v>124</v>
      </c>
      <c r="G39" s="43">
        <v>59</v>
      </c>
      <c r="H39" s="46">
        <v>103</v>
      </c>
    </row>
    <row r="40" spans="2:13" ht="29.25" customHeight="1" x14ac:dyDescent="0.25">
      <c r="B40" s="45" t="s">
        <v>65</v>
      </c>
      <c r="C40" s="59">
        <f>C41+C42</f>
        <v>256.68</v>
      </c>
      <c r="D40" s="79">
        <f t="shared" ref="D40:E40" si="6">D41+D42</f>
        <v>0</v>
      </c>
      <c r="E40" s="60">
        <f t="shared" si="6"/>
        <v>0</v>
      </c>
      <c r="F40" s="113">
        <v>4.2089999999999996</v>
      </c>
      <c r="G40" s="114"/>
      <c r="H40" s="47">
        <v>55.54</v>
      </c>
    </row>
    <row r="41" spans="2:13" ht="29.25" customHeight="1" x14ac:dyDescent="0.2">
      <c r="B41" s="45" t="s">
        <v>66</v>
      </c>
      <c r="C41" s="58">
        <f t="shared" si="2"/>
        <v>25.85</v>
      </c>
      <c r="D41" s="74">
        <v>0</v>
      </c>
      <c r="E41" s="43">
        <v>0</v>
      </c>
      <c r="F41" s="115">
        <v>24.27</v>
      </c>
      <c r="G41" s="116"/>
      <c r="H41" s="46">
        <v>1.58</v>
      </c>
    </row>
    <row r="42" spans="2:13" ht="29.25" customHeight="1" thickBot="1" x14ac:dyDescent="0.3">
      <c r="B42" s="33" t="s">
        <v>67</v>
      </c>
      <c r="C42" s="35">
        <f t="shared" si="2"/>
        <v>230.82999999999998</v>
      </c>
      <c r="D42" s="75">
        <v>0</v>
      </c>
      <c r="E42" s="31">
        <v>0</v>
      </c>
      <c r="F42" s="99">
        <v>90.35</v>
      </c>
      <c r="G42" s="100"/>
      <c r="H42" s="77">
        <v>140.47999999999999</v>
      </c>
      <c r="I42" s="78"/>
      <c r="J42" s="78"/>
    </row>
    <row r="45" spans="2:13" ht="16.5" thickBot="1" x14ac:dyDescent="0.3">
      <c r="B45" s="117" t="s">
        <v>26</v>
      </c>
      <c r="C45" s="117"/>
      <c r="D45" s="117"/>
      <c r="E45" s="117"/>
      <c r="F45" s="117"/>
      <c r="G45" s="117"/>
      <c r="H45" s="117"/>
      <c r="I45" s="16"/>
      <c r="J45" s="16"/>
      <c r="K45" s="16"/>
      <c r="L45" s="16"/>
      <c r="M45" s="16"/>
    </row>
    <row r="46" spans="2:13" ht="65.25" customHeight="1" x14ac:dyDescent="0.2">
      <c r="B46" s="118" t="s">
        <v>27</v>
      </c>
      <c r="C46" s="120" t="s">
        <v>28</v>
      </c>
      <c r="D46" s="120"/>
      <c r="E46" s="120"/>
      <c r="F46" s="121"/>
      <c r="G46" s="122" t="s">
        <v>29</v>
      </c>
      <c r="H46" s="124" t="s">
        <v>30</v>
      </c>
      <c r="I46" s="121"/>
      <c r="J46" s="124" t="s">
        <v>31</v>
      </c>
      <c r="K46" s="121"/>
      <c r="L46" s="124" t="s">
        <v>32</v>
      </c>
      <c r="M46" s="127"/>
    </row>
    <row r="47" spans="2:13" ht="66.75" thickBot="1" x14ac:dyDescent="0.25">
      <c r="B47" s="119"/>
      <c r="C47" s="34" t="s">
        <v>33</v>
      </c>
      <c r="D47" s="29" t="s">
        <v>16</v>
      </c>
      <c r="E47" s="29" t="s">
        <v>17</v>
      </c>
      <c r="F47" s="29" t="s">
        <v>34</v>
      </c>
      <c r="G47" s="123"/>
      <c r="H47" s="29" t="s">
        <v>35</v>
      </c>
      <c r="I47" s="29" t="s">
        <v>36</v>
      </c>
      <c r="J47" s="29" t="s">
        <v>35</v>
      </c>
      <c r="K47" s="29" t="s">
        <v>36</v>
      </c>
      <c r="L47" s="29" t="s">
        <v>35</v>
      </c>
      <c r="M47" s="30" t="s">
        <v>36</v>
      </c>
    </row>
    <row r="48" spans="2:13" ht="15.75" x14ac:dyDescent="0.2">
      <c r="B48" s="81" t="s">
        <v>37</v>
      </c>
      <c r="C48" s="38">
        <f>C49+C52+C56</f>
        <v>2780</v>
      </c>
      <c r="D48" s="36">
        <f t="shared" ref="D48:M48" si="7">D49+D52+D56</f>
        <v>4</v>
      </c>
      <c r="E48" s="36">
        <f t="shared" si="7"/>
        <v>8</v>
      </c>
      <c r="F48" s="36">
        <f t="shared" si="7"/>
        <v>2768</v>
      </c>
      <c r="G48" s="36">
        <f t="shared" si="7"/>
        <v>1165.5250000000001</v>
      </c>
      <c r="H48" s="36">
        <f t="shared" si="7"/>
        <v>1604</v>
      </c>
      <c r="I48" s="36">
        <f t="shared" si="7"/>
        <v>565.91100000000006</v>
      </c>
      <c r="J48" s="36">
        <f t="shared" si="7"/>
        <v>0</v>
      </c>
      <c r="K48" s="36">
        <f t="shared" si="7"/>
        <v>0</v>
      </c>
      <c r="L48" s="36">
        <f t="shared" si="7"/>
        <v>0</v>
      </c>
      <c r="M48" s="37">
        <f t="shared" si="7"/>
        <v>0</v>
      </c>
    </row>
    <row r="49" spans="2:13" ht="15.75" x14ac:dyDescent="0.2">
      <c r="B49" s="44" t="s">
        <v>38</v>
      </c>
      <c r="C49" s="65">
        <f>SUM(C50:C51)</f>
        <v>2768</v>
      </c>
      <c r="D49" s="43">
        <f t="shared" ref="D49:M49" si="8">SUM(D50:D51)</f>
        <v>0</v>
      </c>
      <c r="E49" s="43">
        <f t="shared" si="8"/>
        <v>0</v>
      </c>
      <c r="F49" s="43">
        <f>SUM(F50:F51)</f>
        <v>2768</v>
      </c>
      <c r="G49" s="43">
        <f t="shared" si="8"/>
        <v>964.32500000000005</v>
      </c>
      <c r="H49" s="43">
        <f t="shared" si="8"/>
        <v>1598</v>
      </c>
      <c r="I49" s="43">
        <f t="shared" si="8"/>
        <v>514.71100000000001</v>
      </c>
      <c r="J49" s="66">
        <f t="shared" si="8"/>
        <v>0</v>
      </c>
      <c r="K49" s="66">
        <f t="shared" si="8"/>
        <v>0</v>
      </c>
      <c r="L49" s="66">
        <f t="shared" si="8"/>
        <v>0</v>
      </c>
      <c r="M49" s="17">
        <f t="shared" si="8"/>
        <v>0</v>
      </c>
    </row>
    <row r="50" spans="2:13" ht="15.75" x14ac:dyDescent="0.2">
      <c r="B50" s="44" t="s">
        <v>74</v>
      </c>
      <c r="C50" s="65">
        <f>SUM(D50:F50)</f>
        <v>2768</v>
      </c>
      <c r="D50" s="43"/>
      <c r="E50" s="43"/>
      <c r="F50" s="43">
        <v>2768</v>
      </c>
      <c r="G50" s="43">
        <v>964.32500000000005</v>
      </c>
      <c r="H50" s="43">
        <v>1598</v>
      </c>
      <c r="I50" s="43">
        <v>514.71100000000001</v>
      </c>
      <c r="J50" s="27"/>
      <c r="K50" s="27"/>
      <c r="L50" s="66"/>
      <c r="M50" s="17"/>
    </row>
    <row r="51" spans="2:13" ht="15.75" x14ac:dyDescent="0.2">
      <c r="B51" s="44" t="s">
        <v>75</v>
      </c>
      <c r="C51" s="65"/>
      <c r="D51" s="43"/>
      <c r="E51" s="43"/>
      <c r="F51" s="43"/>
      <c r="G51" s="43"/>
      <c r="H51" s="43"/>
      <c r="I51" s="43"/>
      <c r="J51" s="66"/>
      <c r="K51" s="66"/>
      <c r="L51" s="66"/>
      <c r="M51" s="17"/>
    </row>
    <row r="52" spans="2:13" ht="21" customHeight="1" x14ac:dyDescent="0.2">
      <c r="B52" s="44" t="s">
        <v>86</v>
      </c>
      <c r="C52" s="65">
        <f>SUM(C53:C55)</f>
        <v>7</v>
      </c>
      <c r="D52" s="43">
        <f t="shared" ref="D52:M52" si="9">SUM(D53:D55)</f>
        <v>0</v>
      </c>
      <c r="E52" s="43">
        <f t="shared" si="9"/>
        <v>7</v>
      </c>
      <c r="F52" s="43"/>
      <c r="G52" s="43">
        <f>SUM(G53:G55)</f>
        <v>55.2</v>
      </c>
      <c r="H52" s="43">
        <f t="shared" si="9"/>
        <v>6</v>
      </c>
      <c r="I52" s="43">
        <f t="shared" si="9"/>
        <v>51.2</v>
      </c>
      <c r="J52" s="66">
        <f t="shared" si="9"/>
        <v>0</v>
      </c>
      <c r="K52" s="66">
        <f t="shared" si="9"/>
        <v>0</v>
      </c>
      <c r="L52" s="66">
        <f t="shared" si="9"/>
        <v>0</v>
      </c>
      <c r="M52" s="17">
        <f t="shared" si="9"/>
        <v>0</v>
      </c>
    </row>
    <row r="53" spans="2:13" ht="15.75" x14ac:dyDescent="0.2">
      <c r="B53" s="44" t="s">
        <v>76</v>
      </c>
      <c r="C53" s="65">
        <f>SUM(D53:F53)</f>
        <v>0</v>
      </c>
      <c r="D53" s="43"/>
      <c r="E53" s="43"/>
      <c r="F53" s="43"/>
      <c r="G53" s="43"/>
      <c r="H53" s="43"/>
      <c r="I53" s="43"/>
      <c r="J53" s="66"/>
      <c r="K53" s="66"/>
      <c r="L53" s="66"/>
      <c r="M53" s="17"/>
    </row>
    <row r="54" spans="2:13" ht="15.75" x14ac:dyDescent="0.2">
      <c r="B54" s="44" t="s">
        <v>78</v>
      </c>
      <c r="C54" s="65">
        <f t="shared" ref="C54:C55" si="10">SUM(D54:F54)</f>
        <v>7</v>
      </c>
      <c r="D54" s="43"/>
      <c r="E54" s="43">
        <v>7</v>
      </c>
      <c r="F54" s="43"/>
      <c r="G54" s="43">
        <v>55.2</v>
      </c>
      <c r="H54" s="43">
        <v>6</v>
      </c>
      <c r="I54" s="43">
        <v>51.2</v>
      </c>
      <c r="J54" s="66"/>
      <c r="K54" s="66"/>
      <c r="L54" s="66"/>
      <c r="M54" s="17"/>
    </row>
    <row r="55" spans="2:13" ht="15.75" x14ac:dyDescent="0.2">
      <c r="B55" s="44" t="s">
        <v>77</v>
      </c>
      <c r="C55" s="65">
        <f t="shared" si="10"/>
        <v>0</v>
      </c>
      <c r="D55" s="43"/>
      <c r="E55" s="43"/>
      <c r="F55" s="43"/>
      <c r="G55" s="43" t="s">
        <v>56</v>
      </c>
      <c r="H55" s="43"/>
      <c r="I55" s="43"/>
      <c r="J55" s="66"/>
      <c r="K55" s="66"/>
      <c r="L55" s="66"/>
      <c r="M55" s="17"/>
    </row>
    <row r="56" spans="2:13" ht="15.75" x14ac:dyDescent="0.2">
      <c r="B56" s="44" t="s">
        <v>79</v>
      </c>
      <c r="C56" s="65">
        <f>SUM(C57:C59)</f>
        <v>5</v>
      </c>
      <c r="D56" s="43">
        <f t="shared" ref="D56:E56" si="11">SUM(D57:D59)</f>
        <v>4</v>
      </c>
      <c r="E56" s="43">
        <f t="shared" si="11"/>
        <v>1</v>
      </c>
      <c r="F56" s="43"/>
      <c r="G56" s="43">
        <f>SUM(G57:G59)</f>
        <v>146</v>
      </c>
      <c r="H56" s="43">
        <f t="shared" ref="H56:M56" si="12">SUM(H57:H59)</f>
        <v>0</v>
      </c>
      <c r="I56" s="43">
        <f t="shared" si="12"/>
        <v>0</v>
      </c>
      <c r="J56" s="66">
        <f t="shared" si="12"/>
        <v>0</v>
      </c>
      <c r="K56" s="66">
        <f t="shared" si="12"/>
        <v>0</v>
      </c>
      <c r="L56" s="66">
        <f t="shared" si="12"/>
        <v>0</v>
      </c>
      <c r="M56" s="17">
        <f t="shared" si="12"/>
        <v>0</v>
      </c>
    </row>
    <row r="57" spans="2:13" ht="31.5" x14ac:dyDescent="0.2">
      <c r="B57" s="44" t="s">
        <v>80</v>
      </c>
      <c r="C57" s="65">
        <f t="shared" ref="C57:C62" si="13">SUM(D57:F57)</f>
        <v>0</v>
      </c>
      <c r="D57" s="43"/>
      <c r="E57" s="43"/>
      <c r="F57" s="43"/>
      <c r="G57" s="43"/>
      <c r="H57" s="43"/>
      <c r="I57" s="43"/>
      <c r="J57" s="66"/>
      <c r="K57" s="66"/>
      <c r="L57" s="66"/>
      <c r="M57" s="17"/>
    </row>
    <row r="58" spans="2:13" ht="15.75" x14ac:dyDescent="0.2">
      <c r="B58" s="44" t="s">
        <v>81</v>
      </c>
      <c r="C58" s="65">
        <f t="shared" si="13"/>
        <v>1</v>
      </c>
      <c r="D58" s="43"/>
      <c r="E58" s="43">
        <v>1</v>
      </c>
      <c r="F58" s="43"/>
      <c r="G58" s="43">
        <v>16</v>
      </c>
      <c r="H58" s="43"/>
      <c r="I58" s="43"/>
      <c r="J58" s="66"/>
      <c r="K58" s="66"/>
      <c r="L58" s="66"/>
      <c r="M58" s="17"/>
    </row>
    <row r="59" spans="2:13" ht="15.75" x14ac:dyDescent="0.2">
      <c r="B59" s="44" t="s">
        <v>82</v>
      </c>
      <c r="C59" s="65">
        <f t="shared" si="13"/>
        <v>4</v>
      </c>
      <c r="D59" s="43">
        <v>4</v>
      </c>
      <c r="E59" s="43"/>
      <c r="F59" s="43"/>
      <c r="G59" s="43">
        <v>130</v>
      </c>
      <c r="H59" s="43"/>
      <c r="I59" s="43"/>
      <c r="J59" s="66"/>
      <c r="K59" s="66"/>
      <c r="L59" s="66"/>
      <c r="M59" s="17"/>
    </row>
    <row r="60" spans="2:13" ht="15.75" x14ac:dyDescent="0.2">
      <c r="B60" s="45" t="s">
        <v>83</v>
      </c>
      <c r="C60" s="65">
        <f t="shared" si="13"/>
        <v>24</v>
      </c>
      <c r="D60" s="42"/>
      <c r="E60" s="42"/>
      <c r="F60" s="42">
        <v>24</v>
      </c>
      <c r="G60" s="42">
        <v>8.7050000000000001</v>
      </c>
      <c r="H60" s="42"/>
      <c r="I60" s="18"/>
      <c r="J60" s="18"/>
      <c r="K60" s="18"/>
      <c r="L60" s="18"/>
      <c r="M60" s="19"/>
    </row>
    <row r="61" spans="2:13" ht="15.75" x14ac:dyDescent="0.2">
      <c r="B61" s="41" t="s">
        <v>84</v>
      </c>
      <c r="C61" s="39">
        <f t="shared" si="13"/>
        <v>0</v>
      </c>
      <c r="D61" s="18"/>
      <c r="E61" s="18"/>
      <c r="F61" s="42"/>
      <c r="G61" s="43"/>
      <c r="H61" s="42"/>
      <c r="I61" s="18"/>
      <c r="J61" s="18"/>
      <c r="K61" s="18"/>
      <c r="L61" s="18"/>
      <c r="M61" s="19"/>
    </row>
    <row r="62" spans="2:13" ht="31.5" x14ac:dyDescent="0.2">
      <c r="B62" s="45" t="s">
        <v>85</v>
      </c>
      <c r="C62" s="65">
        <f t="shared" si="13"/>
        <v>329</v>
      </c>
      <c r="D62" s="42"/>
      <c r="E62" s="42"/>
      <c r="F62" s="67">
        <v>329</v>
      </c>
      <c r="G62" s="80"/>
      <c r="H62" s="42"/>
      <c r="I62" s="18"/>
      <c r="J62" s="18"/>
      <c r="K62" s="18" t="s">
        <v>96</v>
      </c>
      <c r="L62" s="18"/>
      <c r="M62" s="19"/>
    </row>
    <row r="63" spans="2:13" ht="15.75" x14ac:dyDescent="0.25">
      <c r="B63" s="82" t="s">
        <v>39</v>
      </c>
      <c r="C63" s="83"/>
      <c r="D63" s="84"/>
      <c r="E63" s="84"/>
      <c r="F63" s="84"/>
      <c r="G63" s="42"/>
      <c r="H63" s="84"/>
      <c r="I63" s="42"/>
      <c r="J63" s="84"/>
      <c r="K63" s="42"/>
      <c r="L63" s="84"/>
      <c r="M63" s="85"/>
    </row>
    <row r="64" spans="2:13" ht="15.75" x14ac:dyDescent="0.25">
      <c r="B64" s="32" t="s">
        <v>40</v>
      </c>
      <c r="C64" s="39">
        <f t="shared" ref="C64:C79" si="14">SUM(D64:F64)</f>
        <v>230</v>
      </c>
      <c r="D64" s="66"/>
      <c r="E64" s="66"/>
      <c r="F64" s="66">
        <v>230</v>
      </c>
      <c r="G64" s="18" t="s">
        <v>25</v>
      </c>
      <c r="H64" s="66"/>
      <c r="I64" s="18" t="s">
        <v>25</v>
      </c>
      <c r="J64" s="23"/>
      <c r="K64" s="18" t="s">
        <v>25</v>
      </c>
      <c r="L64" s="23"/>
      <c r="M64" s="19" t="s">
        <v>25</v>
      </c>
    </row>
    <row r="65" spans="2:13" ht="15.75" x14ac:dyDescent="0.2">
      <c r="B65" s="32" t="s">
        <v>41</v>
      </c>
      <c r="C65" s="39">
        <f t="shared" si="14"/>
        <v>7</v>
      </c>
      <c r="D65" s="66"/>
      <c r="E65" s="66">
        <v>7</v>
      </c>
      <c r="F65" s="66"/>
      <c r="G65" s="18" t="s">
        <v>25</v>
      </c>
      <c r="H65" s="66"/>
      <c r="I65" s="18" t="s">
        <v>25</v>
      </c>
      <c r="J65" s="66"/>
      <c r="K65" s="18" t="s">
        <v>25</v>
      </c>
      <c r="L65" s="66"/>
      <c r="M65" s="19" t="s">
        <v>25</v>
      </c>
    </row>
    <row r="66" spans="2:13" ht="15.75" x14ac:dyDescent="0.2">
      <c r="B66" s="32" t="s">
        <v>42</v>
      </c>
      <c r="C66" s="39">
        <f t="shared" si="14"/>
        <v>0</v>
      </c>
      <c r="D66" s="66"/>
      <c r="E66" s="66"/>
      <c r="F66" s="66"/>
      <c r="G66" s="18" t="s">
        <v>25</v>
      </c>
      <c r="H66" s="66"/>
      <c r="I66" s="18" t="s">
        <v>25</v>
      </c>
      <c r="J66" s="66"/>
      <c r="K66" s="18" t="s">
        <v>25</v>
      </c>
      <c r="L66" s="66"/>
      <c r="M66" s="19" t="s">
        <v>25</v>
      </c>
    </row>
    <row r="67" spans="2:13" ht="15.75" x14ac:dyDescent="0.2">
      <c r="B67" s="32" t="s">
        <v>43</v>
      </c>
      <c r="C67" s="39">
        <f t="shared" si="14"/>
        <v>543</v>
      </c>
      <c r="D67" s="66"/>
      <c r="E67" s="66"/>
      <c r="F67" s="66">
        <v>543</v>
      </c>
      <c r="G67" s="18" t="s">
        <v>25</v>
      </c>
      <c r="H67" s="66">
        <v>402</v>
      </c>
      <c r="I67" s="18" t="s">
        <v>25</v>
      </c>
      <c r="J67" s="27"/>
      <c r="K67" s="18" t="s">
        <v>25</v>
      </c>
      <c r="L67" s="66"/>
      <c r="M67" s="19" t="s">
        <v>25</v>
      </c>
    </row>
    <row r="68" spans="2:13" ht="15.75" x14ac:dyDescent="0.2">
      <c r="B68" s="32" t="s">
        <v>44</v>
      </c>
      <c r="C68" s="39">
        <f t="shared" si="14"/>
        <v>17</v>
      </c>
      <c r="D68" s="66"/>
      <c r="E68" s="66">
        <v>17</v>
      </c>
      <c r="F68" s="66"/>
      <c r="G68" s="18" t="s">
        <v>25</v>
      </c>
      <c r="H68" s="66">
        <v>10</v>
      </c>
      <c r="I68" s="18" t="s">
        <v>25</v>
      </c>
      <c r="J68" s="66"/>
      <c r="K68" s="18" t="s">
        <v>25</v>
      </c>
      <c r="L68" s="66"/>
      <c r="M68" s="19" t="s">
        <v>25</v>
      </c>
    </row>
    <row r="69" spans="2:13" ht="15.75" x14ac:dyDescent="0.2">
      <c r="B69" s="32" t="s">
        <v>45</v>
      </c>
      <c r="C69" s="39">
        <f t="shared" si="14"/>
        <v>5</v>
      </c>
      <c r="D69" s="66">
        <v>5</v>
      </c>
      <c r="E69" s="66"/>
      <c r="F69" s="66"/>
      <c r="G69" s="18" t="s">
        <v>25</v>
      </c>
      <c r="H69" s="66"/>
      <c r="I69" s="18" t="s">
        <v>25</v>
      </c>
      <c r="J69" s="66"/>
      <c r="K69" s="18" t="s">
        <v>25</v>
      </c>
      <c r="L69" s="66"/>
      <c r="M69" s="19" t="s">
        <v>25</v>
      </c>
    </row>
    <row r="70" spans="2:13" ht="15.75" x14ac:dyDescent="0.2">
      <c r="B70" s="32" t="s">
        <v>87</v>
      </c>
      <c r="C70" s="39">
        <f t="shared" si="14"/>
        <v>8</v>
      </c>
      <c r="D70" s="66"/>
      <c r="E70" s="66"/>
      <c r="F70" s="66">
        <v>8</v>
      </c>
      <c r="G70" s="18" t="s">
        <v>25</v>
      </c>
      <c r="H70" s="66"/>
      <c r="I70" s="18" t="s">
        <v>25</v>
      </c>
      <c r="J70" s="66"/>
      <c r="K70" s="18" t="s">
        <v>25</v>
      </c>
      <c r="L70" s="66"/>
      <c r="M70" s="19" t="s">
        <v>25</v>
      </c>
    </row>
    <row r="71" spans="2:13" ht="15.75" x14ac:dyDescent="0.2">
      <c r="B71" s="32" t="s">
        <v>88</v>
      </c>
      <c r="C71" s="39">
        <f t="shared" si="14"/>
        <v>0</v>
      </c>
      <c r="D71" s="66"/>
      <c r="E71" s="66"/>
      <c r="F71" s="66"/>
      <c r="G71" s="18" t="s">
        <v>25</v>
      </c>
      <c r="H71" s="66"/>
      <c r="I71" s="18" t="s">
        <v>25</v>
      </c>
      <c r="J71" s="66"/>
      <c r="K71" s="18" t="s">
        <v>25</v>
      </c>
      <c r="L71" s="66"/>
      <c r="M71" s="19" t="s">
        <v>25</v>
      </c>
    </row>
    <row r="72" spans="2:13" ht="15.75" x14ac:dyDescent="0.2">
      <c r="B72" s="32" t="s">
        <v>89</v>
      </c>
      <c r="C72" s="39">
        <f t="shared" si="14"/>
        <v>5</v>
      </c>
      <c r="D72" s="66">
        <v>5</v>
      </c>
      <c r="E72" s="66"/>
      <c r="F72" s="66"/>
      <c r="G72" s="18" t="s">
        <v>25</v>
      </c>
      <c r="H72" s="66"/>
      <c r="I72" s="18" t="s">
        <v>25</v>
      </c>
      <c r="J72" s="66"/>
      <c r="K72" s="18" t="s">
        <v>25</v>
      </c>
      <c r="L72" s="66"/>
      <c r="M72" s="19" t="s">
        <v>25</v>
      </c>
    </row>
    <row r="73" spans="2:13" ht="15.75" x14ac:dyDescent="0.2">
      <c r="B73" s="32" t="s">
        <v>46</v>
      </c>
      <c r="C73" s="39">
        <f t="shared" si="14"/>
        <v>0</v>
      </c>
      <c r="D73" s="66"/>
      <c r="E73" s="66"/>
      <c r="F73" s="66"/>
      <c r="G73" s="18" t="s">
        <v>25</v>
      </c>
      <c r="H73" s="66"/>
      <c r="I73" s="18" t="s">
        <v>25</v>
      </c>
      <c r="J73" s="66"/>
      <c r="K73" s="18" t="s">
        <v>25</v>
      </c>
      <c r="L73" s="66"/>
      <c r="M73" s="19" t="s">
        <v>25</v>
      </c>
    </row>
    <row r="74" spans="2:13" ht="15.75" x14ac:dyDescent="0.2">
      <c r="B74" s="32" t="s">
        <v>47</v>
      </c>
      <c r="C74" s="39">
        <f t="shared" si="14"/>
        <v>0</v>
      </c>
      <c r="D74" s="66"/>
      <c r="E74" s="66"/>
      <c r="F74" s="66"/>
      <c r="G74" s="18" t="s">
        <v>25</v>
      </c>
      <c r="H74" s="66"/>
      <c r="I74" s="18" t="s">
        <v>25</v>
      </c>
      <c r="J74" s="66"/>
      <c r="K74" s="18" t="s">
        <v>25</v>
      </c>
      <c r="L74" s="66"/>
      <c r="M74" s="19" t="s">
        <v>25</v>
      </c>
    </row>
    <row r="75" spans="2:13" ht="15.75" x14ac:dyDescent="0.2">
      <c r="B75" s="32" t="s">
        <v>48</v>
      </c>
      <c r="C75" s="39">
        <f t="shared" si="14"/>
        <v>10462</v>
      </c>
      <c r="D75" s="66"/>
      <c r="E75" s="66"/>
      <c r="F75" s="66">
        <v>10462</v>
      </c>
      <c r="G75" s="18" t="s">
        <v>25</v>
      </c>
      <c r="H75" s="66">
        <v>4593</v>
      </c>
      <c r="I75" s="18" t="s">
        <v>25</v>
      </c>
      <c r="J75" s="66"/>
      <c r="K75" s="18" t="s">
        <v>25</v>
      </c>
      <c r="L75" s="66"/>
      <c r="M75" s="19" t="s">
        <v>25</v>
      </c>
    </row>
    <row r="76" spans="2:13" ht="15.75" x14ac:dyDescent="0.2">
      <c r="B76" s="32" t="s">
        <v>49</v>
      </c>
      <c r="C76" s="39">
        <f t="shared" si="14"/>
        <v>34</v>
      </c>
      <c r="D76" s="66"/>
      <c r="E76" s="66">
        <v>34</v>
      </c>
      <c r="F76" s="66"/>
      <c r="G76" s="18" t="s">
        <v>25</v>
      </c>
      <c r="H76" s="66">
        <v>21</v>
      </c>
      <c r="I76" s="18" t="s">
        <v>25</v>
      </c>
      <c r="J76" s="66"/>
      <c r="K76" s="18" t="s">
        <v>25</v>
      </c>
      <c r="L76" s="66"/>
      <c r="M76" s="19" t="s">
        <v>25</v>
      </c>
    </row>
    <row r="77" spans="2:13" ht="15.75" x14ac:dyDescent="0.2">
      <c r="B77" s="32" t="s">
        <v>50</v>
      </c>
      <c r="C77" s="39">
        <f t="shared" si="14"/>
        <v>8</v>
      </c>
      <c r="D77" s="66">
        <v>8</v>
      </c>
      <c r="E77" s="66"/>
      <c r="F77" s="66"/>
      <c r="G77" s="18" t="s">
        <v>25</v>
      </c>
      <c r="H77" s="66"/>
      <c r="I77" s="18" t="s">
        <v>25</v>
      </c>
      <c r="J77" s="66"/>
      <c r="K77" s="18" t="s">
        <v>25</v>
      </c>
      <c r="L77" s="66"/>
      <c r="M77" s="19" t="s">
        <v>25</v>
      </c>
    </row>
    <row r="78" spans="2:13" ht="15.75" x14ac:dyDescent="0.2">
      <c r="B78" s="41" t="s">
        <v>90</v>
      </c>
      <c r="C78" s="39">
        <f t="shared" si="14"/>
        <v>0</v>
      </c>
      <c r="D78" s="66"/>
      <c r="E78" s="66"/>
      <c r="F78" s="66"/>
      <c r="G78" s="18" t="s">
        <v>25</v>
      </c>
      <c r="H78" s="66"/>
      <c r="I78" s="18" t="s">
        <v>25</v>
      </c>
      <c r="J78" s="66"/>
      <c r="K78" s="18" t="s">
        <v>25</v>
      </c>
      <c r="L78" s="66"/>
      <c r="M78" s="19" t="s">
        <v>25</v>
      </c>
    </row>
    <row r="79" spans="2:13" ht="16.5" thickBot="1" x14ac:dyDescent="0.3">
      <c r="B79" s="33" t="s">
        <v>91</v>
      </c>
      <c r="C79" s="40">
        <f t="shared" si="14"/>
        <v>0</v>
      </c>
      <c r="D79" s="25"/>
      <c r="E79" s="24"/>
      <c r="F79" s="24"/>
      <c r="G79" s="20" t="s">
        <v>25</v>
      </c>
      <c r="H79" s="24"/>
      <c r="I79" s="20" t="s">
        <v>25</v>
      </c>
      <c r="J79" s="24"/>
      <c r="K79" s="20" t="s">
        <v>25</v>
      </c>
      <c r="L79" s="24"/>
      <c r="M79" s="21" t="s">
        <v>25</v>
      </c>
    </row>
    <row r="80" spans="2:13" x14ac:dyDescent="0.2">
      <c r="L80" s="26"/>
    </row>
    <row r="81" spans="6:13" x14ac:dyDescent="0.2">
      <c r="G81" s="125" t="s">
        <v>8</v>
      </c>
      <c r="H81" s="125"/>
      <c r="I81" s="125"/>
      <c r="J81" s="126" t="s">
        <v>73</v>
      </c>
      <c r="K81" s="126"/>
      <c r="L81" s="126"/>
      <c r="M81" s="126"/>
    </row>
    <row r="82" spans="6:13" x14ac:dyDescent="0.2">
      <c r="G82" s="125" t="s">
        <v>9</v>
      </c>
      <c r="H82" s="125"/>
      <c r="I82" s="125"/>
      <c r="J82" s="126" t="s">
        <v>10</v>
      </c>
      <c r="K82" s="126"/>
      <c r="L82" s="126"/>
      <c r="M82" s="126"/>
    </row>
    <row r="83" spans="6:13" x14ac:dyDescent="0.2">
      <c r="F83" s="125" t="s">
        <v>11</v>
      </c>
      <c r="G83" s="125"/>
      <c r="H83" s="125"/>
      <c r="I83" s="125"/>
      <c r="J83" s="126" t="s">
        <v>12</v>
      </c>
      <c r="K83" s="126"/>
      <c r="L83" s="126"/>
      <c r="M83" s="126"/>
    </row>
  </sheetData>
  <mergeCells count="39">
    <mergeCell ref="F83:I83"/>
    <mergeCell ref="J83:M83"/>
    <mergeCell ref="L46:M46"/>
    <mergeCell ref="G81:I81"/>
    <mergeCell ref="J81:M81"/>
    <mergeCell ref="G82:I82"/>
    <mergeCell ref="J82:M82"/>
    <mergeCell ref="J46:K46"/>
    <mergeCell ref="B45:H45"/>
    <mergeCell ref="B46:B47"/>
    <mergeCell ref="C46:F46"/>
    <mergeCell ref="G46:G47"/>
    <mergeCell ref="H46:I46"/>
    <mergeCell ref="F42:G42"/>
    <mergeCell ref="B18:D18"/>
    <mergeCell ref="E18:H18"/>
    <mergeCell ref="B19:D19"/>
    <mergeCell ref="E19:H19"/>
    <mergeCell ref="B21:H21"/>
    <mergeCell ref="B22:H22"/>
    <mergeCell ref="B23:B24"/>
    <mergeCell ref="C23:C24"/>
    <mergeCell ref="D23:H23"/>
    <mergeCell ref="F40:G40"/>
    <mergeCell ref="F41:G41"/>
    <mergeCell ref="I10:M10"/>
    <mergeCell ref="B11:D11"/>
    <mergeCell ref="B12:D12"/>
    <mergeCell ref="E13:H13"/>
    <mergeCell ref="A14:H14"/>
    <mergeCell ref="B16:B17"/>
    <mergeCell ref="G16:H16"/>
    <mergeCell ref="G17:H17"/>
    <mergeCell ref="A2:H2"/>
    <mergeCell ref="E4:H4"/>
    <mergeCell ref="F5:H5"/>
    <mergeCell ref="D7:H7"/>
    <mergeCell ref="B9:D9"/>
    <mergeCell ref="B10:D10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32" orientation="landscape" r:id="rId2"/>
  <headerFooter alignWithMargins="0">
    <oddFooter>&amp;L&amp;8Приложение № 2 к форме 1.1&amp;R&amp;8Страница &amp;P из &amp;N</oddFooter>
  </headerFooter>
  <rowBreaks count="1" manualBreakCount="1">
    <brk id="4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Форма 1.5 (2022 г) </vt:lpstr>
      <vt:lpstr>' Форма 1.5 (2022 г) '!Заголовки_для_печати</vt:lpstr>
      <vt:lpstr>' Форма 1.5 (2022 г) 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Кузнецова Елена Леонидовна</cp:lastModifiedBy>
  <cp:lastPrinted>2023-02-16T12:59:51Z</cp:lastPrinted>
  <dcterms:created xsi:type="dcterms:W3CDTF">2015-03-24T11:04:37Z</dcterms:created>
  <dcterms:modified xsi:type="dcterms:W3CDTF">2023-02-17T09:07:51Z</dcterms:modified>
</cp:coreProperties>
</file>