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ost\Desktop\"/>
    </mc:Choice>
  </mc:AlternateContent>
  <xr:revisionPtr revIDLastSave="0" documentId="13_ncr:1_{58EC3CB2-E99F-4C25-8BCD-A9BD514A32AA}" xr6:coauthVersionLast="43" xr6:coauthVersionMax="43" xr10:uidLastSave="{00000000-0000-0000-0000-000000000000}"/>
  <bookViews>
    <workbookView xWindow="7890" yWindow="945" windowWidth="12960" windowHeight="12420" xr2:uid="{00000000-000D-0000-FFFF-FFFF00000000}"/>
  </bookViews>
  <sheets>
    <sheet name="Форма 1.5 (2019 г)" sheetId="3" r:id="rId1"/>
  </sheets>
  <definedNames>
    <definedName name="_xlnm.Print_Titles" localSheetId="0">'Форма 1.5 (2019 г)'!$2:$2</definedName>
    <definedName name="_xlnm.Print_Area" localSheetId="0">'Форма 1.5 (2019 г)'!$A$1:$N$85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7" i="3" l="1"/>
  <c r="G37" i="3"/>
  <c r="F37" i="3"/>
  <c r="C81" i="3" l="1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4" i="3"/>
  <c r="C63" i="3"/>
  <c r="C62" i="3"/>
  <c r="C61" i="3"/>
  <c r="C60" i="3"/>
  <c r="C58" i="3" s="1"/>
  <c r="C59" i="3"/>
  <c r="M58" i="3"/>
  <c r="L58" i="3"/>
  <c r="K58" i="3"/>
  <c r="J58" i="3"/>
  <c r="I58" i="3"/>
  <c r="H58" i="3"/>
  <c r="G58" i="3"/>
  <c r="E58" i="3"/>
  <c r="D58" i="3"/>
  <c r="C57" i="3"/>
  <c r="C56" i="3"/>
  <c r="C55" i="3"/>
  <c r="M54" i="3"/>
  <c r="L54" i="3"/>
  <c r="K54" i="3"/>
  <c r="J54" i="3"/>
  <c r="I54" i="3"/>
  <c r="H54" i="3"/>
  <c r="G54" i="3"/>
  <c r="E54" i="3"/>
  <c r="D54" i="3"/>
  <c r="C54" i="3"/>
  <c r="C52" i="3"/>
  <c r="C51" i="3" s="1"/>
  <c r="C50" i="3" s="1"/>
  <c r="M51" i="3"/>
  <c r="M50" i="3" s="1"/>
  <c r="L51" i="3"/>
  <c r="K51" i="3"/>
  <c r="K50" i="3" s="1"/>
  <c r="J51" i="3"/>
  <c r="I51" i="3"/>
  <c r="I50" i="3" s="1"/>
  <c r="H51" i="3"/>
  <c r="H50" i="3" s="1"/>
  <c r="G51" i="3"/>
  <c r="F51" i="3"/>
  <c r="F50" i="3" s="1"/>
  <c r="E51" i="3"/>
  <c r="E50" i="3" s="1"/>
  <c r="D51" i="3"/>
  <c r="L50" i="3"/>
  <c r="J50" i="3"/>
  <c r="D50" i="3"/>
  <c r="C43" i="3"/>
  <c r="C42" i="3"/>
  <c r="H41" i="3"/>
  <c r="F41" i="3"/>
  <c r="E41" i="3"/>
  <c r="D41" i="3"/>
  <c r="C40" i="3"/>
  <c r="C39" i="3"/>
  <c r="C38" i="3"/>
  <c r="C37" i="3"/>
  <c r="C36" i="3"/>
  <c r="C35" i="3"/>
  <c r="C34" i="3"/>
  <c r="C33" i="3"/>
  <c r="C32" i="3"/>
  <c r="H31" i="3"/>
  <c r="G31" i="3"/>
  <c r="F31" i="3"/>
  <c r="E31" i="3"/>
  <c r="D31" i="3"/>
  <c r="D26" i="3" s="1"/>
  <c r="C30" i="3"/>
  <c r="C29" i="3"/>
  <c r="C28" i="3"/>
  <c r="H27" i="3"/>
  <c r="G27" i="3"/>
  <c r="F27" i="3"/>
  <c r="E27" i="3"/>
  <c r="D27" i="3"/>
  <c r="G26" i="3"/>
  <c r="E26" i="3"/>
  <c r="C31" i="3" l="1"/>
  <c r="C27" i="3"/>
  <c r="H26" i="3"/>
  <c r="F26" i="3"/>
  <c r="C41" i="3"/>
  <c r="G50" i="3"/>
  <c r="C26" i="3" l="1"/>
</calcChain>
</file>

<file path=xl/sharedStrings.xml><?xml version="1.0" encoding="utf-8"?>
<sst xmlns="http://schemas.openxmlformats.org/spreadsheetml/2006/main" count="164" uniqueCount="95">
  <si>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</si>
  <si>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</si>
  <si>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</si>
  <si>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</si>
  <si>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</si>
  <si>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</si>
  <si>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</si>
  <si>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</si>
  <si>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</si>
  <si>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</si>
  <si>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</si>
  <si>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</si>
  <si>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</si>
  <si>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</si>
  <si>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</si>
  <si>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</si>
  <si>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</si>
  <si>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</si>
  <si>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</si>
  <si>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</si>
  <si>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</si>
  <si>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</si>
  <si>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2. Протяженность ВЛ по цепям, км</t>
  </si>
  <si>
    <t>3. Количество ВЛ в соответствии с диспетчерским наименованием, шт.</t>
  </si>
  <si>
    <t>6. Количество КЛ в соответствии с диспетчерским наименованием, шт.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</si>
  <si>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</si>
  <si>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</si>
  <si>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</si>
  <si>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</si>
  <si>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</si>
  <si>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</si>
  <si>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</si>
  <si>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</si>
  <si>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</si>
  <si>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</si>
  <si>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</si>
  <si>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</si>
  <si>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</si>
  <si>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</si>
  <si>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</si>
  <si>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</si>
  <si>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</si>
  <si>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</si>
  <si>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</si>
  <si>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</si>
  <si>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</si>
  <si>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</si>
  <si>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</si>
  <si>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</si>
  <si>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</si>
  <si>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</si>
  <si>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Сведения о техническом состоянии сетей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</si>
  <si>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</si>
  <si>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</si>
  <si>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</si>
  <si>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</si>
  <si>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</si>
  <si>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http://vologda.energy</t>
  </si>
  <si>
    <t>4. Кабельные линии электропередачи (далее - КЛ) по трассе (всего), км</t>
  </si>
  <si>
    <t>1.1 Одноцепные ВЛ</t>
  </si>
  <si>
    <t>Протяженность одноцепных ВЛ на металлических опорах по трacce, км</t>
  </si>
  <si>
    <t>1.2 Двухцепные (многоцепные) ВЛ</t>
  </si>
  <si>
    <t>Протяженность двухцепных ВЛ на деревянных опорах по трacce, км</t>
  </si>
  <si>
    <t>5. Протяженность  КЛ по цепям (всего), км</t>
  </si>
  <si>
    <t>7. Количество случаев отказа, повреждения ВЛ и КЛ, шт.</t>
  </si>
  <si>
    <t>8. Реконструкция и техперевооружение ЛЭП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</si>
  <si>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</si>
  <si>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</si>
  <si>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</si>
  <si>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</si>
  <si>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</si>
  <si>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</si>
  <si>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 xml:space="preserve"> </t>
  </si>
  <si>
    <t>Пост. Пр-ва от 21.01.2004 № 24, п. 19 г), 5 абз.</t>
  </si>
  <si>
    <t>Трансформаторы до 2500 кВ·А, 3 - 20 кВ</t>
  </si>
  <si>
    <t>Трансформаторы до 2500 кВ·А, 35 кВ</t>
  </si>
  <si>
    <t>Трансформаторы от 2500 кВ·А до 10000 кВ·А, 3 - 20 кВ</t>
  </si>
  <si>
    <t>Трансформаторы от 2500 кВ·А до 10000 кВ·А, 110кВ</t>
  </si>
  <si>
    <t>Трансформаторы от 2500 кВ·А до 10000 кВ·А, 35 кВ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</si>
  <si>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</si>
  <si>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</si>
  <si>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</si>
  <si>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</si>
  <si>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</si>
  <si>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</si>
  <si>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</si>
  <si>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Трансформаторы от 2500 кВ·А до 10000 кВ·А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</si>
  <si>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</si>
  <si>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</si>
  <si>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</si>
  <si>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15. Замена выключателей 35 - 110 кВ</t>
  </si>
  <si>
    <t>16. Ремонт выключателей 35 - 110 кВ</t>
  </si>
  <si>
    <t xml:space="preserve">АО" Вологодская Областная Энергетическая Компания"  </t>
  </si>
  <si>
    <t xml:space="preserve">Отчетный период </t>
  </si>
  <si>
    <t>Сведения о техническом состоянии сетей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</si>
</sst>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\ _₽_-;\-* #,##0.0\ _₽_-;_-* &quot;-&quot;?\ _₽_-;_-@_-"/>
    <numFmt numFmtId="166" formatCode="_-* #,##0\ _₽_-;\-* #,##0\ _₽_-;_-* &quot;-&quot;?\ _₽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0" fillId="3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164" fontId="11" fillId="0" borderId="12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0" fontId="11" fillId="0" borderId="12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2" fillId="0" borderId="7" xfId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6D27-947D-447A-BFCA-867333962A28}">
  <sheetPr>
    <tabColor rgb="FFFFFF00"/>
  </sheetPr>
  <dimension ref="A2:M85"/>
  <sheetViews>
    <sheetView showZeros="0" tabSelected="1" topLeftCell="B1" zoomScaleNormal="100" zoomScaleSheetLayoutView="100" workbookViewId="0">
      <selection activeCell="O26" sqref="O26"/>
    </sheetView>
  </sheetViews>
  <sheetFormatPr defaultRowHeight="12.75" x14ac:dyDescent="0.2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5703125" bestFit="1" customWidth="1"/>
    <col min="6" max="7" width="10.28515625" bestFit="1" customWidth="1"/>
    <col min="8" max="8" width="11.28515625" bestFit="1" customWidth="1"/>
    <col min="9" max="13" width="9.28515625" customWidth="1"/>
    <col min="14" max="14" width="2" customWidth="1"/>
  </cols>
  <sheetData>
    <row r="2" spans="1:13" ht="38.25" customHeight="1" x14ac:dyDescent="0.2">
      <c r="A2" s="89" t="s">
        <v>0</v>
      </c>
      <c r="B2" s="89"/>
      <c r="C2" s="89"/>
      <c r="D2" s="89"/>
      <c r="E2" s="89"/>
      <c r="F2" s="89"/>
      <c r="G2" s="89"/>
      <c r="H2" s="89"/>
      <c r="I2" s="1"/>
      <c r="J2" s="1"/>
      <c r="K2" s="1"/>
      <c r="L2" s="1"/>
      <c r="M2" s="1"/>
    </row>
    <row r="3" spans="1:13" x14ac:dyDescent="0.2">
      <c r="A3" s="54"/>
      <c r="B3" s="54"/>
      <c r="C3" s="54"/>
      <c r="D3" s="54"/>
      <c r="E3" s="54"/>
      <c r="F3" s="54"/>
      <c r="G3" s="54"/>
      <c r="H3" s="54"/>
      <c r="I3" s="1"/>
      <c r="J3" s="1"/>
      <c r="K3" s="1"/>
      <c r="L3" s="1"/>
      <c r="M3" s="1"/>
    </row>
    <row r="4" spans="1:13" x14ac:dyDescent="0.2">
      <c r="A4" s="54"/>
      <c r="B4" s="54"/>
      <c r="C4" s="54"/>
      <c r="D4" s="54"/>
      <c r="E4" s="74" t="s">
        <v>53</v>
      </c>
      <c r="F4" s="74"/>
      <c r="G4" s="74"/>
      <c r="H4" s="74"/>
      <c r="I4" s="1"/>
      <c r="J4" s="1"/>
      <c r="K4" s="1"/>
      <c r="L4" s="1"/>
      <c r="M4" s="1"/>
    </row>
    <row r="5" spans="1:13" x14ac:dyDescent="0.2">
      <c r="A5" s="54"/>
      <c r="B5" s="54"/>
      <c r="C5" s="54"/>
      <c r="D5" s="54"/>
      <c r="E5" s="55"/>
      <c r="F5" s="74" t="s">
        <v>54</v>
      </c>
      <c r="G5" s="74"/>
      <c r="H5" s="74"/>
      <c r="I5" s="1"/>
      <c r="J5" s="1"/>
      <c r="K5" s="1"/>
      <c r="L5" s="1"/>
      <c r="M5" s="1"/>
    </row>
    <row r="6" spans="1:13" x14ac:dyDescent="0.2">
      <c r="A6" s="54"/>
      <c r="B6" s="54"/>
      <c r="C6" s="54"/>
      <c r="D6" s="54"/>
      <c r="E6" s="55"/>
      <c r="F6" s="55"/>
      <c r="G6" s="55"/>
      <c r="H6" s="55"/>
      <c r="I6" s="1"/>
      <c r="J6" s="1"/>
      <c r="K6" s="1"/>
      <c r="L6" s="1"/>
      <c r="M6" s="1"/>
    </row>
    <row r="7" spans="1:13" ht="12.75" customHeight="1" x14ac:dyDescent="0.2">
      <c r="A7" s="54"/>
      <c r="B7" s="54"/>
      <c r="C7" s="54"/>
      <c r="D7" s="90" t="s">
        <v>1</v>
      </c>
      <c r="E7" s="90"/>
      <c r="F7" s="90"/>
      <c r="G7" s="90"/>
      <c r="H7" s="90"/>
      <c r="I7" s="1"/>
      <c r="J7" s="1"/>
      <c r="K7" s="1"/>
      <c r="L7" s="1"/>
      <c r="M7" s="1"/>
    </row>
    <row r="9" spans="1:13" x14ac:dyDescent="0.2">
      <c r="B9" s="75" t="s">
        <v>92</v>
      </c>
      <c r="C9" s="75"/>
      <c r="D9" s="75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76" t="s">
        <v>2</v>
      </c>
      <c r="C10" s="76"/>
      <c r="D10" s="76"/>
      <c r="I10" s="74"/>
      <c r="J10" s="74"/>
      <c r="K10" s="74"/>
      <c r="L10" s="74"/>
      <c r="M10" s="74"/>
    </row>
    <row r="11" spans="1:13" ht="12.75" customHeight="1" x14ac:dyDescent="0.2">
      <c r="B11" s="75" t="s">
        <v>55</v>
      </c>
      <c r="C11" s="75"/>
      <c r="D11" s="75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76" t="s">
        <v>3</v>
      </c>
      <c r="C12" s="76"/>
      <c r="D12" s="76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77"/>
      <c r="F13" s="77"/>
      <c r="G13" s="77"/>
      <c r="H13" s="77"/>
      <c r="I13" s="7"/>
    </row>
    <row r="14" spans="1:13" ht="39.950000000000003" customHeight="1" x14ac:dyDescent="0.2">
      <c r="A14" s="78" t="s">
        <v>51</v>
      </c>
      <c r="B14" s="79"/>
      <c r="C14" s="79"/>
      <c r="D14" s="79"/>
      <c r="E14" s="79"/>
      <c r="F14" s="79"/>
      <c r="G14" s="79"/>
      <c r="H14" s="80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81" t="s">
        <v>4</v>
      </c>
      <c r="C16" s="34" t="s">
        <v>5</v>
      </c>
      <c r="D16" s="34"/>
      <c r="E16" s="52"/>
      <c r="F16" s="53"/>
      <c r="G16" s="82"/>
      <c r="H16" s="83"/>
      <c r="I16" s="10"/>
      <c r="J16" s="10"/>
      <c r="K16" s="10"/>
      <c r="L16" s="10"/>
      <c r="M16" s="10"/>
    </row>
    <row r="17" spans="1:13" ht="13.5" customHeight="1" x14ac:dyDescent="0.25">
      <c r="A17" s="10"/>
      <c r="B17" s="81"/>
      <c r="C17" s="34" t="s">
        <v>6</v>
      </c>
      <c r="D17" s="34"/>
      <c r="E17" s="52"/>
      <c r="F17" s="53"/>
      <c r="G17" s="84" t="s">
        <v>57</v>
      </c>
      <c r="H17" s="83"/>
      <c r="I17" s="10"/>
      <c r="J17" s="10"/>
      <c r="K17" s="10"/>
      <c r="L17" s="10"/>
      <c r="M17" s="10"/>
    </row>
    <row r="18" spans="1:13" ht="13.5" customHeight="1" x14ac:dyDescent="0.25">
      <c r="A18" s="10"/>
      <c r="B18" s="85" t="s">
        <v>7</v>
      </c>
      <c r="C18" s="85"/>
      <c r="D18" s="86"/>
      <c r="E18" s="87"/>
      <c r="F18" s="82"/>
      <c r="G18" s="82"/>
      <c r="H18" s="83"/>
      <c r="I18" s="10"/>
      <c r="J18" s="10"/>
      <c r="K18" s="10"/>
      <c r="L18" s="10"/>
      <c r="M18" s="10"/>
    </row>
    <row r="19" spans="1:13" ht="13.5" customHeight="1" x14ac:dyDescent="0.25">
      <c r="A19" s="10"/>
      <c r="B19" s="85" t="s">
        <v>93</v>
      </c>
      <c r="C19" s="85"/>
      <c r="D19" s="85"/>
      <c r="E19" s="87"/>
      <c r="F19" s="82"/>
      <c r="G19" s="82"/>
      <c r="H19" s="83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88" t="s">
        <v>94</v>
      </c>
      <c r="C21" s="88"/>
      <c r="D21" s="88"/>
      <c r="E21" s="88"/>
      <c r="F21" s="88"/>
      <c r="G21" s="88"/>
      <c r="H21" s="88"/>
      <c r="I21" s="13"/>
      <c r="J21" s="13"/>
      <c r="K21" s="13"/>
      <c r="L21" s="13"/>
      <c r="M21" s="13"/>
    </row>
    <row r="22" spans="1:13" ht="15.75" customHeight="1" x14ac:dyDescent="0.25">
      <c r="B22" s="63" t="s">
        <v>13</v>
      </c>
      <c r="C22" s="63"/>
      <c r="D22" s="63"/>
      <c r="E22" s="63"/>
      <c r="F22" s="63"/>
      <c r="G22" s="63"/>
      <c r="H22" s="63"/>
    </row>
    <row r="23" spans="1:13" ht="15.75" customHeight="1" x14ac:dyDescent="0.2">
      <c r="B23" s="67" t="s">
        <v>14</v>
      </c>
      <c r="C23" s="68" t="s">
        <v>15</v>
      </c>
      <c r="D23" s="67" t="s">
        <v>52</v>
      </c>
      <c r="E23" s="67"/>
      <c r="F23" s="67"/>
      <c r="G23" s="67"/>
      <c r="H23" s="67"/>
      <c r="I23" s="15"/>
      <c r="K23" s="15"/>
      <c r="L23" s="15"/>
      <c r="M23" s="15"/>
    </row>
    <row r="24" spans="1:13" ht="42" x14ac:dyDescent="0.2">
      <c r="B24" s="67"/>
      <c r="C24" s="68"/>
      <c r="D24" s="51" t="s">
        <v>16</v>
      </c>
      <c r="E24" s="51" t="s">
        <v>17</v>
      </c>
      <c r="F24" s="51" t="s">
        <v>18</v>
      </c>
      <c r="G24" s="51" t="s">
        <v>19</v>
      </c>
      <c r="H24" s="51" t="s">
        <v>20</v>
      </c>
      <c r="I24" s="15"/>
      <c r="K24" s="15"/>
      <c r="L24" s="15"/>
      <c r="M24" s="15"/>
    </row>
    <row r="25" spans="1:13" ht="15.75" x14ac:dyDescent="0.2">
      <c r="B25" s="16">
        <v>1</v>
      </c>
      <c r="C25" s="16">
        <v>2</v>
      </c>
      <c r="D25" s="16">
        <v>4</v>
      </c>
      <c r="E25" s="16">
        <v>5</v>
      </c>
      <c r="F25" s="16">
        <v>6</v>
      </c>
      <c r="G25" s="16">
        <v>7</v>
      </c>
      <c r="H25" s="16">
        <v>8</v>
      </c>
      <c r="I25" s="15"/>
      <c r="K25" s="15"/>
      <c r="L25" s="15"/>
      <c r="M25" s="15"/>
    </row>
    <row r="26" spans="1:13" ht="29.25" customHeight="1" x14ac:dyDescent="0.2">
      <c r="B26" s="17" t="s">
        <v>21</v>
      </c>
      <c r="C26" s="43">
        <f>C27+C31</f>
        <v>2694.5530000000003</v>
      </c>
      <c r="D26" s="43">
        <f t="shared" ref="D26:H26" si="0">D27+D31</f>
        <v>0</v>
      </c>
      <c r="E26" s="43">
        <f t="shared" si="0"/>
        <v>1.2</v>
      </c>
      <c r="F26" s="43">
        <f t="shared" si="0"/>
        <v>583.68799999999999</v>
      </c>
      <c r="G26" s="43">
        <f t="shared" si="0"/>
        <v>120.18299999999999</v>
      </c>
      <c r="H26" s="43">
        <f t="shared" si="0"/>
        <v>1989.482</v>
      </c>
    </row>
    <row r="27" spans="1:13" ht="29.25" customHeight="1" x14ac:dyDescent="0.2">
      <c r="B27" s="17" t="s">
        <v>59</v>
      </c>
      <c r="C27" s="43">
        <f>SUM(C28:C30)</f>
        <v>2628.7150000000001</v>
      </c>
      <c r="D27" s="43">
        <f t="shared" ref="D27:H27" si="1">SUM(D28:D30)</f>
        <v>0</v>
      </c>
      <c r="E27" s="43">
        <f t="shared" si="1"/>
        <v>1.2</v>
      </c>
      <c r="F27" s="43">
        <f t="shared" si="1"/>
        <v>545.67899999999997</v>
      </c>
      <c r="G27" s="43">
        <f t="shared" si="1"/>
        <v>115.622</v>
      </c>
      <c r="H27" s="43">
        <f t="shared" si="1"/>
        <v>1966.2139999999999</v>
      </c>
    </row>
    <row r="28" spans="1:13" ht="29.25" customHeight="1" x14ac:dyDescent="0.2">
      <c r="B28" s="17" t="s">
        <v>60</v>
      </c>
      <c r="C28" s="43">
        <f t="shared" ref="C28:C43" si="2">H28+G28+F28+E28+D28</f>
        <v>4.173</v>
      </c>
      <c r="D28" s="43">
        <v>0</v>
      </c>
      <c r="E28" s="43">
        <v>1.2</v>
      </c>
      <c r="F28" s="43">
        <v>0.33</v>
      </c>
      <c r="G28" s="43">
        <v>0.14000000000000001</v>
      </c>
      <c r="H28" s="43">
        <v>2.5030000000000001</v>
      </c>
    </row>
    <row r="29" spans="1:13" ht="29.25" customHeight="1" x14ac:dyDescent="0.2">
      <c r="B29" s="17" t="s">
        <v>68</v>
      </c>
      <c r="C29" s="43">
        <f>H29+G29+F29+E29+D29</f>
        <v>1716.607</v>
      </c>
      <c r="D29" s="43">
        <v>0</v>
      </c>
      <c r="E29" s="43">
        <v>0</v>
      </c>
      <c r="F29" s="43">
        <v>501.34399999999999</v>
      </c>
      <c r="G29" s="43">
        <v>107.182</v>
      </c>
      <c r="H29" s="43">
        <v>1108.0809999999999</v>
      </c>
    </row>
    <row r="30" spans="1:13" ht="29.25" customHeight="1" x14ac:dyDescent="0.2">
      <c r="B30" s="17" t="s">
        <v>69</v>
      </c>
      <c r="C30" s="43">
        <f>H30+G30+F30+E30+D30</f>
        <v>907.93499999999995</v>
      </c>
      <c r="D30" s="43">
        <v>0</v>
      </c>
      <c r="E30" s="43">
        <v>0</v>
      </c>
      <c r="F30" s="43">
        <v>44.005000000000003</v>
      </c>
      <c r="G30" s="43">
        <v>8.3000000000000007</v>
      </c>
      <c r="H30" s="43">
        <v>855.63</v>
      </c>
    </row>
    <row r="31" spans="1:13" ht="29.25" customHeight="1" x14ac:dyDescent="0.2">
      <c r="B31" s="17" t="s">
        <v>61</v>
      </c>
      <c r="C31" s="43">
        <f>SUM(C32:C34)</f>
        <v>65.837999999999994</v>
      </c>
      <c r="D31" s="43">
        <f t="shared" ref="D31:H31" si="3">SUM(D32:D34)</f>
        <v>0</v>
      </c>
      <c r="E31" s="43">
        <f t="shared" si="3"/>
        <v>0</v>
      </c>
      <c r="F31" s="43">
        <f t="shared" si="3"/>
        <v>38.009</v>
      </c>
      <c r="G31" s="43">
        <f t="shared" si="3"/>
        <v>4.5609999999999999</v>
      </c>
      <c r="H31" s="43">
        <f t="shared" si="3"/>
        <v>23.268000000000001</v>
      </c>
    </row>
    <row r="32" spans="1:13" ht="29.25" customHeight="1" x14ac:dyDescent="0.2">
      <c r="B32" s="17" t="s">
        <v>70</v>
      </c>
      <c r="C32" s="43">
        <f t="shared" si="2"/>
        <v>1.7230000000000001</v>
      </c>
      <c r="D32" s="43">
        <v>0</v>
      </c>
      <c r="E32" s="43">
        <v>0</v>
      </c>
      <c r="F32" s="43">
        <v>1.637</v>
      </c>
      <c r="G32" s="43">
        <v>8.5999999999999993E-2</v>
      </c>
      <c r="H32" s="43"/>
    </row>
    <row r="33" spans="2:13" ht="29.25" customHeight="1" x14ac:dyDescent="0.2">
      <c r="B33" s="17" t="s">
        <v>71</v>
      </c>
      <c r="C33" s="43">
        <f t="shared" si="2"/>
        <v>46.292499999999997</v>
      </c>
      <c r="D33" s="43">
        <v>0</v>
      </c>
      <c r="E33" s="43">
        <v>0</v>
      </c>
      <c r="F33" s="43">
        <v>25.3245</v>
      </c>
      <c r="G33" s="43">
        <v>4.4749999999999996</v>
      </c>
      <c r="H33" s="43">
        <v>16.492999999999999</v>
      </c>
    </row>
    <row r="34" spans="2:13" ht="29.25" customHeight="1" x14ac:dyDescent="0.2">
      <c r="B34" s="17" t="s">
        <v>62</v>
      </c>
      <c r="C34" s="43">
        <f t="shared" si="2"/>
        <v>17.822499999999998</v>
      </c>
      <c r="D34" s="43">
        <v>0</v>
      </c>
      <c r="E34" s="43">
        <v>0</v>
      </c>
      <c r="F34" s="43">
        <v>11.047499999999999</v>
      </c>
      <c r="G34" s="43"/>
      <c r="H34" s="43">
        <v>6.7750000000000004</v>
      </c>
      <c r="K34" t="s">
        <v>72</v>
      </c>
    </row>
    <row r="35" spans="2:13" ht="29.25" customHeight="1" x14ac:dyDescent="0.2">
      <c r="B35" s="17" t="s">
        <v>22</v>
      </c>
      <c r="C35" s="43">
        <f t="shared" si="2"/>
        <v>2760.39</v>
      </c>
      <c r="D35" s="43">
        <v>0</v>
      </c>
      <c r="E35" s="43">
        <v>1.2</v>
      </c>
      <c r="F35" s="43">
        <v>621.697</v>
      </c>
      <c r="G35" s="43">
        <v>124.744</v>
      </c>
      <c r="H35" s="43">
        <v>2012.749</v>
      </c>
    </row>
    <row r="36" spans="2:13" ht="29.25" customHeight="1" x14ac:dyDescent="0.2">
      <c r="B36" s="17" t="s">
        <v>23</v>
      </c>
      <c r="C36" s="47">
        <f t="shared" si="2"/>
        <v>2683</v>
      </c>
      <c r="D36" s="47">
        <v>0</v>
      </c>
      <c r="E36" s="47">
        <v>1</v>
      </c>
      <c r="F36" s="47">
        <v>342</v>
      </c>
      <c r="G36" s="47">
        <v>70</v>
      </c>
      <c r="H36" s="47">
        <v>2270</v>
      </c>
    </row>
    <row r="37" spans="2:13" ht="29.25" customHeight="1" x14ac:dyDescent="0.2">
      <c r="B37" s="40" t="s">
        <v>58</v>
      </c>
      <c r="C37" s="43">
        <f t="shared" si="2"/>
        <v>1364.7233999999999</v>
      </c>
      <c r="D37" s="46"/>
      <c r="E37" s="46"/>
      <c r="F37" s="46">
        <f>F38*0.6</f>
        <v>407.43779999999998</v>
      </c>
      <c r="G37" s="46">
        <f>G38*0.6</f>
        <v>298.89659999999998</v>
      </c>
      <c r="H37" s="46">
        <f>H38*0.6</f>
        <v>658.38900000000001</v>
      </c>
    </row>
    <row r="38" spans="2:13" ht="29.25" customHeight="1" x14ac:dyDescent="0.2">
      <c r="B38" s="40" t="s">
        <v>63</v>
      </c>
      <c r="C38" s="43">
        <f t="shared" si="2"/>
        <v>2274.5390000000002</v>
      </c>
      <c r="D38" s="46">
        <v>0</v>
      </c>
      <c r="E38" s="46">
        <v>0</v>
      </c>
      <c r="F38" s="46">
        <v>679.06299999999999</v>
      </c>
      <c r="G38" s="46">
        <v>498.161</v>
      </c>
      <c r="H38" s="46">
        <v>1097.3150000000001</v>
      </c>
    </row>
    <row r="39" spans="2:13" ht="29.25" customHeight="1" x14ac:dyDescent="0.2">
      <c r="B39" s="40" t="s">
        <v>24</v>
      </c>
      <c r="C39" s="48">
        <f t="shared" si="2"/>
        <v>10595</v>
      </c>
      <c r="D39" s="48">
        <v>0</v>
      </c>
      <c r="E39" s="48"/>
      <c r="F39" s="48">
        <v>1399</v>
      </c>
      <c r="G39" s="48">
        <v>1086</v>
      </c>
      <c r="H39" s="48">
        <v>8110</v>
      </c>
      <c r="K39" s="44"/>
    </row>
    <row r="40" spans="2:13" ht="29.25" customHeight="1" x14ac:dyDescent="0.2">
      <c r="B40" s="40" t="s">
        <v>64</v>
      </c>
      <c r="C40" s="39">
        <f t="shared" si="2"/>
        <v>590</v>
      </c>
      <c r="D40" s="39">
        <v>0</v>
      </c>
      <c r="E40" s="39">
        <v>0</v>
      </c>
      <c r="F40" s="39">
        <v>185</v>
      </c>
      <c r="G40" s="39">
        <v>74</v>
      </c>
      <c r="H40" s="39">
        <v>331</v>
      </c>
    </row>
    <row r="41" spans="2:13" ht="29.25" customHeight="1" x14ac:dyDescent="0.25">
      <c r="B41" s="41" t="s">
        <v>65</v>
      </c>
      <c r="C41" s="42">
        <f>C42+C43</f>
        <v>422.1</v>
      </c>
      <c r="D41" s="42">
        <f t="shared" ref="D41:E41" si="4">D42+D43</f>
        <v>0</v>
      </c>
      <c r="E41" s="42">
        <f t="shared" si="4"/>
        <v>0</v>
      </c>
      <c r="F41" s="59">
        <f>F42+F43</f>
        <v>138.5</v>
      </c>
      <c r="G41" s="60"/>
      <c r="H41" s="45">
        <f>H42+H43</f>
        <v>283.60000000000002</v>
      </c>
    </row>
    <row r="42" spans="2:13" ht="29.25" customHeight="1" x14ac:dyDescent="0.2">
      <c r="B42" s="41" t="s">
        <v>66</v>
      </c>
      <c r="C42" s="39">
        <f t="shared" si="2"/>
        <v>27.1</v>
      </c>
      <c r="D42" s="39">
        <v>0</v>
      </c>
      <c r="E42" s="39">
        <v>0</v>
      </c>
      <c r="F42" s="61">
        <v>20.5</v>
      </c>
      <c r="G42" s="62"/>
      <c r="H42" s="39">
        <v>6.6</v>
      </c>
    </row>
    <row r="43" spans="2:13" ht="29.25" customHeight="1" x14ac:dyDescent="0.25">
      <c r="B43" s="18" t="s">
        <v>67</v>
      </c>
      <c r="C43" s="42">
        <f t="shared" si="2"/>
        <v>395</v>
      </c>
      <c r="D43" s="45">
        <v>0</v>
      </c>
      <c r="E43" s="45">
        <v>0</v>
      </c>
      <c r="F43" s="59">
        <v>118</v>
      </c>
      <c r="G43" s="60"/>
      <c r="H43" s="45">
        <v>277</v>
      </c>
    </row>
    <row r="46" spans="2:13" ht="16.5" thickBot="1" x14ac:dyDescent="0.3">
      <c r="B46" s="63" t="s">
        <v>26</v>
      </c>
      <c r="C46" s="63"/>
      <c r="D46" s="63"/>
      <c r="E46" s="63"/>
      <c r="F46" s="63"/>
      <c r="G46" s="63"/>
      <c r="H46" s="63"/>
      <c r="I46" s="20"/>
      <c r="J46" s="20"/>
      <c r="K46" s="20"/>
      <c r="L46" s="20"/>
      <c r="M46" s="20"/>
    </row>
    <row r="47" spans="2:13" ht="65.25" customHeight="1" x14ac:dyDescent="0.2">
      <c r="B47" s="69" t="s">
        <v>27</v>
      </c>
      <c r="C47" s="64" t="s">
        <v>28</v>
      </c>
      <c r="D47" s="71"/>
      <c r="E47" s="71"/>
      <c r="F47" s="65"/>
      <c r="G47" s="72" t="s">
        <v>29</v>
      </c>
      <c r="H47" s="64" t="s">
        <v>30</v>
      </c>
      <c r="I47" s="65"/>
      <c r="J47" s="64" t="s">
        <v>31</v>
      </c>
      <c r="K47" s="65"/>
      <c r="L47" s="64" t="s">
        <v>32</v>
      </c>
      <c r="M47" s="66"/>
    </row>
    <row r="48" spans="2:13" ht="66" x14ac:dyDescent="0.2">
      <c r="B48" s="70"/>
      <c r="C48" s="51" t="s">
        <v>33</v>
      </c>
      <c r="D48" s="51" t="s">
        <v>16</v>
      </c>
      <c r="E48" s="51" t="s">
        <v>17</v>
      </c>
      <c r="F48" s="51" t="s">
        <v>34</v>
      </c>
      <c r="G48" s="73"/>
      <c r="H48" s="51" t="s">
        <v>35</v>
      </c>
      <c r="I48" s="51" t="s">
        <v>36</v>
      </c>
      <c r="J48" s="51" t="s">
        <v>35</v>
      </c>
      <c r="K48" s="51" t="s">
        <v>36</v>
      </c>
      <c r="L48" s="51" t="s">
        <v>35</v>
      </c>
      <c r="M48" s="21" t="s">
        <v>36</v>
      </c>
    </row>
    <row r="49" spans="2:13" ht="15.75" x14ac:dyDescent="0.2">
      <c r="B49" s="22">
        <v>1</v>
      </c>
      <c r="C49" s="16">
        <v>3</v>
      </c>
      <c r="D49" s="16">
        <v>8</v>
      </c>
      <c r="E49" s="16">
        <v>9</v>
      </c>
      <c r="F49" s="16">
        <v>10</v>
      </c>
      <c r="G49" s="16">
        <v>11</v>
      </c>
      <c r="H49" s="16">
        <v>12</v>
      </c>
      <c r="I49" s="16">
        <v>13</v>
      </c>
      <c r="J49" s="16">
        <v>14</v>
      </c>
      <c r="K49" s="16">
        <v>15</v>
      </c>
      <c r="L49" s="16">
        <v>16</v>
      </c>
      <c r="M49" s="23">
        <v>17</v>
      </c>
    </row>
    <row r="50" spans="2:13" ht="15.75" x14ac:dyDescent="0.2">
      <c r="B50" s="56" t="s">
        <v>37</v>
      </c>
      <c r="C50" s="50">
        <f>C51+C54+C58</f>
        <v>2652</v>
      </c>
      <c r="D50" s="50">
        <f t="shared" ref="D50:M50" si="5">D51+D54+D58</f>
        <v>2</v>
      </c>
      <c r="E50" s="50">
        <f t="shared" si="5"/>
        <v>8</v>
      </c>
      <c r="F50" s="50">
        <f t="shared" si="5"/>
        <v>2642</v>
      </c>
      <c r="G50" s="50">
        <f t="shared" si="5"/>
        <v>1028.8710000000001</v>
      </c>
      <c r="H50" s="50">
        <f t="shared" si="5"/>
        <v>1469</v>
      </c>
      <c r="I50" s="50">
        <f t="shared" si="5"/>
        <v>521.08100000000002</v>
      </c>
      <c r="J50" s="50">
        <f t="shared" si="5"/>
        <v>0</v>
      </c>
      <c r="K50" s="50">
        <f t="shared" si="5"/>
        <v>0</v>
      </c>
      <c r="L50" s="50">
        <f t="shared" si="5"/>
        <v>0</v>
      </c>
      <c r="M50" s="24">
        <f t="shared" si="5"/>
        <v>0</v>
      </c>
    </row>
    <row r="51" spans="2:13" ht="15.75" x14ac:dyDescent="0.2">
      <c r="B51" s="25" t="s">
        <v>38</v>
      </c>
      <c r="C51" s="50">
        <f>SUM(C52:C53)</f>
        <v>2642</v>
      </c>
      <c r="D51" s="50">
        <f t="shared" ref="D51:M51" si="6">SUM(D52:D53)</f>
        <v>0</v>
      </c>
      <c r="E51" s="50">
        <f t="shared" si="6"/>
        <v>0</v>
      </c>
      <c r="F51" s="50">
        <f>SUM(F52:F53)</f>
        <v>2642</v>
      </c>
      <c r="G51" s="50">
        <f t="shared" si="6"/>
        <v>892.67100000000005</v>
      </c>
      <c r="H51" s="50">
        <f t="shared" si="6"/>
        <v>1463</v>
      </c>
      <c r="I51" s="50">
        <f t="shared" si="6"/>
        <v>469.88099999999997</v>
      </c>
      <c r="J51" s="50">
        <f t="shared" si="6"/>
        <v>0</v>
      </c>
      <c r="K51" s="50">
        <f t="shared" si="6"/>
        <v>0</v>
      </c>
      <c r="L51" s="50">
        <f t="shared" si="6"/>
        <v>0</v>
      </c>
      <c r="M51" s="24">
        <f t="shared" si="6"/>
        <v>0</v>
      </c>
    </row>
    <row r="52" spans="2:13" ht="15.75" x14ac:dyDescent="0.2">
      <c r="B52" s="25" t="s">
        <v>74</v>
      </c>
      <c r="C52" s="50">
        <f>SUM(D52:F52)</f>
        <v>2642</v>
      </c>
      <c r="D52" s="50"/>
      <c r="E52" s="50"/>
      <c r="F52" s="50">
        <v>2642</v>
      </c>
      <c r="G52" s="50">
        <v>892.67100000000005</v>
      </c>
      <c r="H52" s="50">
        <v>1463</v>
      </c>
      <c r="I52" s="50">
        <v>469.88099999999997</v>
      </c>
      <c r="J52" s="39"/>
      <c r="K52" s="39"/>
      <c r="L52" s="50"/>
      <c r="M52" s="24"/>
    </row>
    <row r="53" spans="2:13" ht="15.75" x14ac:dyDescent="0.2">
      <c r="B53" s="25" t="s">
        <v>75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24"/>
    </row>
    <row r="54" spans="2:13" ht="21" customHeight="1" x14ac:dyDescent="0.2">
      <c r="B54" s="25" t="s">
        <v>86</v>
      </c>
      <c r="C54" s="50">
        <f>SUM(C55:C57)</f>
        <v>7</v>
      </c>
      <c r="D54" s="50">
        <f t="shared" ref="D54:M54" si="7">SUM(D55:D57)</f>
        <v>0</v>
      </c>
      <c r="E54" s="50">
        <f t="shared" si="7"/>
        <v>7</v>
      </c>
      <c r="F54" s="50"/>
      <c r="G54" s="50">
        <f>SUM(G55:G57)</f>
        <v>55.2</v>
      </c>
      <c r="H54" s="50">
        <f t="shared" si="7"/>
        <v>6</v>
      </c>
      <c r="I54" s="50">
        <f t="shared" si="7"/>
        <v>51.2</v>
      </c>
      <c r="J54" s="50">
        <f t="shared" si="7"/>
        <v>0</v>
      </c>
      <c r="K54" s="50">
        <f t="shared" si="7"/>
        <v>0</v>
      </c>
      <c r="L54" s="50">
        <f t="shared" si="7"/>
        <v>0</v>
      </c>
      <c r="M54" s="24">
        <f t="shared" si="7"/>
        <v>0</v>
      </c>
    </row>
    <row r="55" spans="2:13" ht="15.75" x14ac:dyDescent="0.2">
      <c r="B55" s="25" t="s">
        <v>76</v>
      </c>
      <c r="C55" s="50">
        <f>SUM(D55:F55)</f>
        <v>0</v>
      </c>
      <c r="D55" s="50"/>
      <c r="E55" s="50"/>
      <c r="F55" s="50"/>
      <c r="G55" s="50"/>
      <c r="H55" s="50"/>
      <c r="I55" s="50"/>
      <c r="J55" s="50"/>
      <c r="K55" s="50"/>
      <c r="L55" s="50"/>
      <c r="M55" s="24"/>
    </row>
    <row r="56" spans="2:13" ht="15.75" x14ac:dyDescent="0.2">
      <c r="B56" s="25" t="s">
        <v>78</v>
      </c>
      <c r="C56" s="50">
        <f t="shared" ref="C56:C57" si="8">SUM(D56:F56)</f>
        <v>7</v>
      </c>
      <c r="D56" s="50"/>
      <c r="E56" s="50">
        <v>7</v>
      </c>
      <c r="F56" s="50"/>
      <c r="G56" s="50">
        <v>55.2</v>
      </c>
      <c r="H56" s="39">
        <v>6</v>
      </c>
      <c r="I56" s="39">
        <v>51.2</v>
      </c>
      <c r="J56" s="50"/>
      <c r="K56" s="50"/>
      <c r="L56" s="50"/>
      <c r="M56" s="24"/>
    </row>
    <row r="57" spans="2:13" ht="15.75" x14ac:dyDescent="0.2">
      <c r="B57" s="25" t="s">
        <v>77</v>
      </c>
      <c r="C57" s="50">
        <f t="shared" si="8"/>
        <v>0</v>
      </c>
      <c r="D57" s="50"/>
      <c r="E57" s="50"/>
      <c r="F57" s="50"/>
      <c r="G57" s="50" t="s">
        <v>56</v>
      </c>
      <c r="H57" s="50"/>
      <c r="I57" s="50"/>
      <c r="J57" s="50"/>
      <c r="K57" s="50"/>
      <c r="L57" s="50"/>
      <c r="M57" s="24"/>
    </row>
    <row r="58" spans="2:13" ht="15.75" x14ac:dyDescent="0.2">
      <c r="B58" s="25" t="s">
        <v>79</v>
      </c>
      <c r="C58" s="50">
        <f>SUM(C59:C61)</f>
        <v>3</v>
      </c>
      <c r="D58" s="50">
        <f t="shared" ref="D58:E58" si="9">SUM(D59:D61)</f>
        <v>2</v>
      </c>
      <c r="E58" s="50">
        <f t="shared" si="9"/>
        <v>1</v>
      </c>
      <c r="F58" s="50"/>
      <c r="G58" s="50">
        <f>SUM(G59:G61)</f>
        <v>81</v>
      </c>
      <c r="H58" s="50">
        <f t="shared" ref="H58:M58" si="10">SUM(H59:H61)</f>
        <v>0</v>
      </c>
      <c r="I58" s="50">
        <f t="shared" si="10"/>
        <v>0</v>
      </c>
      <c r="J58" s="50">
        <f t="shared" si="10"/>
        <v>0</v>
      </c>
      <c r="K58" s="50">
        <f t="shared" si="10"/>
        <v>0</v>
      </c>
      <c r="L58" s="50">
        <f t="shared" si="10"/>
        <v>0</v>
      </c>
      <c r="M58" s="24">
        <f t="shared" si="10"/>
        <v>0</v>
      </c>
    </row>
    <row r="59" spans="2:13" ht="31.5" x14ac:dyDescent="0.2">
      <c r="B59" s="25" t="s">
        <v>80</v>
      </c>
      <c r="C59" s="50">
        <f t="shared" ref="C59:C64" si="11">SUM(D59:F59)</f>
        <v>0</v>
      </c>
      <c r="D59" s="50"/>
      <c r="E59" s="50"/>
      <c r="F59" s="50"/>
      <c r="G59" s="50"/>
      <c r="H59" s="50"/>
      <c r="I59" s="50"/>
      <c r="J59" s="50"/>
      <c r="K59" s="50"/>
      <c r="L59" s="50"/>
      <c r="M59" s="24"/>
    </row>
    <row r="60" spans="2:13" ht="15.75" x14ac:dyDescent="0.2">
      <c r="B60" s="25" t="s">
        <v>81</v>
      </c>
      <c r="C60" s="50">
        <f t="shared" si="11"/>
        <v>1</v>
      </c>
      <c r="D60" s="50"/>
      <c r="E60" s="50">
        <v>1</v>
      </c>
      <c r="F60" s="50"/>
      <c r="G60" s="50">
        <v>16</v>
      </c>
      <c r="H60" s="50"/>
      <c r="I60" s="50"/>
      <c r="J60" s="50"/>
      <c r="K60" s="50"/>
      <c r="L60" s="50"/>
      <c r="M60" s="24"/>
    </row>
    <row r="61" spans="2:13" ht="15.75" x14ac:dyDescent="0.2">
      <c r="B61" s="25" t="s">
        <v>82</v>
      </c>
      <c r="C61" s="50">
        <f t="shared" si="11"/>
        <v>2</v>
      </c>
      <c r="D61" s="50">
        <v>2</v>
      </c>
      <c r="E61" s="50"/>
      <c r="F61" s="50"/>
      <c r="G61" s="50">
        <v>65</v>
      </c>
      <c r="H61" s="50"/>
      <c r="I61" s="50"/>
      <c r="J61" s="50"/>
      <c r="K61" s="50"/>
      <c r="L61" s="50"/>
      <c r="M61" s="24"/>
    </row>
    <row r="62" spans="2:13" ht="15.75" x14ac:dyDescent="0.2">
      <c r="B62" s="26" t="s">
        <v>83</v>
      </c>
      <c r="C62" s="50">
        <f t="shared" si="11"/>
        <v>16</v>
      </c>
      <c r="D62" s="29"/>
      <c r="E62" s="29"/>
      <c r="F62" s="29">
        <v>16</v>
      </c>
      <c r="G62" s="29">
        <v>5.0199999999999996</v>
      </c>
      <c r="H62" s="29"/>
      <c r="I62" s="29"/>
      <c r="J62" s="29"/>
      <c r="K62" s="29"/>
      <c r="L62" s="29"/>
      <c r="M62" s="30"/>
    </row>
    <row r="63" spans="2:13" ht="15.75" x14ac:dyDescent="0.2">
      <c r="B63" s="26" t="s">
        <v>84</v>
      </c>
      <c r="C63" s="50">
        <f t="shared" si="11"/>
        <v>0</v>
      </c>
      <c r="D63" s="29"/>
      <c r="E63" s="29"/>
      <c r="F63" s="29"/>
      <c r="G63" s="50"/>
      <c r="H63" s="29"/>
      <c r="I63" s="29"/>
      <c r="J63" s="29"/>
      <c r="K63" s="29"/>
      <c r="L63" s="29"/>
      <c r="M63" s="30"/>
    </row>
    <row r="64" spans="2:13" ht="31.5" x14ac:dyDescent="0.2">
      <c r="B64" s="26" t="s">
        <v>85</v>
      </c>
      <c r="C64" s="50">
        <f t="shared" si="11"/>
        <v>352</v>
      </c>
      <c r="D64" s="29"/>
      <c r="E64" s="29"/>
      <c r="F64" s="29">
        <v>352</v>
      </c>
      <c r="G64" s="29"/>
      <c r="H64" s="29"/>
      <c r="I64" s="29"/>
      <c r="J64" s="29"/>
      <c r="K64" s="29"/>
      <c r="L64" s="29"/>
      <c r="M64" s="30"/>
    </row>
    <row r="65" spans="2:13" ht="15.75" x14ac:dyDescent="0.25">
      <c r="B65" s="28" t="s">
        <v>39</v>
      </c>
      <c r="C65" s="19"/>
      <c r="D65" s="27"/>
      <c r="E65" s="27"/>
      <c r="F65" s="27"/>
      <c r="G65" s="29"/>
      <c r="H65" s="27"/>
      <c r="I65" s="29"/>
      <c r="J65" s="27"/>
      <c r="K65" s="29"/>
      <c r="L65" s="27"/>
      <c r="M65" s="30"/>
    </row>
    <row r="66" spans="2:13" ht="15.75" x14ac:dyDescent="0.25">
      <c r="B66" s="25" t="s">
        <v>40</v>
      </c>
      <c r="C66" s="50">
        <f>SUM(D66:F66)</f>
        <v>157</v>
      </c>
      <c r="D66" s="50"/>
      <c r="E66" s="50"/>
      <c r="F66" s="50">
        <v>157</v>
      </c>
      <c r="G66" s="29" t="s">
        <v>25</v>
      </c>
      <c r="H66" s="50"/>
      <c r="I66" s="29" t="s">
        <v>25</v>
      </c>
      <c r="J66" s="35"/>
      <c r="K66" s="29" t="s">
        <v>25</v>
      </c>
      <c r="L66" s="35"/>
      <c r="M66" s="30" t="s">
        <v>25</v>
      </c>
    </row>
    <row r="67" spans="2:13" ht="15.75" x14ac:dyDescent="0.2">
      <c r="B67" s="25" t="s">
        <v>41</v>
      </c>
      <c r="C67" s="50">
        <f t="shared" ref="C67:C81" si="12">SUM(D67:F67)</f>
        <v>3</v>
      </c>
      <c r="D67" s="50"/>
      <c r="E67" s="50">
        <v>3</v>
      </c>
      <c r="F67" s="50"/>
      <c r="G67" s="29" t="s">
        <v>25</v>
      </c>
      <c r="H67" s="50"/>
      <c r="I67" s="29" t="s">
        <v>25</v>
      </c>
      <c r="J67" s="50"/>
      <c r="K67" s="29" t="s">
        <v>25</v>
      </c>
      <c r="L67" s="50"/>
      <c r="M67" s="30" t="s">
        <v>25</v>
      </c>
    </row>
    <row r="68" spans="2:13" ht="15.75" x14ac:dyDescent="0.2">
      <c r="B68" s="25" t="s">
        <v>42</v>
      </c>
      <c r="C68" s="50">
        <f t="shared" si="12"/>
        <v>0</v>
      </c>
      <c r="D68" s="50"/>
      <c r="E68" s="50"/>
      <c r="F68" s="50"/>
      <c r="G68" s="29" t="s">
        <v>25</v>
      </c>
      <c r="H68" s="50"/>
      <c r="I68" s="29" t="s">
        <v>25</v>
      </c>
      <c r="J68" s="50"/>
      <c r="K68" s="29" t="s">
        <v>25</v>
      </c>
      <c r="L68" s="50"/>
      <c r="M68" s="30" t="s">
        <v>25</v>
      </c>
    </row>
    <row r="69" spans="2:13" ht="15.75" x14ac:dyDescent="0.2">
      <c r="B69" s="25" t="s">
        <v>43</v>
      </c>
      <c r="C69" s="50">
        <f t="shared" si="12"/>
        <v>461</v>
      </c>
      <c r="D69" s="50"/>
      <c r="E69" s="50"/>
      <c r="F69" s="50">
        <v>461</v>
      </c>
      <c r="G69" s="29" t="s">
        <v>25</v>
      </c>
      <c r="H69" s="50">
        <v>413</v>
      </c>
      <c r="I69" s="29" t="s">
        <v>25</v>
      </c>
      <c r="J69" s="39">
        <v>1</v>
      </c>
      <c r="K69" s="29" t="s">
        <v>25</v>
      </c>
      <c r="L69" s="50">
        <v>8</v>
      </c>
      <c r="M69" s="30" t="s">
        <v>25</v>
      </c>
    </row>
    <row r="70" spans="2:13" ht="15.75" x14ac:dyDescent="0.2">
      <c r="B70" s="25" t="s">
        <v>44</v>
      </c>
      <c r="C70" s="50">
        <f t="shared" si="12"/>
        <v>10</v>
      </c>
      <c r="D70" s="50"/>
      <c r="E70" s="50">
        <v>10</v>
      </c>
      <c r="F70" s="50"/>
      <c r="G70" s="29" t="s">
        <v>25</v>
      </c>
      <c r="H70" s="50">
        <v>14</v>
      </c>
      <c r="I70" s="29" t="s">
        <v>25</v>
      </c>
      <c r="J70" s="50"/>
      <c r="K70" s="29" t="s">
        <v>25</v>
      </c>
      <c r="L70" s="50"/>
      <c r="M70" s="30" t="s">
        <v>25</v>
      </c>
    </row>
    <row r="71" spans="2:13" ht="15.75" x14ac:dyDescent="0.2">
      <c r="B71" s="25" t="s">
        <v>45</v>
      </c>
      <c r="C71" s="50">
        <f t="shared" si="12"/>
        <v>0</v>
      </c>
      <c r="D71" s="50"/>
      <c r="E71" s="50"/>
      <c r="F71" s="50"/>
      <c r="G71" s="29" t="s">
        <v>25</v>
      </c>
      <c r="H71" s="50"/>
      <c r="I71" s="29" t="s">
        <v>25</v>
      </c>
      <c r="J71" s="50"/>
      <c r="K71" s="29" t="s">
        <v>25</v>
      </c>
      <c r="L71" s="50"/>
      <c r="M71" s="30" t="s">
        <v>25</v>
      </c>
    </row>
    <row r="72" spans="2:13" ht="15.75" x14ac:dyDescent="0.2">
      <c r="B72" s="25" t="s">
        <v>87</v>
      </c>
      <c r="C72" s="50">
        <f t="shared" si="12"/>
        <v>8</v>
      </c>
      <c r="D72" s="50"/>
      <c r="E72" s="50"/>
      <c r="F72" s="50">
        <v>8</v>
      </c>
      <c r="G72" s="29" t="s">
        <v>25</v>
      </c>
      <c r="H72" s="50"/>
      <c r="I72" s="29" t="s">
        <v>25</v>
      </c>
      <c r="J72" s="50"/>
      <c r="K72" s="29" t="s">
        <v>25</v>
      </c>
      <c r="L72" s="50"/>
      <c r="M72" s="30" t="s">
        <v>25</v>
      </c>
    </row>
    <row r="73" spans="2:13" ht="15.75" x14ac:dyDescent="0.2">
      <c r="B73" s="25" t="s">
        <v>88</v>
      </c>
      <c r="C73" s="50">
        <f t="shared" si="12"/>
        <v>0</v>
      </c>
      <c r="D73" s="50"/>
      <c r="E73" s="50"/>
      <c r="F73" s="50"/>
      <c r="G73" s="29" t="s">
        <v>25</v>
      </c>
      <c r="H73" s="50"/>
      <c r="I73" s="29" t="s">
        <v>25</v>
      </c>
      <c r="J73" s="50"/>
      <c r="K73" s="29" t="s">
        <v>25</v>
      </c>
      <c r="L73" s="50"/>
      <c r="M73" s="30" t="s">
        <v>25</v>
      </c>
    </row>
    <row r="74" spans="2:13" ht="15.75" x14ac:dyDescent="0.2">
      <c r="B74" s="25" t="s">
        <v>89</v>
      </c>
      <c r="C74" s="50">
        <f t="shared" si="12"/>
        <v>3</v>
      </c>
      <c r="D74" s="50">
        <v>3</v>
      </c>
      <c r="E74" s="50"/>
      <c r="F74" s="50"/>
      <c r="G74" s="29" t="s">
        <v>25</v>
      </c>
      <c r="H74" s="50"/>
      <c r="I74" s="29" t="s">
        <v>25</v>
      </c>
      <c r="J74" s="50"/>
      <c r="K74" s="29" t="s">
        <v>25</v>
      </c>
      <c r="L74" s="50"/>
      <c r="M74" s="30" t="s">
        <v>25</v>
      </c>
    </row>
    <row r="75" spans="2:13" ht="15.75" x14ac:dyDescent="0.2">
      <c r="B75" s="25" t="s">
        <v>46</v>
      </c>
      <c r="C75" s="50">
        <f t="shared" si="12"/>
        <v>0</v>
      </c>
      <c r="D75" s="50"/>
      <c r="E75" s="50"/>
      <c r="F75" s="50"/>
      <c r="G75" s="29" t="s">
        <v>25</v>
      </c>
      <c r="H75" s="50"/>
      <c r="I75" s="29" t="s">
        <v>25</v>
      </c>
      <c r="J75" s="50"/>
      <c r="K75" s="29" t="s">
        <v>25</v>
      </c>
      <c r="L75" s="50"/>
      <c r="M75" s="30" t="s">
        <v>25</v>
      </c>
    </row>
    <row r="76" spans="2:13" ht="15.75" x14ac:dyDescent="0.2">
      <c r="B76" s="25" t="s">
        <v>47</v>
      </c>
      <c r="C76" s="50">
        <f t="shared" si="12"/>
        <v>0</v>
      </c>
      <c r="D76" s="50"/>
      <c r="E76" s="50"/>
      <c r="F76" s="50"/>
      <c r="G76" s="29" t="s">
        <v>25</v>
      </c>
      <c r="H76" s="50"/>
      <c r="I76" s="29" t="s">
        <v>25</v>
      </c>
      <c r="J76" s="50"/>
      <c r="K76" s="29" t="s">
        <v>25</v>
      </c>
      <c r="L76" s="50"/>
      <c r="M76" s="30" t="s">
        <v>25</v>
      </c>
    </row>
    <row r="77" spans="2:13" ht="15.75" x14ac:dyDescent="0.2">
      <c r="B77" s="25" t="s">
        <v>48</v>
      </c>
      <c r="C77" s="50">
        <f t="shared" si="12"/>
        <v>9991</v>
      </c>
      <c r="D77" s="50"/>
      <c r="E77" s="50"/>
      <c r="F77" s="50">
        <v>9991</v>
      </c>
      <c r="G77" s="29" t="s">
        <v>25</v>
      </c>
      <c r="H77" s="50">
        <v>4673</v>
      </c>
      <c r="I77" s="29" t="s">
        <v>25</v>
      </c>
      <c r="J77" s="50">
        <v>25</v>
      </c>
      <c r="K77" s="29" t="s">
        <v>25</v>
      </c>
      <c r="L77" s="50">
        <v>34</v>
      </c>
      <c r="M77" s="30" t="s">
        <v>25</v>
      </c>
    </row>
    <row r="78" spans="2:13" ht="15.75" x14ac:dyDescent="0.2">
      <c r="B78" s="25" t="s">
        <v>49</v>
      </c>
      <c r="C78" s="50">
        <f t="shared" si="12"/>
        <v>34</v>
      </c>
      <c r="D78" s="50"/>
      <c r="E78" s="50">
        <v>34</v>
      </c>
      <c r="F78" s="50"/>
      <c r="G78" s="29" t="s">
        <v>25</v>
      </c>
      <c r="H78" s="50">
        <v>21</v>
      </c>
      <c r="I78" s="29" t="s">
        <v>25</v>
      </c>
      <c r="J78" s="50"/>
      <c r="K78" s="29" t="s">
        <v>25</v>
      </c>
      <c r="L78" s="50"/>
      <c r="M78" s="30" t="s">
        <v>25</v>
      </c>
    </row>
    <row r="79" spans="2:13" ht="15.75" x14ac:dyDescent="0.2">
      <c r="B79" s="25" t="s">
        <v>50</v>
      </c>
      <c r="C79" s="50">
        <f t="shared" si="12"/>
        <v>8</v>
      </c>
      <c r="D79" s="50">
        <v>8</v>
      </c>
      <c r="E79" s="50"/>
      <c r="F79" s="50"/>
      <c r="G79" s="29" t="s">
        <v>25</v>
      </c>
      <c r="H79" s="50"/>
      <c r="I79" s="29" t="s">
        <v>25</v>
      </c>
      <c r="J79" s="50"/>
      <c r="K79" s="29" t="s">
        <v>25</v>
      </c>
      <c r="L79" s="50"/>
      <c r="M79" s="30" t="s">
        <v>25</v>
      </c>
    </row>
    <row r="80" spans="2:13" ht="15.75" x14ac:dyDescent="0.2">
      <c r="B80" s="26" t="s">
        <v>90</v>
      </c>
      <c r="C80" s="50">
        <f t="shared" si="12"/>
        <v>0</v>
      </c>
      <c r="D80" s="50"/>
      <c r="E80" s="50"/>
      <c r="F80" s="50"/>
      <c r="G80" s="29" t="s">
        <v>25</v>
      </c>
      <c r="H80" s="50"/>
      <c r="I80" s="29" t="s">
        <v>25</v>
      </c>
      <c r="J80" s="50"/>
      <c r="K80" s="29" t="s">
        <v>25</v>
      </c>
      <c r="L80" s="50"/>
      <c r="M80" s="30" t="s">
        <v>25</v>
      </c>
    </row>
    <row r="81" spans="2:13" ht="16.5" thickBot="1" x14ac:dyDescent="0.3">
      <c r="B81" s="31" t="s">
        <v>91</v>
      </c>
      <c r="C81" s="49">
        <f t="shared" si="12"/>
        <v>0</v>
      </c>
      <c r="D81" s="37"/>
      <c r="E81" s="36"/>
      <c r="F81" s="36"/>
      <c r="G81" s="32" t="s">
        <v>25</v>
      </c>
      <c r="H81" s="36"/>
      <c r="I81" s="32" t="s">
        <v>25</v>
      </c>
      <c r="J81" s="36"/>
      <c r="K81" s="32" t="s">
        <v>25</v>
      </c>
      <c r="L81" s="36"/>
      <c r="M81" s="33" t="s">
        <v>25</v>
      </c>
    </row>
    <row r="82" spans="2:13" x14ac:dyDescent="0.2">
      <c r="L82" s="38"/>
    </row>
    <row r="83" spans="2:13" x14ac:dyDescent="0.2">
      <c r="G83" s="57" t="s">
        <v>8</v>
      </c>
      <c r="H83" s="57"/>
      <c r="I83" s="57"/>
      <c r="J83" s="58" t="s">
        <v>73</v>
      </c>
      <c r="K83" s="58"/>
      <c r="L83" s="58"/>
      <c r="M83" s="58"/>
    </row>
    <row r="84" spans="2:13" x14ac:dyDescent="0.2">
      <c r="G84" s="57" t="s">
        <v>9</v>
      </c>
      <c r="H84" s="57"/>
      <c r="I84" s="57"/>
      <c r="J84" s="58" t="s">
        <v>10</v>
      </c>
      <c r="K84" s="58"/>
      <c r="L84" s="58"/>
      <c r="M84" s="58"/>
    </row>
    <row r="85" spans="2:13" x14ac:dyDescent="0.2">
      <c r="F85" s="57" t="s">
        <v>11</v>
      </c>
      <c r="G85" s="57"/>
      <c r="H85" s="57"/>
      <c r="I85" s="57"/>
      <c r="J85" s="58" t="s">
        <v>12</v>
      </c>
      <c r="K85" s="58"/>
      <c r="L85" s="58"/>
      <c r="M85" s="58"/>
    </row>
  </sheetData>
  <mergeCells count="39">
    <mergeCell ref="B16:B17"/>
    <mergeCell ref="G16:H16"/>
    <mergeCell ref="G17:H17"/>
    <mergeCell ref="A2:H2"/>
    <mergeCell ref="E4:H4"/>
    <mergeCell ref="F5:H5"/>
    <mergeCell ref="D7:H7"/>
    <mergeCell ref="B9:D9"/>
    <mergeCell ref="B10:D10"/>
    <mergeCell ref="I10:M10"/>
    <mergeCell ref="B11:D11"/>
    <mergeCell ref="B12:D12"/>
    <mergeCell ref="E13:H13"/>
    <mergeCell ref="A14:H14"/>
    <mergeCell ref="F43:G43"/>
    <mergeCell ref="B18:D18"/>
    <mergeCell ref="E18:H18"/>
    <mergeCell ref="B19:D19"/>
    <mergeCell ref="E19:H19"/>
    <mergeCell ref="B21:H21"/>
    <mergeCell ref="B22:H22"/>
    <mergeCell ref="B23:B24"/>
    <mergeCell ref="C23:C24"/>
    <mergeCell ref="D23:H23"/>
    <mergeCell ref="F41:G41"/>
    <mergeCell ref="F42:G42"/>
    <mergeCell ref="F85:I85"/>
    <mergeCell ref="J85:M85"/>
    <mergeCell ref="B46:H46"/>
    <mergeCell ref="B47:B48"/>
    <mergeCell ref="C47:F47"/>
    <mergeCell ref="G47:G48"/>
    <mergeCell ref="H47:I47"/>
    <mergeCell ref="J47:K47"/>
    <mergeCell ref="L47:M47"/>
    <mergeCell ref="G83:I83"/>
    <mergeCell ref="J83:M83"/>
    <mergeCell ref="G84:I84"/>
    <mergeCell ref="J84:M84"/>
  </mergeCells>
  <hyperlinks>
    <hyperlink ref="G17" r:id="rId1" xr:uid="{15561DEF-72C0-4E1E-90A1-0147286A593A}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 (2019 г)</vt:lpstr>
      <vt:lpstr>'Форма 1.5 (2019 г)'!Заголовки_для_печати</vt:lpstr>
      <vt:lpstr>'Форма 1.5 (2019 г)'!Область_печати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Кузнецова Елена Леонидовна</cp:lastModifiedBy>
  <cp:lastPrinted>2019-09-30T05:28:11Z</cp:lastPrinted>
  <dcterms:created xsi:type="dcterms:W3CDTF">2015-03-24T11:04:37Z</dcterms:created>
  <dcterms:modified xsi:type="dcterms:W3CDTF">2021-09-14T06:41:31Z</dcterms:modified>
</cp:coreProperties>
</file>