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E:\Документы\Инвестиционная программа\2020\"/>
    </mc:Choice>
  </mc:AlternateContent>
  <xr:revisionPtr revIDLastSave="0" documentId="8_{4530CB79-7875-42E4-B308-16A1020291E0}" xr6:coauthVersionLast="43" xr6:coauthVersionMax="43" xr10:uidLastSave="{00000000-0000-0000-0000-000000000000}"/>
  <bookViews>
    <workbookView xWindow="28680" yWindow="-120" windowWidth="29040" windowHeight="16440" firstSheet="1" activeTab="10" xr2:uid="{00000000-000D-0000-FFFF-FFFF00000000}"/>
  </bookViews>
  <sheets>
    <sheet name="20 " sheetId="24" state="hidden" r:id="rId1"/>
    <sheet name="19" sheetId="10" r:id="rId2"/>
    <sheet name="18" sheetId="9" r:id="rId3"/>
    <sheet name="17" sheetId="8" r:id="rId4"/>
    <sheet name="16" sheetId="7" r:id="rId5"/>
    <sheet name="15" sheetId="6" r:id="rId6"/>
    <sheet name="14" sheetId="5" r:id="rId7"/>
    <sheet name="13" sheetId="4" r:id="rId8"/>
    <sheet name="12" sheetId="3" r:id="rId9"/>
    <sheet name="11" sheetId="2" r:id="rId10"/>
    <sheet name="10" sheetId="1" r:id="rId11"/>
  </sheets>
  <definedNames>
    <definedName name="_xlnm._FilterDatabase" localSheetId="9" hidden="1">'11'!$A$18:$X$59</definedName>
    <definedName name="_xlnm._FilterDatabase" localSheetId="8" hidden="1">'12'!$A$16:$V$57</definedName>
    <definedName name="_xlnm._FilterDatabase" localSheetId="7" hidden="1">'13'!$A$18:$CA$59</definedName>
    <definedName name="_xlnm._FilterDatabase" localSheetId="6" hidden="1">'14'!$A$17:$AH$43</definedName>
    <definedName name="_xlnm._FilterDatabase" localSheetId="4" hidden="1">'16'!$A$17:$BH$43</definedName>
    <definedName name="_xlnm._FilterDatabase" localSheetId="3" hidden="1">'17'!$A$17:$BC$58</definedName>
    <definedName name="_xlnm._FilterDatabase" localSheetId="2" hidden="1">'18'!$A$17:$BC$58</definedName>
    <definedName name="TABLE" localSheetId="10">'10'!#REF!</definedName>
    <definedName name="TABLE" localSheetId="9">'11'!#REF!</definedName>
    <definedName name="TABLE" localSheetId="8">'12'!#REF!</definedName>
    <definedName name="TABLE" localSheetId="7">'13'!#REF!</definedName>
    <definedName name="TABLE" localSheetId="6">'14'!#REF!</definedName>
    <definedName name="TABLE" localSheetId="5">'15'!#REF!</definedName>
    <definedName name="TABLE" localSheetId="4">'16'!#REF!</definedName>
    <definedName name="TABLE" localSheetId="3">'17'!#REF!</definedName>
    <definedName name="TABLE" localSheetId="2">'18'!#REF!</definedName>
    <definedName name="TABLE" localSheetId="1">'19'!#REF!</definedName>
    <definedName name="TABLE" localSheetId="0">'20 '!#REF!</definedName>
    <definedName name="TABLE_2" localSheetId="10">'10'!#REF!</definedName>
    <definedName name="TABLE_2" localSheetId="9">'11'!#REF!</definedName>
    <definedName name="TABLE_2" localSheetId="8">'12'!#REF!</definedName>
    <definedName name="TABLE_2" localSheetId="7">'13'!#REF!</definedName>
    <definedName name="TABLE_2" localSheetId="6">'14'!#REF!</definedName>
    <definedName name="TABLE_2" localSheetId="5">'15'!#REF!</definedName>
    <definedName name="TABLE_2" localSheetId="4">'16'!#REF!</definedName>
    <definedName name="TABLE_2" localSheetId="3">'17'!#REF!</definedName>
    <definedName name="TABLE_2" localSheetId="2">'18'!#REF!</definedName>
    <definedName name="TABLE_2" localSheetId="1">'19'!#REF!</definedName>
    <definedName name="TABLE_2" localSheetId="0">'20 '!#REF!</definedName>
    <definedName name="_xlnm.Print_Area" localSheetId="10">'10'!$A$1:$T$62</definedName>
    <definedName name="_xlnm.Print_Area" localSheetId="9">'11'!$A$1:$X$63</definedName>
    <definedName name="_xlnm.Print_Area" localSheetId="8">'12'!$A$1:$V$62</definedName>
    <definedName name="_xlnm.Print_Area" localSheetId="7">'13'!$A$1:$CA$27</definedName>
    <definedName name="_xlnm.Print_Area" localSheetId="6">'14'!$A$1:$AH$61</definedName>
    <definedName name="_xlnm.Print_Area" localSheetId="5">'15'!$A$1:$CD$64</definedName>
    <definedName name="_xlnm.Print_Area" localSheetId="4">'16'!$A$1:$BH$60</definedName>
    <definedName name="_xlnm.Print_Area" localSheetId="3">'17'!$A$1:$BC$61</definedName>
    <definedName name="_xlnm.Print_Area" localSheetId="2">'18'!$A$1:$AS$18</definedName>
    <definedName name="_xlnm.Print_Area" localSheetId="1">'19'!$A$1:$M$23</definedName>
    <definedName name="_xlnm.Print_Area" localSheetId="0">'20 '!$A$1:$N$541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47" i="9" l="1"/>
  <c r="BB58" i="8" l="1"/>
  <c r="BA58" i="8"/>
  <c r="AZ58" i="8"/>
  <c r="AW58" i="8"/>
  <c r="AV58" i="8"/>
  <c r="AU58" i="8"/>
  <c r="AR58" i="8"/>
  <c r="AQ58" i="8"/>
  <c r="AP58" i="8"/>
  <c r="BB57" i="8"/>
  <c r="BA57" i="8"/>
  <c r="AZ57" i="8"/>
  <c r="AW57" i="8"/>
  <c r="AV57" i="8"/>
  <c r="AU57" i="8"/>
  <c r="AR57" i="8"/>
  <c r="AQ57" i="8"/>
  <c r="AP57" i="8"/>
  <c r="BC54" i="8"/>
  <c r="AX54" i="8"/>
  <c r="AS54" i="8"/>
  <c r="BC53" i="8"/>
  <c r="AX53" i="8"/>
  <c r="AS53" i="8"/>
  <c r="BC52" i="8"/>
  <c r="AX52" i="8"/>
  <c r="AS52" i="8"/>
  <c r="BC51" i="8"/>
  <c r="AX51" i="8"/>
  <c r="AS51" i="8"/>
  <c r="BC50" i="8"/>
  <c r="AX50" i="8"/>
  <c r="AS50" i="8"/>
  <c r="BC49" i="8"/>
  <c r="AX49" i="8"/>
  <c r="AS49" i="8"/>
  <c r="BC48" i="8"/>
  <c r="AX48" i="8"/>
  <c r="AS48" i="8"/>
  <c r="BC45" i="8"/>
  <c r="BA45" i="8"/>
  <c r="AZ45" i="8"/>
  <c r="AX45" i="8"/>
  <c r="AV45" i="8"/>
  <c r="AU45" i="8"/>
  <c r="AS45" i="8"/>
  <c r="AQ45" i="8"/>
  <c r="AP45" i="8"/>
  <c r="BC44" i="8"/>
  <c r="BA44" i="8"/>
  <c r="AZ44" i="8"/>
  <c r="AX44" i="8"/>
  <c r="AV44" i="8"/>
  <c r="AU44" i="8"/>
  <c r="AS44" i="8"/>
  <c r="AQ44" i="8"/>
  <c r="AP44" i="8"/>
  <c r="AF44" i="8" s="1"/>
  <c r="BC43" i="8"/>
  <c r="BA43" i="8"/>
  <c r="AZ43" i="8"/>
  <c r="AX43" i="8"/>
  <c r="AV43" i="8"/>
  <c r="AU43" i="8"/>
  <c r="AS43" i="8"/>
  <c r="AQ43" i="8"/>
  <c r="AP43" i="8"/>
  <c r="BC42" i="8"/>
  <c r="BA42" i="8"/>
  <c r="AZ42" i="8"/>
  <c r="AX42" i="8"/>
  <c r="AV42" i="8"/>
  <c r="AU42" i="8"/>
  <c r="AS42" i="8"/>
  <c r="AQ42" i="8"/>
  <c r="AP42" i="8"/>
  <c r="BC39" i="8"/>
  <c r="AX39" i="8"/>
  <c r="AS39" i="8"/>
  <c r="BC38" i="8"/>
  <c r="AX38" i="8"/>
  <c r="AS38" i="8"/>
  <c r="BC37" i="8"/>
  <c r="AX37" i="8"/>
  <c r="AS37" i="8"/>
  <c r="BC36" i="8"/>
  <c r="AX36" i="8"/>
  <c r="AS36" i="8"/>
  <c r="BC34" i="8"/>
  <c r="AX34" i="8"/>
  <c r="AS34" i="8"/>
  <c r="BC31" i="8"/>
  <c r="AX31" i="8"/>
  <c r="AS31" i="8"/>
  <c r="BC30" i="8"/>
  <c r="AX30" i="8"/>
  <c r="AS30" i="8"/>
  <c r="BC29" i="8"/>
  <c r="AX29" i="8"/>
  <c r="AS29" i="8"/>
  <c r="AN54" i="8"/>
  <c r="AN53" i="8"/>
  <c r="AN52" i="8"/>
  <c r="AN51" i="8"/>
  <c r="AN50" i="8"/>
  <c r="AN49" i="8"/>
  <c r="AN48" i="8"/>
  <c r="AN45" i="8"/>
  <c r="AN44" i="8"/>
  <c r="AN43" i="8"/>
  <c r="AN42" i="8"/>
  <c r="AN39" i="8"/>
  <c r="AN38" i="8"/>
  <c r="AN37" i="8"/>
  <c r="AN36" i="8"/>
  <c r="AN34" i="8"/>
  <c r="AN31" i="8"/>
  <c r="AN30" i="8"/>
  <c r="AN29" i="8"/>
  <c r="AM58" i="8"/>
  <c r="AL58" i="8"/>
  <c r="AK58" i="8"/>
  <c r="AM57" i="8"/>
  <c r="AL57" i="8"/>
  <c r="AK57" i="8"/>
  <c r="AL45" i="8"/>
  <c r="AK45" i="8"/>
  <c r="AL44" i="8"/>
  <c r="AG44" i="8" s="1"/>
  <c r="AK44" i="8"/>
  <c r="AL43" i="8"/>
  <c r="AK43" i="8"/>
  <c r="AL42" i="8"/>
  <c r="AK42" i="8"/>
  <c r="AB44" i="8"/>
  <c r="BB44" i="8" s="1"/>
  <c r="Y44" i="8"/>
  <c r="AY44" i="8" s="1"/>
  <c r="W44" i="8"/>
  <c r="AW44" i="8" s="1"/>
  <c r="T44" i="8"/>
  <c r="AT44" i="8" s="1"/>
  <c r="R44" i="8"/>
  <c r="AR44" i="8" s="1"/>
  <c r="F44" i="8"/>
  <c r="G44" i="8"/>
  <c r="I44" i="8"/>
  <c r="J44" i="8"/>
  <c r="O44" i="8"/>
  <c r="AO44" i="8" s="1"/>
  <c r="G43" i="8"/>
  <c r="D56" i="3"/>
  <c r="D53" i="3"/>
  <c r="D52" i="3"/>
  <c r="D51" i="3"/>
  <c r="D50" i="3"/>
  <c r="D49" i="3"/>
  <c r="D48" i="3"/>
  <c r="D42" i="3"/>
  <c r="D41" i="3"/>
  <c r="D38" i="3"/>
  <c r="D37" i="3"/>
  <c r="D35" i="3"/>
  <c r="D33" i="3"/>
  <c r="AI44" i="8" l="1"/>
  <c r="AJ44" i="8"/>
  <c r="AE44" i="8" s="1"/>
  <c r="M44" i="8"/>
  <c r="AM44" i="8" s="1"/>
  <c r="AH44" i="8" s="1"/>
  <c r="E44" i="8"/>
  <c r="H44" i="8"/>
  <c r="D57" i="1" l="1"/>
  <c r="D57" i="3" s="1"/>
  <c r="D44" i="1" l="1"/>
  <c r="D44" i="3" s="1"/>
  <c r="D43" i="1"/>
  <c r="D43" i="3" s="1"/>
  <c r="D36" i="1" l="1"/>
  <c r="D36" i="3" s="1"/>
  <c r="D29" i="1"/>
  <c r="D29" i="3" s="1"/>
  <c r="D30" i="1"/>
  <c r="D30" i="3" s="1"/>
  <c r="D28" i="1"/>
  <c r="D55" i="1"/>
  <c r="D55" i="3" s="1"/>
  <c r="D47" i="1"/>
  <c r="D47" i="3" s="1"/>
  <c r="D32" i="1"/>
  <c r="D32" i="3" s="1"/>
  <c r="D40" i="1"/>
  <c r="D40" i="3" s="1"/>
  <c r="F55" i="1" l="1"/>
  <c r="D24" i="1"/>
  <c r="D24" i="3" s="1"/>
  <c r="D27" i="1"/>
  <c r="D28" i="3"/>
  <c r="D46" i="1"/>
  <c r="D34" i="1"/>
  <c r="D22" i="1" l="1"/>
  <c r="D22" i="3" s="1"/>
  <c r="D46" i="3"/>
  <c r="D26" i="1"/>
  <c r="D27" i="3"/>
  <c r="D31" i="1"/>
  <c r="F31" i="1" s="1"/>
  <c r="D34" i="3"/>
  <c r="F56" i="1"/>
  <c r="F53" i="1"/>
  <c r="F52" i="1"/>
  <c r="F51" i="1"/>
  <c r="F50" i="1"/>
  <c r="F49" i="1"/>
  <c r="F48" i="1"/>
  <c r="F47" i="1"/>
  <c r="F46" i="1"/>
  <c r="F44" i="1"/>
  <c r="F43" i="1"/>
  <c r="F42" i="1"/>
  <c r="F41" i="1"/>
  <c r="F40" i="1"/>
  <c r="F38" i="1"/>
  <c r="F37" i="1"/>
  <c r="F36" i="1"/>
  <c r="F35" i="1"/>
  <c r="F34" i="1"/>
  <c r="F33" i="1"/>
  <c r="F32" i="1"/>
  <c r="F30" i="1"/>
  <c r="F29" i="1"/>
  <c r="F28" i="1"/>
  <c r="F27" i="1"/>
  <c r="F26" i="1"/>
  <c r="F25" i="1"/>
  <c r="Q25" i="1" s="1"/>
  <c r="F24" i="1"/>
  <c r="F57" i="1"/>
  <c r="F22" i="1" l="1"/>
  <c r="D20" i="1"/>
  <c r="D31" i="3"/>
  <c r="D19" i="1"/>
  <c r="D26" i="3"/>
  <c r="I47" i="1"/>
  <c r="J47" i="1"/>
  <c r="D19" i="3" l="1"/>
  <c r="F19" i="1"/>
  <c r="D20" i="3"/>
  <c r="F20" i="1"/>
  <c r="J32" i="1"/>
  <c r="J4" i="3" l="1"/>
  <c r="E54" i="3" l="1"/>
  <c r="AP45" i="4" l="1"/>
  <c r="AQ45" i="4"/>
  <c r="AR45" i="4"/>
  <c r="AS45" i="4"/>
  <c r="AT45" i="4"/>
  <c r="G45" i="4"/>
  <c r="H45" i="4"/>
  <c r="I45" i="4"/>
  <c r="J45" i="4"/>
  <c r="K45" i="4"/>
  <c r="E45" i="4"/>
  <c r="J43" i="3"/>
  <c r="M45" i="4" s="1"/>
  <c r="K43" i="3"/>
  <c r="AV45" i="4" s="1"/>
  <c r="L43" i="3"/>
  <c r="T45" i="4" s="1"/>
  <c r="M43" i="3"/>
  <c r="BC45" i="4" s="1"/>
  <c r="N43" i="3"/>
  <c r="AA45" i="4" s="1"/>
  <c r="O43" i="3"/>
  <c r="BJ45" i="4" s="1"/>
  <c r="P43" i="3"/>
  <c r="AH45" i="4" s="1"/>
  <c r="Q43" i="3"/>
  <c r="BQ45" i="4" s="1"/>
  <c r="E43" i="3"/>
  <c r="Q57" i="3"/>
  <c r="P57" i="3"/>
  <c r="O57" i="3"/>
  <c r="N57" i="3"/>
  <c r="M57" i="3"/>
  <c r="L57" i="3"/>
  <c r="K57" i="3"/>
  <c r="J57" i="3"/>
  <c r="E57" i="3"/>
  <c r="Q56" i="3"/>
  <c r="P56" i="3"/>
  <c r="O56" i="3"/>
  <c r="N56" i="3"/>
  <c r="M56" i="3"/>
  <c r="L56" i="3"/>
  <c r="K56" i="3"/>
  <c r="J56" i="3"/>
  <c r="E56" i="3"/>
  <c r="Q54" i="3"/>
  <c r="P54" i="3"/>
  <c r="O54" i="3"/>
  <c r="N54" i="3"/>
  <c r="M54" i="3"/>
  <c r="L54" i="3"/>
  <c r="K54" i="3"/>
  <c r="J54" i="3"/>
  <c r="Q53" i="3"/>
  <c r="P53" i="3"/>
  <c r="O53" i="3"/>
  <c r="N53" i="3"/>
  <c r="M53" i="3"/>
  <c r="L53" i="3"/>
  <c r="K53" i="3"/>
  <c r="J53" i="3"/>
  <c r="E53" i="3"/>
  <c r="Q52" i="3"/>
  <c r="P52" i="3"/>
  <c r="O52" i="3"/>
  <c r="N52" i="3"/>
  <c r="M52" i="3"/>
  <c r="L52" i="3"/>
  <c r="K52" i="3"/>
  <c r="J52" i="3"/>
  <c r="E52" i="3"/>
  <c r="Q51" i="3"/>
  <c r="P51" i="3"/>
  <c r="O51" i="3"/>
  <c r="N51" i="3"/>
  <c r="M51" i="3"/>
  <c r="L51" i="3"/>
  <c r="K51" i="3"/>
  <c r="J51" i="3"/>
  <c r="E51" i="3"/>
  <c r="Q50" i="3"/>
  <c r="P50" i="3"/>
  <c r="O50" i="3"/>
  <c r="N50" i="3"/>
  <c r="M50" i="3"/>
  <c r="L50" i="3"/>
  <c r="K50" i="3"/>
  <c r="J50" i="3"/>
  <c r="E50" i="3"/>
  <c r="Q49" i="3"/>
  <c r="P49" i="3"/>
  <c r="O49" i="3"/>
  <c r="N49" i="3"/>
  <c r="M49" i="3"/>
  <c r="L49" i="3"/>
  <c r="K49" i="3"/>
  <c r="J49" i="3"/>
  <c r="E49" i="3"/>
  <c r="Q48" i="3"/>
  <c r="P48" i="3"/>
  <c r="O48" i="3"/>
  <c r="N48" i="3"/>
  <c r="M48" i="3"/>
  <c r="L48" i="3"/>
  <c r="K48" i="3"/>
  <c r="J48" i="3"/>
  <c r="E48" i="3"/>
  <c r="Q47" i="3"/>
  <c r="P47" i="3"/>
  <c r="O47" i="3"/>
  <c r="N47" i="3"/>
  <c r="M47" i="3"/>
  <c r="L47" i="3"/>
  <c r="K47" i="3"/>
  <c r="J47" i="3"/>
  <c r="E47" i="3"/>
  <c r="Q44" i="3"/>
  <c r="P44" i="3"/>
  <c r="O44" i="3"/>
  <c r="N44" i="3"/>
  <c r="M44" i="3"/>
  <c r="L44" i="3"/>
  <c r="K44" i="3"/>
  <c r="J44" i="3"/>
  <c r="E44" i="3"/>
  <c r="Q42" i="3"/>
  <c r="P42" i="3"/>
  <c r="O42" i="3"/>
  <c r="N42" i="3"/>
  <c r="M42" i="3"/>
  <c r="L42" i="3"/>
  <c r="K42" i="3"/>
  <c r="J42" i="3"/>
  <c r="E42" i="3"/>
  <c r="Q41" i="3"/>
  <c r="P41" i="3"/>
  <c r="O41" i="3"/>
  <c r="N41" i="3"/>
  <c r="M41" i="3"/>
  <c r="L41" i="3"/>
  <c r="K41" i="3"/>
  <c r="J41" i="3"/>
  <c r="E41" i="3"/>
  <c r="Q38" i="3"/>
  <c r="P38" i="3"/>
  <c r="O38" i="3"/>
  <c r="N38" i="3"/>
  <c r="M38" i="3"/>
  <c r="L38" i="3"/>
  <c r="K38" i="3"/>
  <c r="J38" i="3"/>
  <c r="E38" i="3"/>
  <c r="Q37" i="3"/>
  <c r="P37" i="3"/>
  <c r="O37" i="3"/>
  <c r="N37" i="3"/>
  <c r="M37" i="3"/>
  <c r="L37" i="3"/>
  <c r="K37" i="3"/>
  <c r="J37" i="3"/>
  <c r="E37" i="3"/>
  <c r="Q36" i="3"/>
  <c r="P36" i="3"/>
  <c r="O36" i="3"/>
  <c r="N36" i="3"/>
  <c r="M36" i="3"/>
  <c r="L36" i="3"/>
  <c r="K36" i="3"/>
  <c r="J36" i="3"/>
  <c r="E36" i="3"/>
  <c r="Q35" i="3"/>
  <c r="P35" i="3"/>
  <c r="O35" i="3"/>
  <c r="N35" i="3"/>
  <c r="M35" i="3"/>
  <c r="L35" i="3"/>
  <c r="K35" i="3"/>
  <c r="J35" i="3"/>
  <c r="E35" i="3"/>
  <c r="Q33" i="3"/>
  <c r="P33" i="3"/>
  <c r="O33" i="3"/>
  <c r="N33" i="3"/>
  <c r="M33" i="3"/>
  <c r="L33" i="3"/>
  <c r="K33" i="3"/>
  <c r="J33" i="3"/>
  <c r="E33" i="3"/>
  <c r="Q30" i="3"/>
  <c r="P30" i="3"/>
  <c r="O30" i="3"/>
  <c r="N30" i="3"/>
  <c r="M30" i="3"/>
  <c r="L30" i="3"/>
  <c r="K30" i="3"/>
  <c r="J30" i="3"/>
  <c r="E30" i="3"/>
  <c r="Q29" i="3"/>
  <c r="P29" i="3"/>
  <c r="O29" i="3"/>
  <c r="N29" i="3"/>
  <c r="M29" i="3"/>
  <c r="L29" i="3"/>
  <c r="K29" i="3"/>
  <c r="E29" i="3"/>
  <c r="Q28" i="3"/>
  <c r="P28" i="3"/>
  <c r="O28" i="3"/>
  <c r="N28" i="3"/>
  <c r="M28" i="3"/>
  <c r="L28" i="3"/>
  <c r="K28" i="3"/>
  <c r="E28" i="3"/>
  <c r="E27" i="3"/>
  <c r="AO45" i="4" l="1"/>
  <c r="F45" i="4"/>
  <c r="D45" i="4" s="1"/>
  <c r="BZ45" i="4" l="1"/>
  <c r="BY45" i="4"/>
  <c r="K40" i="1"/>
  <c r="L40" i="3" s="1"/>
  <c r="G43" i="1"/>
  <c r="D44" i="8" s="1"/>
  <c r="AD44" i="8" s="1"/>
  <c r="H43" i="1"/>
  <c r="Q43" i="1" s="1"/>
  <c r="R43" i="1" l="1"/>
  <c r="I43" i="3"/>
  <c r="H45" i="2"/>
  <c r="W45" i="2" s="1"/>
  <c r="H43" i="3"/>
  <c r="U43" i="3" s="1"/>
  <c r="S43" i="1"/>
  <c r="M45" i="2"/>
  <c r="I45" i="2" s="1"/>
  <c r="D45" i="2"/>
  <c r="V45" i="2" l="1"/>
  <c r="T43" i="3"/>
  <c r="G43" i="3"/>
  <c r="N45" i="2"/>
  <c r="O45" i="2"/>
  <c r="S43" i="3" l="1"/>
  <c r="F55" i="10"/>
  <c r="F24" i="10" s="1"/>
  <c r="F34" i="10"/>
  <c r="F27" i="10"/>
  <c r="F26" i="10" s="1"/>
  <c r="F19" i="10" s="1"/>
  <c r="E46" i="10"/>
  <c r="M55" i="10"/>
  <c r="M24" i="10" s="1"/>
  <c r="L55" i="10"/>
  <c r="K55" i="10"/>
  <c r="K24" i="10" s="1"/>
  <c r="J55" i="10"/>
  <c r="J24" i="10" s="1"/>
  <c r="I55" i="10"/>
  <c r="I24" i="10" s="1"/>
  <c r="H55" i="10"/>
  <c r="H24" i="10" s="1"/>
  <c r="G55" i="10"/>
  <c r="G24" i="10" s="1"/>
  <c r="M46" i="10"/>
  <c r="M22" i="10" s="1"/>
  <c r="L46" i="10"/>
  <c r="L22" i="10" s="1"/>
  <c r="K46" i="10"/>
  <c r="K22" i="10" s="1"/>
  <c r="J46" i="10"/>
  <c r="J22" i="10" s="1"/>
  <c r="I46" i="10"/>
  <c r="I22" i="10" s="1"/>
  <c r="H46" i="10"/>
  <c r="H22" i="10" s="1"/>
  <c r="G46" i="10"/>
  <c r="G22" i="10" s="1"/>
  <c r="F46" i="10"/>
  <c r="F22" i="10" s="1"/>
  <c r="D46" i="10"/>
  <c r="M40" i="10"/>
  <c r="L40" i="10"/>
  <c r="K40" i="10"/>
  <c r="J40" i="10"/>
  <c r="I40" i="10"/>
  <c r="H40" i="10"/>
  <c r="G40" i="10"/>
  <c r="F40" i="10"/>
  <c r="M34" i="10"/>
  <c r="M31" i="10" s="1"/>
  <c r="M20" i="10" s="1"/>
  <c r="L34" i="10"/>
  <c r="K34" i="10"/>
  <c r="J34" i="10"/>
  <c r="I34" i="10"/>
  <c r="H34" i="10"/>
  <c r="G34" i="10"/>
  <c r="M32" i="10"/>
  <c r="L32" i="10"/>
  <c r="K32" i="10"/>
  <c r="J32" i="10"/>
  <c r="I32" i="10"/>
  <c r="H32" i="10"/>
  <c r="G32" i="10"/>
  <c r="F32" i="10"/>
  <c r="M27" i="10"/>
  <c r="M26" i="10" s="1"/>
  <c r="M19" i="10" s="1"/>
  <c r="L27" i="10"/>
  <c r="L26" i="10" s="1"/>
  <c r="L19" i="10" s="1"/>
  <c r="K27" i="10"/>
  <c r="K26" i="10" s="1"/>
  <c r="K19" i="10" s="1"/>
  <c r="J27" i="10"/>
  <c r="J26" i="10" s="1"/>
  <c r="J19" i="10" s="1"/>
  <c r="I27" i="10"/>
  <c r="I26" i="10" s="1"/>
  <c r="I19" i="10" s="1"/>
  <c r="H27" i="10"/>
  <c r="H26" i="10" s="1"/>
  <c r="H19" i="10" s="1"/>
  <c r="G27" i="10"/>
  <c r="G26" i="10" s="1"/>
  <c r="G19" i="10" s="1"/>
  <c r="L24" i="10"/>
  <c r="M23" i="10"/>
  <c r="L23" i="10"/>
  <c r="K23" i="10"/>
  <c r="J23" i="10"/>
  <c r="I23" i="10"/>
  <c r="H23" i="10"/>
  <c r="G23" i="10"/>
  <c r="F23" i="10"/>
  <c r="AS56" i="9"/>
  <c r="AS25" i="9" s="1"/>
  <c r="AR56" i="9"/>
  <c r="AR25" i="9" s="1"/>
  <c r="AQ56" i="9"/>
  <c r="AQ25" i="9" s="1"/>
  <c r="AP56" i="9"/>
  <c r="AP25" i="9" s="1"/>
  <c r="AO56" i="9"/>
  <c r="AO25" i="9" s="1"/>
  <c r="AN56" i="9"/>
  <c r="AN25" i="9" s="1"/>
  <c r="AM56" i="9"/>
  <c r="AM25" i="9" s="1"/>
  <c r="AL56" i="9"/>
  <c r="AL25" i="9" s="1"/>
  <c r="AK56" i="9"/>
  <c r="AK25" i="9" s="1"/>
  <c r="AJ56" i="9"/>
  <c r="AJ25" i="9" s="1"/>
  <c r="AI56" i="9"/>
  <c r="AI25" i="9" s="1"/>
  <c r="AH56" i="9"/>
  <c r="AH25" i="9" s="1"/>
  <c r="AG56" i="9"/>
  <c r="AG25" i="9" s="1"/>
  <c r="AF56" i="9"/>
  <c r="AF25" i="9" s="1"/>
  <c r="AE56" i="9"/>
  <c r="AE25" i="9" s="1"/>
  <c r="AD56" i="9"/>
  <c r="AD25" i="9" s="1"/>
  <c r="AC56" i="9"/>
  <c r="AC25" i="9" s="1"/>
  <c r="AB56" i="9"/>
  <c r="AB25" i="9" s="1"/>
  <c r="AA56" i="9"/>
  <c r="AA25" i="9" s="1"/>
  <c r="Z56" i="9"/>
  <c r="Z25" i="9" s="1"/>
  <c r="Y56" i="9"/>
  <c r="Y25" i="9" s="1"/>
  <c r="X56" i="9"/>
  <c r="X25" i="9" s="1"/>
  <c r="W56" i="9"/>
  <c r="W25" i="9" s="1"/>
  <c r="V56" i="9"/>
  <c r="V25" i="9" s="1"/>
  <c r="U56" i="9"/>
  <c r="U25" i="9" s="1"/>
  <c r="T56" i="9"/>
  <c r="T25" i="9" s="1"/>
  <c r="S56" i="9"/>
  <c r="S25" i="9" s="1"/>
  <c r="R56" i="9"/>
  <c r="R25" i="9" s="1"/>
  <c r="Q56" i="9"/>
  <c r="Q25" i="9" s="1"/>
  <c r="P56" i="9"/>
  <c r="P25" i="9" s="1"/>
  <c r="O56" i="9"/>
  <c r="O25" i="9" s="1"/>
  <c r="N56" i="9"/>
  <c r="N25" i="9" s="1"/>
  <c r="M56" i="9"/>
  <c r="M25" i="9" s="1"/>
  <c r="L56" i="9"/>
  <c r="L25" i="9" s="1"/>
  <c r="K56" i="9"/>
  <c r="K25" i="9" s="1"/>
  <c r="J56" i="9"/>
  <c r="J25" i="9" s="1"/>
  <c r="I56" i="9"/>
  <c r="I25" i="9" s="1"/>
  <c r="H56" i="9"/>
  <c r="H25" i="9" s="1"/>
  <c r="G56" i="9"/>
  <c r="G25" i="9" s="1"/>
  <c r="F56" i="9"/>
  <c r="F25" i="9" s="1"/>
  <c r="E56" i="9"/>
  <c r="E25" i="9" s="1"/>
  <c r="AS47" i="9"/>
  <c r="AS23" i="9" s="1"/>
  <c r="AR47" i="9"/>
  <c r="AR23" i="9" s="1"/>
  <c r="AQ47" i="9"/>
  <c r="AQ23" i="9" s="1"/>
  <c r="AP47" i="9"/>
  <c r="AP23" i="9" s="1"/>
  <c r="AO47" i="9"/>
  <c r="AO23" i="9" s="1"/>
  <c r="AN47" i="9"/>
  <c r="AN23" i="9" s="1"/>
  <c r="AM47" i="9"/>
  <c r="AM23" i="9" s="1"/>
  <c r="AL47" i="9"/>
  <c r="AL23" i="9" s="1"/>
  <c r="AK47" i="9"/>
  <c r="AK23" i="9" s="1"/>
  <c r="AJ47" i="9"/>
  <c r="AJ23" i="9" s="1"/>
  <c r="AI47" i="9"/>
  <c r="AI23" i="9" s="1"/>
  <c r="AH47" i="9"/>
  <c r="AH23" i="9" s="1"/>
  <c r="AG47" i="9"/>
  <c r="AG23" i="9" s="1"/>
  <c r="AF47" i="9"/>
  <c r="AF23" i="9" s="1"/>
  <c r="AE47" i="9"/>
  <c r="AE23" i="9" s="1"/>
  <c r="AD47" i="9"/>
  <c r="AD23" i="9" s="1"/>
  <c r="AC47" i="9"/>
  <c r="AC23" i="9" s="1"/>
  <c r="AB47" i="9"/>
  <c r="AB23" i="9" s="1"/>
  <c r="AA47" i="9"/>
  <c r="AA23" i="9" s="1"/>
  <c r="Z47" i="9"/>
  <c r="Z23" i="9" s="1"/>
  <c r="Y47" i="9"/>
  <c r="Y23" i="9" s="1"/>
  <c r="X47" i="9"/>
  <c r="X23" i="9" s="1"/>
  <c r="W47" i="9"/>
  <c r="W23" i="9" s="1"/>
  <c r="V47" i="9"/>
  <c r="V23" i="9" s="1"/>
  <c r="U47" i="9"/>
  <c r="U23" i="9" s="1"/>
  <c r="T47" i="9"/>
  <c r="T23" i="9" s="1"/>
  <c r="S47" i="9"/>
  <c r="S23" i="9" s="1"/>
  <c r="R47" i="9"/>
  <c r="R23" i="9" s="1"/>
  <c r="Q47" i="9"/>
  <c r="Q23" i="9" s="1"/>
  <c r="P47" i="9"/>
  <c r="P23" i="9" s="1"/>
  <c r="O47" i="9"/>
  <c r="O23" i="9" s="1"/>
  <c r="N47" i="9"/>
  <c r="N23" i="9" s="1"/>
  <c r="M47" i="9"/>
  <c r="M23" i="9" s="1"/>
  <c r="L47" i="9"/>
  <c r="L23" i="9" s="1"/>
  <c r="K47" i="9"/>
  <c r="K23" i="9" s="1"/>
  <c r="J23" i="9"/>
  <c r="I47" i="9"/>
  <c r="I23" i="9" s="1"/>
  <c r="H47" i="9"/>
  <c r="H23" i="9" s="1"/>
  <c r="G47" i="9"/>
  <c r="G23" i="9" s="1"/>
  <c r="F47" i="9"/>
  <c r="E47" i="9"/>
  <c r="E23" i="9" s="1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K35" i="9"/>
  <c r="J35" i="9"/>
  <c r="I35" i="9"/>
  <c r="H35" i="9"/>
  <c r="G35" i="9"/>
  <c r="F35" i="9"/>
  <c r="E35" i="9"/>
  <c r="AS33" i="9"/>
  <c r="AR33" i="9"/>
  <c r="AQ33" i="9"/>
  <c r="AP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L33" i="9"/>
  <c r="K33" i="9"/>
  <c r="J33" i="9"/>
  <c r="I33" i="9"/>
  <c r="H33" i="9"/>
  <c r="G33" i="9"/>
  <c r="F33" i="9"/>
  <c r="E33" i="9"/>
  <c r="AS28" i="9"/>
  <c r="AS27" i="9" s="1"/>
  <c r="AS20" i="9" s="1"/>
  <c r="AR28" i="9"/>
  <c r="AR27" i="9" s="1"/>
  <c r="AR20" i="9" s="1"/>
  <c r="AQ28" i="9"/>
  <c r="AQ27" i="9" s="1"/>
  <c r="AQ20" i="9" s="1"/>
  <c r="AP28" i="9"/>
  <c r="AP27" i="9" s="1"/>
  <c r="AP20" i="9" s="1"/>
  <c r="AO28" i="9"/>
  <c r="AO27" i="9" s="1"/>
  <c r="AO20" i="9" s="1"/>
  <c r="AN28" i="9"/>
  <c r="AN27" i="9" s="1"/>
  <c r="AN20" i="9" s="1"/>
  <c r="AM28" i="9"/>
  <c r="AM27" i="9" s="1"/>
  <c r="AM20" i="9" s="1"/>
  <c r="AL28" i="9"/>
  <c r="AL27" i="9" s="1"/>
  <c r="AL20" i="9" s="1"/>
  <c r="AK28" i="9"/>
  <c r="AK27" i="9" s="1"/>
  <c r="AK20" i="9" s="1"/>
  <c r="AJ28" i="9"/>
  <c r="AJ27" i="9" s="1"/>
  <c r="AJ20" i="9" s="1"/>
  <c r="AI28" i="9"/>
  <c r="AI27" i="9" s="1"/>
  <c r="AI20" i="9" s="1"/>
  <c r="AH28" i="9"/>
  <c r="AH27" i="9" s="1"/>
  <c r="AH20" i="9" s="1"/>
  <c r="AG28" i="9"/>
  <c r="AG27" i="9" s="1"/>
  <c r="AG20" i="9" s="1"/>
  <c r="AF28" i="9"/>
  <c r="AF27" i="9" s="1"/>
  <c r="AF20" i="9" s="1"/>
  <c r="AE28" i="9"/>
  <c r="AE27" i="9" s="1"/>
  <c r="AE20" i="9" s="1"/>
  <c r="AD28" i="9"/>
  <c r="AD27" i="9" s="1"/>
  <c r="AD20" i="9" s="1"/>
  <c r="AC28" i="9"/>
  <c r="AC27" i="9" s="1"/>
  <c r="AC20" i="9" s="1"/>
  <c r="AB28" i="9"/>
  <c r="AB27" i="9" s="1"/>
  <c r="AB20" i="9" s="1"/>
  <c r="AA28" i="9"/>
  <c r="AA27" i="9" s="1"/>
  <c r="AA20" i="9" s="1"/>
  <c r="Z28" i="9"/>
  <c r="Z27" i="9" s="1"/>
  <c r="Z20" i="9" s="1"/>
  <c r="Y28" i="9"/>
  <c r="Y27" i="9" s="1"/>
  <c r="Y20" i="9" s="1"/>
  <c r="X28" i="9"/>
  <c r="X27" i="9" s="1"/>
  <c r="X20" i="9" s="1"/>
  <c r="W28" i="9"/>
  <c r="V28" i="9"/>
  <c r="V27" i="9" s="1"/>
  <c r="V20" i="9" s="1"/>
  <c r="U28" i="9"/>
  <c r="U27" i="9" s="1"/>
  <c r="U20" i="9" s="1"/>
  <c r="T28" i="9"/>
  <c r="T27" i="9" s="1"/>
  <c r="T20" i="9" s="1"/>
  <c r="S28" i="9"/>
  <c r="S27" i="9" s="1"/>
  <c r="S20" i="9" s="1"/>
  <c r="R28" i="9"/>
  <c r="R27" i="9" s="1"/>
  <c r="R20" i="9" s="1"/>
  <c r="Q28" i="9"/>
  <c r="Q27" i="9" s="1"/>
  <c r="Q20" i="9" s="1"/>
  <c r="P28" i="9"/>
  <c r="P27" i="9" s="1"/>
  <c r="P20" i="9" s="1"/>
  <c r="O28" i="9"/>
  <c r="O27" i="9" s="1"/>
  <c r="O20" i="9" s="1"/>
  <c r="N28" i="9"/>
  <c r="N27" i="9" s="1"/>
  <c r="N20" i="9" s="1"/>
  <c r="M28" i="9"/>
  <c r="M27" i="9" s="1"/>
  <c r="M20" i="9" s="1"/>
  <c r="L28" i="9"/>
  <c r="L27" i="9" s="1"/>
  <c r="L20" i="9" s="1"/>
  <c r="K28" i="9"/>
  <c r="K27" i="9" s="1"/>
  <c r="K20" i="9" s="1"/>
  <c r="J28" i="9"/>
  <c r="J27" i="9" s="1"/>
  <c r="J20" i="9" s="1"/>
  <c r="I28" i="9"/>
  <c r="I27" i="9" s="1"/>
  <c r="I20" i="9" s="1"/>
  <c r="H28" i="9"/>
  <c r="H27" i="9" s="1"/>
  <c r="H20" i="9" s="1"/>
  <c r="G28" i="9"/>
  <c r="F28" i="9"/>
  <c r="F27" i="9" s="1"/>
  <c r="F20" i="9" s="1"/>
  <c r="E28" i="9"/>
  <c r="E27" i="9" s="1"/>
  <c r="E20" i="9" s="1"/>
  <c r="W27" i="9"/>
  <c r="W20" i="9" s="1"/>
  <c r="G27" i="9"/>
  <c r="G20" i="9" s="1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F23" i="9"/>
  <c r="D56" i="9"/>
  <c r="D25" i="9" s="1"/>
  <c r="D47" i="9"/>
  <c r="D23" i="9" s="1"/>
  <c r="D41" i="9"/>
  <c r="D35" i="9"/>
  <c r="D33" i="9"/>
  <c r="D28" i="9"/>
  <c r="D27" i="9" s="1"/>
  <c r="D20" i="9" s="1"/>
  <c r="D24" i="9"/>
  <c r="AI54" i="8"/>
  <c r="AS41" i="8"/>
  <c r="AF42" i="8"/>
  <c r="AI39" i="8"/>
  <c r="BC33" i="8"/>
  <c r="AX33" i="8"/>
  <c r="AS33" i="8"/>
  <c r="AN33" i="8"/>
  <c r="F55" i="8"/>
  <c r="AC28" i="8"/>
  <c r="AC27" i="8" s="1"/>
  <c r="AC20" i="8" s="1"/>
  <c r="X28" i="8"/>
  <c r="X27" i="8" s="1"/>
  <c r="S28" i="8"/>
  <c r="S27" i="8" s="1"/>
  <c r="S20" i="8" s="1"/>
  <c r="N28" i="8"/>
  <c r="H58" i="8"/>
  <c r="G45" i="8"/>
  <c r="G42" i="8"/>
  <c r="Y58" i="8"/>
  <c r="AY58" i="8" s="1"/>
  <c r="Y57" i="8"/>
  <c r="AY57" i="8" s="1"/>
  <c r="Y55" i="8"/>
  <c r="Y54" i="8"/>
  <c r="Y53" i="8"/>
  <c r="AY53" i="8" s="1"/>
  <c r="Y52" i="8"/>
  <c r="Y51" i="8"/>
  <c r="Y50" i="8"/>
  <c r="AY50" i="8" s="1"/>
  <c r="Y49" i="8"/>
  <c r="AY49" i="8" s="1"/>
  <c r="Y46" i="8"/>
  <c r="Y45" i="8"/>
  <c r="AY45" i="8" s="1"/>
  <c r="Y43" i="8"/>
  <c r="Y42" i="8"/>
  <c r="AY42" i="8" s="1"/>
  <c r="Y40" i="8"/>
  <c r="Y39" i="8"/>
  <c r="Y38" i="8"/>
  <c r="Y37" i="8"/>
  <c r="Y36" i="8"/>
  <c r="AY36" i="8" s="1"/>
  <c r="Y34" i="8"/>
  <c r="AY34" i="8" s="1"/>
  <c r="Y31" i="8"/>
  <c r="Y30" i="8"/>
  <c r="AY30" i="8" s="1"/>
  <c r="Y29" i="8"/>
  <c r="Y26" i="8"/>
  <c r="Y22" i="8"/>
  <c r="T58" i="8"/>
  <c r="AT58" i="8" s="1"/>
  <c r="T57" i="8"/>
  <c r="AT57" i="8" s="1"/>
  <c r="T55" i="8"/>
  <c r="T54" i="8"/>
  <c r="AT54" i="8" s="1"/>
  <c r="T53" i="8"/>
  <c r="T52" i="8"/>
  <c r="AT52" i="8" s="1"/>
  <c r="T51" i="8"/>
  <c r="T50" i="8"/>
  <c r="T49" i="8"/>
  <c r="T46" i="8"/>
  <c r="T45" i="8"/>
  <c r="T43" i="8"/>
  <c r="AT43" i="8" s="1"/>
  <c r="T42" i="8"/>
  <c r="T40" i="8"/>
  <c r="T39" i="8"/>
  <c r="AT39" i="8" s="1"/>
  <c r="T38" i="8"/>
  <c r="T37" i="8"/>
  <c r="AT37" i="8" s="1"/>
  <c r="T36" i="8"/>
  <c r="T34" i="8"/>
  <c r="T31" i="8"/>
  <c r="AT31" i="8" s="1"/>
  <c r="T30" i="8"/>
  <c r="T29" i="8"/>
  <c r="AT29" i="8" s="1"/>
  <c r="T26" i="8"/>
  <c r="T22" i="8"/>
  <c r="O58" i="8"/>
  <c r="AO58" i="8" s="1"/>
  <c r="O57" i="8"/>
  <c r="AO57" i="8" s="1"/>
  <c r="O55" i="8"/>
  <c r="AO55" i="8" s="1"/>
  <c r="O54" i="8"/>
  <c r="O53" i="8"/>
  <c r="AO53" i="8" s="1"/>
  <c r="O52" i="8"/>
  <c r="O51" i="8"/>
  <c r="O50" i="8"/>
  <c r="O49" i="8"/>
  <c r="O46" i="8"/>
  <c r="O45" i="8"/>
  <c r="AO45" i="8" s="1"/>
  <c r="O43" i="8"/>
  <c r="O42" i="8"/>
  <c r="AO42" i="8" s="1"/>
  <c r="O40" i="8"/>
  <c r="O39" i="8"/>
  <c r="O38" i="8"/>
  <c r="O37" i="8"/>
  <c r="O36" i="8"/>
  <c r="AO36" i="8" s="1"/>
  <c r="O34" i="8"/>
  <c r="AO34" i="8" s="1"/>
  <c r="O31" i="8"/>
  <c r="O30" i="8"/>
  <c r="AO30" i="8" s="1"/>
  <c r="O29" i="8"/>
  <c r="O26" i="8"/>
  <c r="O22" i="8"/>
  <c r="J58" i="8"/>
  <c r="AJ58" i="8" s="1"/>
  <c r="J57" i="8"/>
  <c r="AJ57" i="8" s="1"/>
  <c r="J55" i="8"/>
  <c r="J54" i="8"/>
  <c r="J53" i="8"/>
  <c r="AJ53" i="8" s="1"/>
  <c r="J52" i="8"/>
  <c r="AJ52" i="8" s="1"/>
  <c r="J51" i="8"/>
  <c r="AJ51" i="8" s="1"/>
  <c r="J50" i="8"/>
  <c r="J49" i="8"/>
  <c r="AJ49" i="8" s="1"/>
  <c r="J46" i="8"/>
  <c r="J45" i="8"/>
  <c r="J43" i="8"/>
  <c r="AJ43" i="8" s="1"/>
  <c r="J42" i="8"/>
  <c r="AJ42" i="8" s="1"/>
  <c r="J40" i="8"/>
  <c r="J39" i="8"/>
  <c r="AJ39" i="8" s="1"/>
  <c r="J38" i="8"/>
  <c r="AJ38" i="8" s="1"/>
  <c r="J37" i="8"/>
  <c r="AJ37" i="8" s="1"/>
  <c r="J36" i="8"/>
  <c r="J34" i="8"/>
  <c r="AJ34" i="8" s="1"/>
  <c r="J31" i="8"/>
  <c r="J30" i="8"/>
  <c r="AJ30" i="8" s="1"/>
  <c r="J29" i="8"/>
  <c r="AJ29" i="8" s="1"/>
  <c r="J26" i="8"/>
  <c r="J22" i="8"/>
  <c r="D46" i="8"/>
  <c r="D40" i="8"/>
  <c r="D26" i="8"/>
  <c r="D22" i="8"/>
  <c r="AH55" i="8"/>
  <c r="AG55" i="8"/>
  <c r="AF55" i="8"/>
  <c r="AI26" i="8"/>
  <c r="AH26" i="8"/>
  <c r="AG26" i="8"/>
  <c r="AF26" i="8"/>
  <c r="AE26" i="8"/>
  <c r="G58" i="8"/>
  <c r="F58" i="8"/>
  <c r="G57" i="8"/>
  <c r="F57" i="8"/>
  <c r="H55" i="8"/>
  <c r="G55" i="8"/>
  <c r="I54" i="8"/>
  <c r="I53" i="8"/>
  <c r="I52" i="8"/>
  <c r="I51" i="8"/>
  <c r="I50" i="8"/>
  <c r="I49" i="8"/>
  <c r="I48" i="8"/>
  <c r="I45" i="8"/>
  <c r="F45" i="8"/>
  <c r="I43" i="8"/>
  <c r="F43" i="8"/>
  <c r="I42" i="8"/>
  <c r="F42" i="8"/>
  <c r="I39" i="8"/>
  <c r="I38" i="8"/>
  <c r="I37" i="8"/>
  <c r="I36" i="8"/>
  <c r="I34" i="8"/>
  <c r="I31" i="8"/>
  <c r="I30" i="8"/>
  <c r="I29" i="8"/>
  <c r="I26" i="8"/>
  <c r="H26" i="8"/>
  <c r="G26" i="8"/>
  <c r="F26" i="8"/>
  <c r="BB24" i="8"/>
  <c r="BA24" i="8"/>
  <c r="AZ24" i="8"/>
  <c r="AW24" i="8"/>
  <c r="AV24" i="8"/>
  <c r="AU24" i="8"/>
  <c r="AR24" i="8"/>
  <c r="AQ24" i="8"/>
  <c r="AP24" i="8"/>
  <c r="AM24" i="8"/>
  <c r="AL24" i="8"/>
  <c r="AK24" i="8"/>
  <c r="AB56" i="8"/>
  <c r="AB25" i="8" s="1"/>
  <c r="AA56" i="8"/>
  <c r="AA25" i="8" s="1"/>
  <c r="Z56" i="8"/>
  <c r="Z25" i="8" s="1"/>
  <c r="W56" i="8"/>
  <c r="V56" i="8"/>
  <c r="V25" i="8" s="1"/>
  <c r="U56" i="8"/>
  <c r="U25" i="8" s="1"/>
  <c r="R56" i="8"/>
  <c r="R25" i="8" s="1"/>
  <c r="Q56" i="8"/>
  <c r="Q25" i="8" s="1"/>
  <c r="P56" i="8"/>
  <c r="P25" i="8" s="1"/>
  <c r="K56" i="8"/>
  <c r="K25" i="8" s="1"/>
  <c r="AC47" i="8"/>
  <c r="AC23" i="8" s="1"/>
  <c r="X47" i="8"/>
  <c r="X23" i="8" s="1"/>
  <c r="S47" i="8"/>
  <c r="S23" i="8" s="1"/>
  <c r="AC41" i="8"/>
  <c r="AA41" i="8"/>
  <c r="Z41" i="8"/>
  <c r="X41" i="8"/>
  <c r="V41" i="8"/>
  <c r="U41" i="8"/>
  <c r="S41" i="8"/>
  <c r="Q41" i="8"/>
  <c r="P41" i="8"/>
  <c r="K41" i="8"/>
  <c r="AC35" i="8"/>
  <c r="X35" i="8"/>
  <c r="S35" i="8"/>
  <c r="AC33" i="8"/>
  <c r="X33" i="8"/>
  <c r="S33" i="8"/>
  <c r="AB24" i="8"/>
  <c r="AA24" i="8"/>
  <c r="Z24" i="8"/>
  <c r="W24" i="8"/>
  <c r="V24" i="8"/>
  <c r="U24" i="8"/>
  <c r="R24" i="8"/>
  <c r="Q24" i="8"/>
  <c r="P24" i="8"/>
  <c r="M24" i="8"/>
  <c r="L24" i="8"/>
  <c r="K24" i="8"/>
  <c r="N47" i="8"/>
  <c r="N41" i="8"/>
  <c r="N35" i="8"/>
  <c r="N33" i="8"/>
  <c r="AH58" i="7"/>
  <c r="AG58" i="7"/>
  <c r="AF58" i="7"/>
  <c r="AE58" i="7"/>
  <c r="AD58" i="7"/>
  <c r="AH57" i="7"/>
  <c r="AG57" i="7"/>
  <c r="AF57" i="7"/>
  <c r="AE57" i="7"/>
  <c r="AD57" i="7"/>
  <c r="AH55" i="7"/>
  <c r="AG55" i="7"/>
  <c r="AF55" i="7"/>
  <c r="AE55" i="7"/>
  <c r="AD55" i="7"/>
  <c r="AH54" i="7"/>
  <c r="AG54" i="7"/>
  <c r="AF54" i="7"/>
  <c r="AE54" i="7"/>
  <c r="AD54" i="7"/>
  <c r="AH53" i="7"/>
  <c r="AG53" i="7"/>
  <c r="AF53" i="7"/>
  <c r="AE53" i="7"/>
  <c r="AD53" i="7"/>
  <c r="AH52" i="7"/>
  <c r="AG52" i="7"/>
  <c r="AF52" i="7"/>
  <c r="AE52" i="7"/>
  <c r="AD52" i="7"/>
  <c r="AH51" i="7"/>
  <c r="AG51" i="7"/>
  <c r="AF51" i="7"/>
  <c r="AE51" i="7"/>
  <c r="AD51" i="7"/>
  <c r="AH50" i="7"/>
  <c r="AG50" i="7"/>
  <c r="AF50" i="7"/>
  <c r="AE50" i="7"/>
  <c r="AD50" i="7"/>
  <c r="AH49" i="7"/>
  <c r="AG49" i="7"/>
  <c r="AF49" i="7"/>
  <c r="AE49" i="7"/>
  <c r="AD49" i="7"/>
  <c r="AH48" i="7"/>
  <c r="AG48" i="7"/>
  <c r="AF48" i="7"/>
  <c r="AE48" i="7"/>
  <c r="AD48" i="7"/>
  <c r="AH45" i="7"/>
  <c r="AG45" i="7"/>
  <c r="AF45" i="7"/>
  <c r="AE45" i="7"/>
  <c r="AD45" i="7"/>
  <c r="AH43" i="7"/>
  <c r="AG43" i="7"/>
  <c r="AF43" i="7"/>
  <c r="AE43" i="7"/>
  <c r="AD43" i="7"/>
  <c r="AH42" i="7"/>
  <c r="AG42" i="7"/>
  <c r="AF42" i="7"/>
  <c r="AE42" i="7"/>
  <c r="AD42" i="7"/>
  <c r="AH39" i="7"/>
  <c r="AG39" i="7"/>
  <c r="AF39" i="7"/>
  <c r="AE39" i="7"/>
  <c r="AD39" i="7"/>
  <c r="AH38" i="7"/>
  <c r="AG38" i="7"/>
  <c r="AF38" i="7"/>
  <c r="AE38" i="7"/>
  <c r="AD38" i="7"/>
  <c r="AH37" i="7"/>
  <c r="AG37" i="7"/>
  <c r="AF37" i="7"/>
  <c r="AE37" i="7"/>
  <c r="AD37" i="7"/>
  <c r="AH36" i="7"/>
  <c r="AG36" i="7"/>
  <c r="AF36" i="7"/>
  <c r="AE36" i="7"/>
  <c r="AD36" i="7"/>
  <c r="AH34" i="7"/>
  <c r="AG34" i="7"/>
  <c r="AF34" i="7"/>
  <c r="AE34" i="7"/>
  <c r="AD34" i="7"/>
  <c r="AH31" i="7"/>
  <c r="AG31" i="7"/>
  <c r="AF31" i="7"/>
  <c r="AE31" i="7"/>
  <c r="AD31" i="7"/>
  <c r="AH30" i="7"/>
  <c r="AG30" i="7"/>
  <c r="AF30" i="7"/>
  <c r="AE30" i="7"/>
  <c r="AD30" i="7"/>
  <c r="AH29" i="7"/>
  <c r="AG29" i="7"/>
  <c r="AF29" i="7"/>
  <c r="AE29" i="7"/>
  <c r="AD29" i="7"/>
  <c r="AH28" i="7"/>
  <c r="AG28" i="7"/>
  <c r="AF28" i="7"/>
  <c r="AE28" i="7"/>
  <c r="AD28" i="7"/>
  <c r="AH26" i="7"/>
  <c r="AG26" i="7"/>
  <c r="AF26" i="7"/>
  <c r="AE26" i="7"/>
  <c r="AD26" i="7"/>
  <c r="BB56" i="7"/>
  <c r="BB25" i="7" s="1"/>
  <c r="BA56" i="7"/>
  <c r="BA25" i="7" s="1"/>
  <c r="AZ56" i="7"/>
  <c r="AZ25" i="7" s="1"/>
  <c r="AY56" i="7"/>
  <c r="AY25" i="7" s="1"/>
  <c r="AX56" i="7"/>
  <c r="AX25" i="7" s="1"/>
  <c r="AW56" i="7"/>
  <c r="AV56" i="7"/>
  <c r="AV25" i="7" s="1"/>
  <c r="AU56" i="7"/>
  <c r="AT56" i="7"/>
  <c r="AT25" i="7" s="1"/>
  <c r="AS56" i="7"/>
  <c r="AS25" i="7" s="1"/>
  <c r="AR56" i="7"/>
  <c r="AR25" i="7" s="1"/>
  <c r="AQ56" i="7"/>
  <c r="AQ25" i="7" s="1"/>
  <c r="AP56" i="7"/>
  <c r="AP25" i="7" s="1"/>
  <c r="AO56" i="7"/>
  <c r="AO25" i="7" s="1"/>
  <c r="AN56" i="7"/>
  <c r="AN25" i="7" s="1"/>
  <c r="AM56" i="7"/>
  <c r="AM25" i="7" s="1"/>
  <c r="AL56" i="7"/>
  <c r="AL25" i="7" s="1"/>
  <c r="AK56" i="7"/>
  <c r="AK25" i="7" s="1"/>
  <c r="AJ56" i="7"/>
  <c r="AJ25" i="7" s="1"/>
  <c r="AI56" i="7"/>
  <c r="AI25" i="7" s="1"/>
  <c r="BB47" i="7"/>
  <c r="BA47" i="7"/>
  <c r="BA23" i="7" s="1"/>
  <c r="AZ47" i="7"/>
  <c r="AZ23" i="7" s="1"/>
  <c r="AY47" i="7"/>
  <c r="AY23" i="7" s="1"/>
  <c r="AX47" i="7"/>
  <c r="AX23" i="7" s="1"/>
  <c r="AW47" i="7"/>
  <c r="AW23" i="7" s="1"/>
  <c r="AV47" i="7"/>
  <c r="AV23" i="7" s="1"/>
  <c r="AU47" i="7"/>
  <c r="AU23" i="7" s="1"/>
  <c r="AT47" i="7"/>
  <c r="AT23" i="7" s="1"/>
  <c r="AS47" i="7"/>
  <c r="AS23" i="7" s="1"/>
  <c r="AR47" i="7"/>
  <c r="AR23" i="7" s="1"/>
  <c r="AQ47" i="7"/>
  <c r="AQ23" i="7" s="1"/>
  <c r="AP47" i="7"/>
  <c r="AP23" i="7" s="1"/>
  <c r="AO47" i="7"/>
  <c r="AN47" i="7"/>
  <c r="AN23" i="7" s="1"/>
  <c r="AM47" i="7"/>
  <c r="AL47" i="7"/>
  <c r="AL23" i="7" s="1"/>
  <c r="AK47" i="7"/>
  <c r="AK23" i="7" s="1"/>
  <c r="AJ47" i="7"/>
  <c r="AJ23" i="7" s="1"/>
  <c r="AI47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AI41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BB33" i="7"/>
  <c r="BB32" i="7" s="1"/>
  <c r="BB21" i="7" s="1"/>
  <c r="BA33" i="7"/>
  <c r="BA32" i="7" s="1"/>
  <c r="BA21" i="7" s="1"/>
  <c r="AZ33" i="7"/>
  <c r="AZ32" i="7" s="1"/>
  <c r="AZ21" i="7" s="1"/>
  <c r="AY33" i="7"/>
  <c r="AY32" i="7" s="1"/>
  <c r="AY21" i="7" s="1"/>
  <c r="AX33" i="7"/>
  <c r="AX32" i="7" s="1"/>
  <c r="AX21" i="7" s="1"/>
  <c r="AW33" i="7"/>
  <c r="AW32" i="7" s="1"/>
  <c r="AW21" i="7" s="1"/>
  <c r="AV33" i="7"/>
  <c r="AV32" i="7" s="1"/>
  <c r="AV21" i="7" s="1"/>
  <c r="AU33" i="7"/>
  <c r="AU32" i="7" s="1"/>
  <c r="AU21" i="7" s="1"/>
  <c r="AT33" i="7"/>
  <c r="AT32" i="7" s="1"/>
  <c r="AT21" i="7" s="1"/>
  <c r="AS33" i="7"/>
  <c r="AS32" i="7" s="1"/>
  <c r="AS21" i="7" s="1"/>
  <c r="AR33" i="7"/>
  <c r="AR32" i="7" s="1"/>
  <c r="AR21" i="7" s="1"/>
  <c r="AQ33" i="7"/>
  <c r="AQ32" i="7" s="1"/>
  <c r="AQ21" i="7" s="1"/>
  <c r="AP33" i="7"/>
  <c r="AP32" i="7" s="1"/>
  <c r="AP21" i="7" s="1"/>
  <c r="AO33" i="7"/>
  <c r="AN33" i="7"/>
  <c r="AM33" i="7"/>
  <c r="AL33" i="7"/>
  <c r="AK33" i="7"/>
  <c r="AJ33" i="7"/>
  <c r="AI33" i="7"/>
  <c r="BB27" i="7"/>
  <c r="BB20" i="7" s="1"/>
  <c r="BA27" i="7"/>
  <c r="AZ27" i="7"/>
  <c r="AZ20" i="7" s="1"/>
  <c r="AY27" i="7"/>
  <c r="AX27" i="7"/>
  <c r="AX20" i="7" s="1"/>
  <c r="AW27" i="7"/>
  <c r="AV27" i="7"/>
  <c r="AV20" i="7" s="1"/>
  <c r="AU27" i="7"/>
  <c r="AT27" i="7"/>
  <c r="AT20" i="7" s="1"/>
  <c r="AS27" i="7"/>
  <c r="AS20" i="7" s="1"/>
  <c r="AR27" i="7"/>
  <c r="AR20" i="7" s="1"/>
  <c r="AQ27" i="7"/>
  <c r="AQ20" i="7" s="1"/>
  <c r="AP27" i="7"/>
  <c r="AP20" i="7" s="1"/>
  <c r="AO27" i="7"/>
  <c r="AO20" i="7" s="1"/>
  <c r="AN27" i="7"/>
  <c r="AN20" i="7" s="1"/>
  <c r="AM27" i="7"/>
  <c r="AM20" i="7" s="1"/>
  <c r="AL27" i="7"/>
  <c r="AL20" i="7" s="1"/>
  <c r="AK27" i="7"/>
  <c r="AK20" i="7" s="1"/>
  <c r="AJ27" i="7"/>
  <c r="AJ20" i="7" s="1"/>
  <c r="AI27" i="7"/>
  <c r="AI20" i="7" s="1"/>
  <c r="AW25" i="7"/>
  <c r="AU25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BB23" i="7"/>
  <c r="AO23" i="7"/>
  <c r="AM23" i="7"/>
  <c r="AI23" i="7"/>
  <c r="BA20" i="7"/>
  <c r="AY20" i="7"/>
  <c r="AW20" i="7"/>
  <c r="AU20" i="7"/>
  <c r="AC56" i="7"/>
  <c r="AC25" i="7" s="1"/>
  <c r="AB56" i="7"/>
  <c r="AB25" i="7" s="1"/>
  <c r="AA56" i="7"/>
  <c r="AA25" i="7" s="1"/>
  <c r="Z56" i="7"/>
  <c r="Z25" i="7" s="1"/>
  <c r="Y56" i="7"/>
  <c r="Y25" i="7" s="1"/>
  <c r="X56" i="7"/>
  <c r="X25" i="7" s="1"/>
  <c r="W56" i="7"/>
  <c r="W25" i="7" s="1"/>
  <c r="V56" i="7"/>
  <c r="V25" i="7" s="1"/>
  <c r="U56" i="7"/>
  <c r="T56" i="7"/>
  <c r="T25" i="7" s="1"/>
  <c r="S56" i="7"/>
  <c r="S25" i="7" s="1"/>
  <c r="R56" i="7"/>
  <c r="R25" i="7" s="1"/>
  <c r="Q56" i="7"/>
  <c r="Q25" i="7" s="1"/>
  <c r="P56" i="7"/>
  <c r="P25" i="7" s="1"/>
  <c r="O56" i="7"/>
  <c r="O25" i="7" s="1"/>
  <c r="N56" i="7"/>
  <c r="N25" i="7" s="1"/>
  <c r="M56" i="7"/>
  <c r="M25" i="7" s="1"/>
  <c r="L56" i="7"/>
  <c r="L25" i="7" s="1"/>
  <c r="K56" i="7"/>
  <c r="K25" i="7" s="1"/>
  <c r="AC47" i="7"/>
  <c r="AC23" i="7" s="1"/>
  <c r="AB47" i="7"/>
  <c r="AB23" i="7" s="1"/>
  <c r="AA47" i="7"/>
  <c r="AA23" i="7" s="1"/>
  <c r="Z47" i="7"/>
  <c r="Z23" i="7" s="1"/>
  <c r="Y47" i="7"/>
  <c r="Y23" i="7" s="1"/>
  <c r="X47" i="7"/>
  <c r="X23" i="7" s="1"/>
  <c r="W47" i="7"/>
  <c r="W23" i="7" s="1"/>
  <c r="V47" i="7"/>
  <c r="V23" i="7" s="1"/>
  <c r="U47" i="7"/>
  <c r="U23" i="7" s="1"/>
  <c r="T47" i="7"/>
  <c r="T23" i="7" s="1"/>
  <c r="S47" i="7"/>
  <c r="S23" i="7" s="1"/>
  <c r="R47" i="7"/>
  <c r="R23" i="7" s="1"/>
  <c r="Q47" i="7"/>
  <c r="Q23" i="7" s="1"/>
  <c r="P47" i="7"/>
  <c r="P23" i="7" s="1"/>
  <c r="O47" i="7"/>
  <c r="O23" i="7" s="1"/>
  <c r="N47" i="7"/>
  <c r="N23" i="7" s="1"/>
  <c r="M47" i="7"/>
  <c r="M23" i="7" s="1"/>
  <c r="L47" i="7"/>
  <c r="L23" i="7" s="1"/>
  <c r="K47" i="7"/>
  <c r="K23" i="7" s="1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AC27" i="7"/>
  <c r="AC20" i="7" s="1"/>
  <c r="AB27" i="7"/>
  <c r="AB20" i="7" s="1"/>
  <c r="AA27" i="7"/>
  <c r="AA20" i="7" s="1"/>
  <c r="Z27" i="7"/>
  <c r="Z20" i="7" s="1"/>
  <c r="Y27" i="7"/>
  <c r="Y20" i="7" s="1"/>
  <c r="X27" i="7"/>
  <c r="X20" i="7" s="1"/>
  <c r="W27" i="7"/>
  <c r="W20" i="7" s="1"/>
  <c r="V27" i="7"/>
  <c r="V20" i="7" s="1"/>
  <c r="U27" i="7"/>
  <c r="U20" i="7" s="1"/>
  <c r="T27" i="7"/>
  <c r="T20" i="7" s="1"/>
  <c r="S27" i="7"/>
  <c r="S20" i="7" s="1"/>
  <c r="R27" i="7"/>
  <c r="R20" i="7" s="1"/>
  <c r="Q27" i="7"/>
  <c r="Q20" i="7" s="1"/>
  <c r="P27" i="7"/>
  <c r="P20" i="7" s="1"/>
  <c r="O27" i="7"/>
  <c r="O20" i="7" s="1"/>
  <c r="N27" i="7"/>
  <c r="N20" i="7" s="1"/>
  <c r="M27" i="7"/>
  <c r="M20" i="7" s="1"/>
  <c r="L27" i="7"/>
  <c r="L20" i="7" s="1"/>
  <c r="K27" i="7"/>
  <c r="K20" i="7" s="1"/>
  <c r="U25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56" i="7"/>
  <c r="J25" i="7" s="1"/>
  <c r="J47" i="7"/>
  <c r="J23" i="7" s="1"/>
  <c r="J41" i="7"/>
  <c r="J35" i="7"/>
  <c r="J33" i="7"/>
  <c r="J27" i="7"/>
  <c r="J20" i="7" s="1"/>
  <c r="J24" i="7"/>
  <c r="AC32" i="9" l="1"/>
  <c r="AC21" i="9" s="1"/>
  <c r="L31" i="8"/>
  <c r="AL31" i="8" s="1"/>
  <c r="AJ31" i="8"/>
  <c r="K36" i="8"/>
  <c r="AK36" i="8" s="1"/>
  <c r="AJ36" i="8"/>
  <c r="K50" i="8"/>
  <c r="AK50" i="8" s="1"/>
  <c r="AJ50" i="8"/>
  <c r="K54" i="8"/>
  <c r="AK54" i="8" s="1"/>
  <c r="AJ54" i="8"/>
  <c r="Q29" i="8"/>
  <c r="AQ29" i="8" s="1"/>
  <c r="AO29" i="8"/>
  <c r="Q31" i="8"/>
  <c r="AQ31" i="8" s="1"/>
  <c r="AO31" i="8"/>
  <c r="P38" i="8"/>
  <c r="AP38" i="8" s="1"/>
  <c r="AO38" i="8"/>
  <c r="R43" i="8"/>
  <c r="AR43" i="8" s="1"/>
  <c r="AO43" i="8"/>
  <c r="P50" i="8"/>
  <c r="AP50" i="8" s="1"/>
  <c r="AO50" i="8"/>
  <c r="P52" i="8"/>
  <c r="AP52" i="8" s="1"/>
  <c r="AO52" i="8"/>
  <c r="P54" i="8"/>
  <c r="AP54" i="8" s="1"/>
  <c r="AO54" i="8"/>
  <c r="V36" i="8"/>
  <c r="AV36" i="8" s="1"/>
  <c r="AT36" i="8"/>
  <c r="V38" i="8"/>
  <c r="AV38" i="8" s="1"/>
  <c r="AT38" i="8"/>
  <c r="V50" i="8"/>
  <c r="AV50" i="8" s="1"/>
  <c r="AT50" i="8"/>
  <c r="AA29" i="8"/>
  <c r="BA29" i="8" s="1"/>
  <c r="AY29" i="8"/>
  <c r="AA31" i="8"/>
  <c r="BA31" i="8" s="1"/>
  <c r="AY31" i="8"/>
  <c r="Z38" i="8"/>
  <c r="AZ38" i="8" s="1"/>
  <c r="AY38" i="8"/>
  <c r="AB43" i="8"/>
  <c r="BB43" i="8" s="1"/>
  <c r="AY43" i="8"/>
  <c r="Z52" i="8"/>
  <c r="AZ52" i="8" s="1"/>
  <c r="AY52" i="8"/>
  <c r="Z54" i="8"/>
  <c r="AZ54" i="8" s="1"/>
  <c r="AY54" i="8"/>
  <c r="K32" i="7"/>
  <c r="K21" i="7" s="1"/>
  <c r="K19" i="7" s="1"/>
  <c r="M45" i="8"/>
  <c r="AM45" i="8" s="1"/>
  <c r="AJ45" i="8"/>
  <c r="AJ55" i="8"/>
  <c r="AJ24" i="8" s="1"/>
  <c r="Q37" i="8"/>
  <c r="AQ37" i="8" s="1"/>
  <c r="AO37" i="8"/>
  <c r="Q39" i="8"/>
  <c r="AQ39" i="8" s="1"/>
  <c r="AO39" i="8"/>
  <c r="Q49" i="8"/>
  <c r="AQ49" i="8" s="1"/>
  <c r="AO49" i="8"/>
  <c r="Q51" i="8"/>
  <c r="AQ51" i="8" s="1"/>
  <c r="AO51" i="8"/>
  <c r="V30" i="8"/>
  <c r="AV30" i="8" s="1"/>
  <c r="AT30" i="8"/>
  <c r="V34" i="8"/>
  <c r="AV34" i="8" s="1"/>
  <c r="AV33" i="8" s="1"/>
  <c r="AT34" i="8"/>
  <c r="AT33" i="8" s="1"/>
  <c r="W42" i="8"/>
  <c r="AW42" i="8" s="1"/>
  <c r="AT42" i="8"/>
  <c r="W45" i="8"/>
  <c r="AW45" i="8" s="1"/>
  <c r="AT45" i="8"/>
  <c r="U49" i="8"/>
  <c r="AU49" i="8" s="1"/>
  <c r="AT49" i="8"/>
  <c r="U51" i="8"/>
  <c r="AU51" i="8" s="1"/>
  <c r="AT51" i="8"/>
  <c r="U53" i="8"/>
  <c r="AU53" i="8" s="1"/>
  <c r="AT53" i="8"/>
  <c r="X55" i="8"/>
  <c r="AT55" i="8"/>
  <c r="AA37" i="8"/>
  <c r="BA37" i="8" s="1"/>
  <c r="AY37" i="8"/>
  <c r="AA39" i="8"/>
  <c r="BA39" i="8" s="1"/>
  <c r="AY39" i="8"/>
  <c r="AA51" i="8"/>
  <c r="BA51" i="8" s="1"/>
  <c r="AY51" i="8"/>
  <c r="AY55" i="8"/>
  <c r="AY24" i="8" s="1"/>
  <c r="J31" i="10"/>
  <c r="J20" i="10" s="1"/>
  <c r="AI36" i="8"/>
  <c r="AF45" i="8"/>
  <c r="BA41" i="8"/>
  <c r="BA56" i="8"/>
  <c r="BA25" i="8" s="1"/>
  <c r="BB56" i="8"/>
  <c r="BB25" i="8" s="1"/>
  <c r="AI43" i="8"/>
  <c r="AH58" i="8"/>
  <c r="BB19" i="7"/>
  <c r="AR19" i="7"/>
  <c r="AP19" i="7"/>
  <c r="AI32" i="7"/>
  <c r="AI21" i="7" s="1"/>
  <c r="AI19" i="7" s="1"/>
  <c r="AQ19" i="7"/>
  <c r="AJ32" i="7"/>
  <c r="AJ21" i="7" s="1"/>
  <c r="AJ19" i="7" s="1"/>
  <c r="AT19" i="7"/>
  <c r="AL32" i="7"/>
  <c r="AL21" i="7" s="1"/>
  <c r="AG21" i="7" s="1"/>
  <c r="AS19" i="7"/>
  <c r="AM32" i="7"/>
  <c r="AM21" i="7" s="1"/>
  <c r="AM19" i="7" s="1"/>
  <c r="AN32" i="7"/>
  <c r="AN21" i="7" s="1"/>
  <c r="AN19" i="7" s="1"/>
  <c r="AO32" i="7"/>
  <c r="AO21" i="7" s="1"/>
  <c r="AO19" i="7" s="1"/>
  <c r="AK32" i="7"/>
  <c r="AK21" i="7" s="1"/>
  <c r="AK19" i="7" s="1"/>
  <c r="AX19" i="7"/>
  <c r="AY19" i="7"/>
  <c r="AZ19" i="7"/>
  <c r="AW19" i="7"/>
  <c r="BA19" i="7"/>
  <c r="AU19" i="7"/>
  <c r="AV19" i="7"/>
  <c r="AI50" i="8"/>
  <c r="AI52" i="8"/>
  <c r="AI38" i="8"/>
  <c r="F31" i="10"/>
  <c r="F20" i="10" s="1"/>
  <c r="F18" i="10" s="1"/>
  <c r="H31" i="10"/>
  <c r="H20" i="10" s="1"/>
  <c r="H18" i="10" s="1"/>
  <c r="BC28" i="8"/>
  <c r="BC27" i="8" s="1"/>
  <c r="BC20" i="8" s="1"/>
  <c r="AM56" i="8"/>
  <c r="AM25" i="8" s="1"/>
  <c r="M32" i="9"/>
  <c r="M21" i="9" s="1"/>
  <c r="M19" i="9" s="1"/>
  <c r="AS32" i="9"/>
  <c r="AS21" i="9" s="1"/>
  <c r="L31" i="10"/>
  <c r="L20" i="10" s="1"/>
  <c r="L18" i="10" s="1"/>
  <c r="AQ41" i="8"/>
  <c r="AQ56" i="8"/>
  <c r="AQ25" i="8" s="1"/>
  <c r="G31" i="10"/>
  <c r="G20" i="10" s="1"/>
  <c r="G18" i="10" s="1"/>
  <c r="AU41" i="8"/>
  <c r="AU56" i="8"/>
  <c r="AU25" i="8" s="1"/>
  <c r="BC47" i="8"/>
  <c r="BC23" i="8" s="1"/>
  <c r="I31" i="10"/>
  <c r="I20" i="10" s="1"/>
  <c r="I18" i="10" s="1"/>
  <c r="AW56" i="8"/>
  <c r="AW25" i="8" s="1"/>
  <c r="AZ56" i="8"/>
  <c r="AZ25" i="8" s="1"/>
  <c r="K31" i="10"/>
  <c r="K20" i="10" s="1"/>
  <c r="K18" i="10" s="1"/>
  <c r="AA32" i="7"/>
  <c r="AA21" i="7" s="1"/>
  <c r="AA19" i="7" s="1"/>
  <c r="AK41" i="8"/>
  <c r="AG42" i="8"/>
  <c r="AG45" i="8"/>
  <c r="F32" i="9"/>
  <c r="F21" i="9" s="1"/>
  <c r="F19" i="9" s="1"/>
  <c r="H32" i="9"/>
  <c r="H21" i="9" s="1"/>
  <c r="H19" i="9" s="1"/>
  <c r="J32" i="9"/>
  <c r="J21" i="9" s="1"/>
  <c r="J19" i="9" s="1"/>
  <c r="L21" i="9"/>
  <c r="L19" i="9" s="1"/>
  <c r="N32" i="9"/>
  <c r="N21" i="9" s="1"/>
  <c r="N19" i="9" s="1"/>
  <c r="P32" i="9"/>
  <c r="P21" i="9" s="1"/>
  <c r="P19" i="9" s="1"/>
  <c r="R32" i="9"/>
  <c r="R21" i="9" s="1"/>
  <c r="R19" i="9" s="1"/>
  <c r="T32" i="9"/>
  <c r="T21" i="9" s="1"/>
  <c r="T19" i="9" s="1"/>
  <c r="V32" i="9"/>
  <c r="V21" i="9" s="1"/>
  <c r="V19" i="9" s="1"/>
  <c r="X32" i="9"/>
  <c r="X21" i="9" s="1"/>
  <c r="X19" i="9" s="1"/>
  <c r="Z32" i="9"/>
  <c r="Z21" i="9" s="1"/>
  <c r="Z19" i="9" s="1"/>
  <c r="AB32" i="9"/>
  <c r="AB21" i="9" s="1"/>
  <c r="AB19" i="9" s="1"/>
  <c r="AD32" i="9"/>
  <c r="AD21" i="9" s="1"/>
  <c r="AD19" i="9" s="1"/>
  <c r="AF32" i="9"/>
  <c r="AF21" i="9" s="1"/>
  <c r="AF19" i="9" s="1"/>
  <c r="AH32" i="9"/>
  <c r="AH21" i="9" s="1"/>
  <c r="AH19" i="9" s="1"/>
  <c r="AJ32" i="9"/>
  <c r="AJ21" i="9" s="1"/>
  <c r="AJ19" i="9" s="1"/>
  <c r="AL32" i="9"/>
  <c r="AL21" i="9" s="1"/>
  <c r="AL19" i="9" s="1"/>
  <c r="AN32" i="9"/>
  <c r="AN21" i="9" s="1"/>
  <c r="AN19" i="9" s="1"/>
  <c r="AP32" i="9"/>
  <c r="AP21" i="9" s="1"/>
  <c r="AP19" i="9" s="1"/>
  <c r="AR32" i="9"/>
  <c r="AR21" i="9" s="1"/>
  <c r="AR19" i="9" s="1"/>
  <c r="E32" i="9"/>
  <c r="E21" i="9" s="1"/>
  <c r="E19" i="9" s="1"/>
  <c r="G32" i="9"/>
  <c r="G21" i="9" s="1"/>
  <c r="G19" i="9" s="1"/>
  <c r="I32" i="9"/>
  <c r="I21" i="9" s="1"/>
  <c r="I19" i="9" s="1"/>
  <c r="K32" i="9"/>
  <c r="K21" i="9" s="1"/>
  <c r="K19" i="9" s="1"/>
  <c r="O32" i="9"/>
  <c r="O21" i="9" s="1"/>
  <c r="O19" i="9" s="1"/>
  <c r="Q32" i="9"/>
  <c r="Q21" i="9" s="1"/>
  <c r="Q19" i="9" s="1"/>
  <c r="S32" i="9"/>
  <c r="S21" i="9" s="1"/>
  <c r="S19" i="9" s="1"/>
  <c r="U32" i="9"/>
  <c r="U21" i="9" s="1"/>
  <c r="U19" i="9" s="1"/>
  <c r="W32" i="9"/>
  <c r="W21" i="9" s="1"/>
  <c r="W19" i="9" s="1"/>
  <c r="Y32" i="9"/>
  <c r="Y21" i="9" s="1"/>
  <c r="Y19" i="9" s="1"/>
  <c r="AA32" i="9"/>
  <c r="AA21" i="9" s="1"/>
  <c r="AA19" i="9" s="1"/>
  <c r="AE32" i="9"/>
  <c r="AE21" i="9" s="1"/>
  <c r="AE19" i="9" s="1"/>
  <c r="AG32" i="9"/>
  <c r="AG21" i="9" s="1"/>
  <c r="AG19" i="9" s="1"/>
  <c r="AI32" i="9"/>
  <c r="AI21" i="9" s="1"/>
  <c r="AI19" i="9" s="1"/>
  <c r="AK32" i="9"/>
  <c r="AK21" i="9" s="1"/>
  <c r="AK19" i="9" s="1"/>
  <c r="AM32" i="9"/>
  <c r="AM21" i="9" s="1"/>
  <c r="AM19" i="9" s="1"/>
  <c r="AO32" i="9"/>
  <c r="AO21" i="9" s="1"/>
  <c r="AO19" i="9" s="1"/>
  <c r="AQ32" i="9"/>
  <c r="AQ21" i="9" s="1"/>
  <c r="AQ19" i="9" s="1"/>
  <c r="S58" i="8"/>
  <c r="AS58" i="8" s="1"/>
  <c r="E57" i="8"/>
  <c r="E37" i="8"/>
  <c r="E30" i="8"/>
  <c r="E31" i="8"/>
  <c r="E34" i="8"/>
  <c r="U38" i="8"/>
  <c r="AU38" i="8" s="1"/>
  <c r="L30" i="8"/>
  <c r="AL30" i="8" s="1"/>
  <c r="P29" i="8"/>
  <c r="AP29" i="8" s="1"/>
  <c r="U30" i="8"/>
  <c r="AU30" i="8" s="1"/>
  <c r="Z31" i="8"/>
  <c r="AZ31" i="8" s="1"/>
  <c r="V53" i="8"/>
  <c r="AV53" i="8" s="1"/>
  <c r="K34" i="8"/>
  <c r="P31" i="8"/>
  <c r="AP31" i="8" s="1"/>
  <c r="Z29" i="8"/>
  <c r="AZ29" i="8" s="1"/>
  <c r="U34" i="8"/>
  <c r="U36" i="8"/>
  <c r="V51" i="8"/>
  <c r="AV51" i="8" s="1"/>
  <c r="K37" i="8"/>
  <c r="AK37" i="8" s="1"/>
  <c r="K39" i="8"/>
  <c r="AK39" i="8" s="1"/>
  <c r="M43" i="8"/>
  <c r="AM43" i="8" s="1"/>
  <c r="Q34" i="8"/>
  <c r="AO33" i="8"/>
  <c r="P34" i="8"/>
  <c r="AP34" i="8" s="1"/>
  <c r="R45" i="8"/>
  <c r="AR45" i="8" s="1"/>
  <c r="S57" i="8"/>
  <c r="AS57" i="8" s="1"/>
  <c r="V37" i="8"/>
  <c r="AV37" i="8" s="1"/>
  <c r="U37" i="8"/>
  <c r="AU37" i="8" s="1"/>
  <c r="V39" i="8"/>
  <c r="AV39" i="8" s="1"/>
  <c r="U39" i="8"/>
  <c r="AU39" i="8" s="1"/>
  <c r="AA34" i="8"/>
  <c r="AY33" i="8"/>
  <c r="Z34" i="8"/>
  <c r="AB42" i="8"/>
  <c r="BB42" i="8" s="1"/>
  <c r="AC57" i="8"/>
  <c r="BC57" i="8" s="1"/>
  <c r="L37" i="8"/>
  <c r="AL37" i="8" s="1"/>
  <c r="W43" i="8"/>
  <c r="AW43" i="8" s="1"/>
  <c r="L29" i="8"/>
  <c r="AL29" i="8" s="1"/>
  <c r="E29" i="8"/>
  <c r="K31" i="8"/>
  <c r="AK31" i="8" s="1"/>
  <c r="L50" i="8"/>
  <c r="AL50" i="8" s="1"/>
  <c r="L52" i="8"/>
  <c r="AL52" i="8" s="1"/>
  <c r="L54" i="8"/>
  <c r="AL54" i="8" s="1"/>
  <c r="Q30" i="8"/>
  <c r="AQ30" i="8" s="1"/>
  <c r="P30" i="8"/>
  <c r="AP30" i="8" s="1"/>
  <c r="Q36" i="8"/>
  <c r="AQ36" i="8" s="1"/>
  <c r="Q38" i="8"/>
  <c r="AQ38" i="8" s="1"/>
  <c r="P49" i="8"/>
  <c r="AP49" i="8" s="1"/>
  <c r="P51" i="8"/>
  <c r="AP51" i="8" s="1"/>
  <c r="P53" i="8"/>
  <c r="AP53" i="8" s="1"/>
  <c r="S55" i="8"/>
  <c r="V29" i="8"/>
  <c r="AV29" i="8" s="1"/>
  <c r="U29" i="8"/>
  <c r="AU29" i="8" s="1"/>
  <c r="V31" i="8"/>
  <c r="U31" i="8"/>
  <c r="AU31" i="8" s="1"/>
  <c r="U50" i="8"/>
  <c r="AU50" i="8" s="1"/>
  <c r="U52" i="8"/>
  <c r="AU52" i="8" s="1"/>
  <c r="V52" i="8"/>
  <c r="AV52" i="8" s="1"/>
  <c r="U54" i="8"/>
  <c r="AU54" i="8" s="1"/>
  <c r="V54" i="8"/>
  <c r="AV54" i="8" s="1"/>
  <c r="X58" i="8"/>
  <c r="AX58" i="8" s="1"/>
  <c r="AT56" i="8"/>
  <c r="AT25" i="8" s="1"/>
  <c r="AA30" i="8"/>
  <c r="BA30" i="8" s="1"/>
  <c r="Z30" i="8"/>
  <c r="AZ30" i="8" s="1"/>
  <c r="AA36" i="8"/>
  <c r="BA36" i="8" s="1"/>
  <c r="AA38" i="8"/>
  <c r="BA38" i="8" s="1"/>
  <c r="Z49" i="8"/>
  <c r="AZ49" i="8" s="1"/>
  <c r="Z51" i="8"/>
  <c r="AZ51" i="8" s="1"/>
  <c r="Z53" i="8"/>
  <c r="AZ53" i="8" s="1"/>
  <c r="K29" i="8"/>
  <c r="AK29" i="8" s="1"/>
  <c r="L39" i="8"/>
  <c r="AL39" i="8" s="1"/>
  <c r="K52" i="8"/>
  <c r="AK52" i="8" s="1"/>
  <c r="N58" i="8"/>
  <c r="AN58" i="8" s="1"/>
  <c r="P36" i="8"/>
  <c r="AP36" i="8" s="1"/>
  <c r="Z36" i="8"/>
  <c r="AZ36" i="8" s="1"/>
  <c r="R42" i="8"/>
  <c r="AR42" i="8" s="1"/>
  <c r="AB45" i="8"/>
  <c r="BB45" i="8" s="1"/>
  <c r="AA49" i="8"/>
  <c r="BA49" i="8" s="1"/>
  <c r="Q53" i="8"/>
  <c r="AQ53" i="8" s="1"/>
  <c r="AA53" i="8"/>
  <c r="BA53" i="8" s="1"/>
  <c r="AC55" i="8"/>
  <c r="BC55" i="8" s="1"/>
  <c r="E26" i="8"/>
  <c r="E36" i="8"/>
  <c r="E38" i="8"/>
  <c r="K38" i="8"/>
  <c r="AK38" i="8" s="1"/>
  <c r="E42" i="8"/>
  <c r="M42" i="8"/>
  <c r="E45" i="8"/>
  <c r="E49" i="8"/>
  <c r="L49" i="8"/>
  <c r="AL49" i="8" s="1"/>
  <c r="E51" i="8"/>
  <c r="L51" i="8"/>
  <c r="AL51" i="8" s="1"/>
  <c r="E53" i="8"/>
  <c r="L53" i="8"/>
  <c r="AL53" i="8" s="1"/>
  <c r="E55" i="8"/>
  <c r="N55" i="8"/>
  <c r="E50" i="8"/>
  <c r="Z50" i="8"/>
  <c r="AZ50" i="8" s="1"/>
  <c r="K30" i="8"/>
  <c r="AK30" i="8" s="1"/>
  <c r="L34" i="8"/>
  <c r="L36" i="8"/>
  <c r="AL36" i="8" s="1"/>
  <c r="L38" i="8"/>
  <c r="AL38" i="8" s="1"/>
  <c r="K49" i="8"/>
  <c r="AK49" i="8" s="1"/>
  <c r="K51" i="8"/>
  <c r="AK51" i="8" s="1"/>
  <c r="K53" i="8"/>
  <c r="AK53" i="8" s="1"/>
  <c r="N57" i="8"/>
  <c r="AN57" i="8" s="1"/>
  <c r="P37" i="8"/>
  <c r="AP37" i="8" s="1"/>
  <c r="P39" i="8"/>
  <c r="AP39" i="8" s="1"/>
  <c r="Z37" i="8"/>
  <c r="AZ37" i="8" s="1"/>
  <c r="Z39" i="8"/>
  <c r="AZ39" i="8" s="1"/>
  <c r="Q50" i="8"/>
  <c r="AQ50" i="8" s="1"/>
  <c r="V49" i="8"/>
  <c r="AV49" i="8" s="1"/>
  <c r="AA50" i="8"/>
  <c r="BA50" i="8" s="1"/>
  <c r="Q52" i="8"/>
  <c r="AQ52" i="8" s="1"/>
  <c r="Q54" i="8"/>
  <c r="AQ54" i="8" s="1"/>
  <c r="AA52" i="8"/>
  <c r="BA52" i="8" s="1"/>
  <c r="AA54" i="8"/>
  <c r="BA54" i="8" s="1"/>
  <c r="X57" i="8"/>
  <c r="AX57" i="8" s="1"/>
  <c r="AC58" i="8"/>
  <c r="BC58" i="8" s="1"/>
  <c r="AT24" i="8"/>
  <c r="J18" i="10"/>
  <c r="M18" i="10"/>
  <c r="AS19" i="9"/>
  <c r="AC19" i="9"/>
  <c r="D32" i="9"/>
  <c r="D21" i="9" s="1"/>
  <c r="D19" i="9" s="1"/>
  <c r="AX28" i="8"/>
  <c r="AX27" i="8" s="1"/>
  <c r="AX20" i="8" s="1"/>
  <c r="AS35" i="8"/>
  <c r="AS32" i="8" s="1"/>
  <c r="AS21" i="8" s="1"/>
  <c r="BC35" i="8"/>
  <c r="AI51" i="8"/>
  <c r="AI34" i="8"/>
  <c r="AI31" i="8"/>
  <c r="AS28" i="8"/>
  <c r="AS27" i="8" s="1"/>
  <c r="AS20" i="8" s="1"/>
  <c r="BC41" i="8"/>
  <c r="AI48" i="8"/>
  <c r="AS47" i="8"/>
  <c r="AS23" i="8" s="1"/>
  <c r="AF57" i="8"/>
  <c r="AH57" i="8"/>
  <c r="AK56" i="8"/>
  <c r="AK25" i="8" s="1"/>
  <c r="AJ33" i="8"/>
  <c r="AN28" i="8"/>
  <c r="AN35" i="8"/>
  <c r="AL56" i="8"/>
  <c r="AL25" i="8" s="1"/>
  <c r="AX35" i="8"/>
  <c r="AI37" i="8"/>
  <c r="AI45" i="8"/>
  <c r="AX47" i="8"/>
  <c r="AX23" i="8" s="1"/>
  <c r="AI49" i="8"/>
  <c r="AI53" i="8"/>
  <c r="AV56" i="8"/>
  <c r="AV25" i="8" s="1"/>
  <c r="AG58" i="8"/>
  <c r="AF58" i="8"/>
  <c r="AL41" i="8"/>
  <c r="AX41" i="8"/>
  <c r="AZ41" i="8"/>
  <c r="AG43" i="8"/>
  <c r="AG57" i="8"/>
  <c r="AI29" i="8"/>
  <c r="AI30" i="8"/>
  <c r="AI42" i="8"/>
  <c r="AN41" i="8"/>
  <c r="AF43" i="8"/>
  <c r="AV41" i="8"/>
  <c r="AP56" i="8"/>
  <c r="AP25" i="8" s="1"/>
  <c r="AR56" i="8"/>
  <c r="AR25" i="8" s="1"/>
  <c r="AN47" i="8"/>
  <c r="AN23" i="8" s="1"/>
  <c r="AP41" i="8"/>
  <c r="I28" i="8"/>
  <c r="N27" i="8"/>
  <c r="N20" i="8" s="1"/>
  <c r="L56" i="8"/>
  <c r="L25" i="8" s="1"/>
  <c r="G25" i="8" s="1"/>
  <c r="H57" i="8"/>
  <c r="M56" i="8"/>
  <c r="M25" i="8" s="1"/>
  <c r="L41" i="8"/>
  <c r="H24" i="8"/>
  <c r="I41" i="8"/>
  <c r="S32" i="8"/>
  <c r="S21" i="8" s="1"/>
  <c r="AG24" i="8"/>
  <c r="AF24" i="8"/>
  <c r="AH24" i="8"/>
  <c r="AI33" i="8"/>
  <c r="F41" i="8"/>
  <c r="E43" i="8"/>
  <c r="E54" i="8"/>
  <c r="E58" i="8"/>
  <c r="E39" i="8"/>
  <c r="E52" i="8"/>
  <c r="I35" i="8"/>
  <c r="G24" i="8"/>
  <c r="F24" i="8"/>
  <c r="AC32" i="8"/>
  <c r="AC21" i="8" s="1"/>
  <c r="I47" i="8"/>
  <c r="F56" i="8"/>
  <c r="X20" i="8"/>
  <c r="F25" i="8"/>
  <c r="N32" i="8"/>
  <c r="I33" i="8"/>
  <c r="W25" i="8"/>
  <c r="X32" i="8"/>
  <c r="X21" i="8" s="1"/>
  <c r="N23" i="8"/>
  <c r="I23" i="8" s="1"/>
  <c r="O32" i="7"/>
  <c r="O21" i="7" s="1"/>
  <c r="O19" i="7" s="1"/>
  <c r="S32" i="7"/>
  <c r="S21" i="7" s="1"/>
  <c r="S19" i="7" s="1"/>
  <c r="W32" i="7"/>
  <c r="W21" i="7" s="1"/>
  <c r="W19" i="7" s="1"/>
  <c r="AD20" i="7"/>
  <c r="AD23" i="7"/>
  <c r="AF23" i="7"/>
  <c r="AH23" i="7"/>
  <c r="AD25" i="7"/>
  <c r="AF25" i="7"/>
  <c r="AH25" i="7"/>
  <c r="AD27" i="7"/>
  <c r="AF27" i="7"/>
  <c r="AH27" i="7"/>
  <c r="AD33" i="7"/>
  <c r="AF33" i="7"/>
  <c r="AH33" i="7"/>
  <c r="AD35" i="7"/>
  <c r="AF35" i="7"/>
  <c r="AH35" i="7"/>
  <c r="AD41" i="7"/>
  <c r="AF41" i="7"/>
  <c r="AH41" i="7"/>
  <c r="AD47" i="7"/>
  <c r="AF47" i="7"/>
  <c r="AH47" i="7"/>
  <c r="M32" i="7"/>
  <c r="M21" i="7" s="1"/>
  <c r="M19" i="7" s="1"/>
  <c r="Q32" i="7"/>
  <c r="Q21" i="7" s="1"/>
  <c r="Q19" i="7" s="1"/>
  <c r="U32" i="7"/>
  <c r="U21" i="7" s="1"/>
  <c r="U19" i="7" s="1"/>
  <c r="Y32" i="7"/>
  <c r="Y21" i="7" s="1"/>
  <c r="Y19" i="7" s="1"/>
  <c r="AC32" i="7"/>
  <c r="AC21" i="7" s="1"/>
  <c r="AC19" i="7" s="1"/>
  <c r="AE20" i="7"/>
  <c r="AG20" i="7"/>
  <c r="AF20" i="7"/>
  <c r="AH20" i="7"/>
  <c r="AE23" i="7"/>
  <c r="AG23" i="7"/>
  <c r="AE24" i="7"/>
  <c r="AG24" i="7"/>
  <c r="AD24" i="7"/>
  <c r="AF24" i="7"/>
  <c r="AH24" i="7"/>
  <c r="AE25" i="7"/>
  <c r="AG25" i="7"/>
  <c r="AE27" i="7"/>
  <c r="AG27" i="7"/>
  <c r="AE32" i="7"/>
  <c r="AD32" i="7"/>
  <c r="AE33" i="7"/>
  <c r="AG33" i="7"/>
  <c r="AE35" i="7"/>
  <c r="AG35" i="7"/>
  <c r="AE41" i="7"/>
  <c r="AG41" i="7"/>
  <c r="AE47" i="7"/>
  <c r="AG47" i="7"/>
  <c r="AE56" i="7"/>
  <c r="AG56" i="7"/>
  <c r="AD56" i="7"/>
  <c r="AF56" i="7"/>
  <c r="AH56" i="7"/>
  <c r="L32" i="7"/>
  <c r="L21" i="7" s="1"/>
  <c r="L19" i="7" s="1"/>
  <c r="N32" i="7"/>
  <c r="N21" i="7" s="1"/>
  <c r="P32" i="7"/>
  <c r="P21" i="7" s="1"/>
  <c r="P19" i="7" s="1"/>
  <c r="R32" i="7"/>
  <c r="R21" i="7" s="1"/>
  <c r="R19" i="7" s="1"/>
  <c r="T32" i="7"/>
  <c r="T21" i="7" s="1"/>
  <c r="T19" i="7" s="1"/>
  <c r="V32" i="7"/>
  <c r="V21" i="7" s="1"/>
  <c r="V19" i="7" s="1"/>
  <c r="X32" i="7"/>
  <c r="X21" i="7" s="1"/>
  <c r="X19" i="7" s="1"/>
  <c r="Z32" i="7"/>
  <c r="Z21" i="7" s="1"/>
  <c r="Z19" i="7" s="1"/>
  <c r="AB32" i="7"/>
  <c r="AB21" i="7" s="1"/>
  <c r="AB19" i="7" s="1"/>
  <c r="N19" i="7"/>
  <c r="E56" i="7"/>
  <c r="J32" i="7"/>
  <c r="J21" i="7" s="1"/>
  <c r="J19" i="7" s="1"/>
  <c r="AH19" i="7" l="1"/>
  <c r="V33" i="8"/>
  <c r="AM42" i="8"/>
  <c r="M41" i="8"/>
  <c r="AS55" i="8"/>
  <c r="AS24" i="8" s="1"/>
  <c r="AZ34" i="8"/>
  <c r="AZ33" i="8" s="1"/>
  <c r="AA33" i="8"/>
  <c r="BA34" i="8"/>
  <c r="BA33" i="8" s="1"/>
  <c r="W36" i="8"/>
  <c r="AW36" i="8" s="1"/>
  <c r="AU36" i="8"/>
  <c r="AU35" i="8" s="1"/>
  <c r="K33" i="8"/>
  <c r="AK34" i="8"/>
  <c r="AE19" i="7"/>
  <c r="AD19" i="7"/>
  <c r="AH32" i="7"/>
  <c r="AG32" i="7"/>
  <c r="L33" i="8"/>
  <c r="AL34" i="8"/>
  <c r="AL33" i="8" s="1"/>
  <c r="AN55" i="8"/>
  <c r="AN24" i="8" s="1"/>
  <c r="AV31" i="8"/>
  <c r="AG31" i="8" s="1"/>
  <c r="AQ34" i="8"/>
  <c r="AQ33" i="8" s="1"/>
  <c r="AU34" i="8"/>
  <c r="AU33" i="8" s="1"/>
  <c r="AL19" i="7"/>
  <c r="AG19" i="7" s="1"/>
  <c r="AF19" i="7"/>
  <c r="X24" i="8"/>
  <c r="AX55" i="8"/>
  <c r="AX24" i="8" s="1"/>
  <c r="G41" i="8"/>
  <c r="AI35" i="8"/>
  <c r="AR41" i="8"/>
  <c r="AF25" i="8"/>
  <c r="AH21" i="7"/>
  <c r="AE21" i="7"/>
  <c r="AF21" i="7"/>
  <c r="AD21" i="7"/>
  <c r="AF32" i="7"/>
  <c r="R34" i="8"/>
  <c r="AG51" i="8"/>
  <c r="AI23" i="8"/>
  <c r="AF38" i="8"/>
  <c r="R41" i="8"/>
  <c r="M50" i="8"/>
  <c r="AM50" i="8" s="1"/>
  <c r="AB53" i="8"/>
  <c r="BB53" i="8" s="1"/>
  <c r="Q33" i="8"/>
  <c r="S24" i="8"/>
  <c r="R31" i="8"/>
  <c r="AR31" i="8" s="1"/>
  <c r="R49" i="8"/>
  <c r="AR49" i="8" s="1"/>
  <c r="G31" i="8"/>
  <c r="F54" i="8"/>
  <c r="AE58" i="8"/>
  <c r="M54" i="8"/>
  <c r="AM54" i="8" s="1"/>
  <c r="W51" i="8"/>
  <c r="AW51" i="8" s="1"/>
  <c r="AF54" i="8"/>
  <c r="AG39" i="8"/>
  <c r="W30" i="8"/>
  <c r="AW30" i="8" s="1"/>
  <c r="F53" i="8"/>
  <c r="R37" i="8"/>
  <c r="AR37" i="8" s="1"/>
  <c r="H45" i="8"/>
  <c r="AE38" i="8"/>
  <c r="AG54" i="8"/>
  <c r="AO35" i="8"/>
  <c r="AO56" i="8"/>
  <c r="AO25" i="8" s="1"/>
  <c r="AA35" i="8"/>
  <c r="AA32" i="8" s="1"/>
  <c r="AA21" i="8" s="1"/>
  <c r="M29" i="8"/>
  <c r="AM29" i="8" s="1"/>
  <c r="W31" i="8"/>
  <c r="AW31" i="8" s="1"/>
  <c r="AF50" i="8"/>
  <c r="AE50" i="8"/>
  <c r="N56" i="8"/>
  <c r="N25" i="8" s="1"/>
  <c r="W54" i="8"/>
  <c r="AW54" i="8" s="1"/>
  <c r="U33" i="8"/>
  <c r="AB36" i="8"/>
  <c r="BB36" i="8" s="1"/>
  <c r="W53" i="8"/>
  <c r="AW53" i="8" s="1"/>
  <c r="AB38" i="8"/>
  <c r="BB38" i="8" s="1"/>
  <c r="W34" i="8"/>
  <c r="AF39" i="8"/>
  <c r="AE57" i="8"/>
  <c r="AB54" i="8"/>
  <c r="BB54" i="8" s="1"/>
  <c r="W39" i="8"/>
  <c r="AW39" i="8" s="1"/>
  <c r="BC56" i="8"/>
  <c r="BC25" i="8" s="1"/>
  <c r="AL28" i="8"/>
  <c r="AL27" i="8" s="1"/>
  <c r="AL20" i="8" s="1"/>
  <c r="M52" i="8"/>
  <c r="AM52" i="8" s="1"/>
  <c r="AB51" i="8"/>
  <c r="BB51" i="8" s="1"/>
  <c r="Q28" i="8"/>
  <c r="Q27" i="8" s="1"/>
  <c r="Q20" i="8" s="1"/>
  <c r="AG30" i="8"/>
  <c r="M30" i="8"/>
  <c r="AM30" i="8" s="1"/>
  <c r="AB49" i="8"/>
  <c r="BB49" i="8" s="1"/>
  <c r="L28" i="8"/>
  <c r="L27" i="8" s="1"/>
  <c r="L20" i="8" s="1"/>
  <c r="W38" i="8"/>
  <c r="AW38" i="8" s="1"/>
  <c r="AB29" i="8"/>
  <c r="BB29" i="8" s="1"/>
  <c r="R30" i="8"/>
  <c r="AR30" i="8" s="1"/>
  <c r="BA35" i="8"/>
  <c r="AX56" i="8"/>
  <c r="AX25" i="8" s="1"/>
  <c r="AN56" i="8"/>
  <c r="AN25" i="8" s="1"/>
  <c r="G38" i="8"/>
  <c r="AG53" i="8"/>
  <c r="AZ28" i="8"/>
  <c r="AZ27" i="8" s="1"/>
  <c r="AZ20" i="8" s="1"/>
  <c r="AU28" i="8"/>
  <c r="AU27" i="8" s="1"/>
  <c r="AU20" i="8" s="1"/>
  <c r="AF31" i="8"/>
  <c r="AJ41" i="8"/>
  <c r="AY28" i="8"/>
  <c r="AY27" i="8" s="1"/>
  <c r="AY20" i="8" s="1"/>
  <c r="AF29" i="8"/>
  <c r="G49" i="8"/>
  <c r="AP35" i="8"/>
  <c r="AG38" i="8"/>
  <c r="AB41" i="8"/>
  <c r="W41" i="8"/>
  <c r="V35" i="8"/>
  <c r="V32" i="8" s="1"/>
  <c r="V21" i="8" s="1"/>
  <c r="AE33" i="8"/>
  <c r="AF51" i="8"/>
  <c r="AE30" i="8"/>
  <c r="M38" i="8"/>
  <c r="AM38" i="8" s="1"/>
  <c r="G37" i="8"/>
  <c r="H43" i="8"/>
  <c r="R53" i="8"/>
  <c r="AR53" i="8" s="1"/>
  <c r="W50" i="8"/>
  <c r="AW50" i="8" s="1"/>
  <c r="G52" i="8"/>
  <c r="AB39" i="8"/>
  <c r="BB39" i="8" s="1"/>
  <c r="R39" i="8"/>
  <c r="AR39" i="8" s="1"/>
  <c r="AB31" i="8"/>
  <c r="BB31" i="8" s="1"/>
  <c r="R29" i="8"/>
  <c r="AR29" i="8" s="1"/>
  <c r="AZ35" i="8"/>
  <c r="V28" i="8"/>
  <c r="V27" i="8" s="1"/>
  <c r="V20" i="8" s="1"/>
  <c r="K35" i="8"/>
  <c r="AT41" i="8"/>
  <c r="AT35" i="8"/>
  <c r="AG50" i="8"/>
  <c r="AF49" i="8"/>
  <c r="AI58" i="8"/>
  <c r="AQ35" i="8"/>
  <c r="AE54" i="8"/>
  <c r="AE52" i="8"/>
  <c r="AE29" i="8"/>
  <c r="AY56" i="8"/>
  <c r="AY25" i="8" s="1"/>
  <c r="AS56" i="8"/>
  <c r="AS25" i="8" s="1"/>
  <c r="H42" i="8"/>
  <c r="M36" i="8"/>
  <c r="AM36" i="8" s="1"/>
  <c r="G29" i="8"/>
  <c r="R38" i="8"/>
  <c r="AR38" i="8" s="1"/>
  <c r="G50" i="8"/>
  <c r="R51" i="8"/>
  <c r="AR51" i="8" s="1"/>
  <c r="X56" i="8"/>
  <c r="X25" i="8" s="1"/>
  <c r="X19" i="8" s="1"/>
  <c r="R54" i="8"/>
  <c r="AR54" i="8" s="1"/>
  <c r="R50" i="8"/>
  <c r="AR50" i="8" s="1"/>
  <c r="G54" i="8"/>
  <c r="F37" i="8"/>
  <c r="AB37" i="8"/>
  <c r="BB37" i="8" s="1"/>
  <c r="F38" i="8"/>
  <c r="AB34" i="8"/>
  <c r="AB30" i="8"/>
  <c r="BB30" i="8" s="1"/>
  <c r="W29" i="8"/>
  <c r="AW29" i="8" s="1"/>
  <c r="G36" i="8"/>
  <c r="AF52" i="8"/>
  <c r="AW41" i="8"/>
  <c r="Q35" i="8"/>
  <c r="AJ28" i="8"/>
  <c r="AJ27" i="8" s="1"/>
  <c r="AE34" i="8"/>
  <c r="F31" i="8"/>
  <c r="AC56" i="8"/>
  <c r="AC25" i="8" s="1"/>
  <c r="AE53" i="8"/>
  <c r="AE51" i="8"/>
  <c r="AE49" i="8"/>
  <c r="AE45" i="8"/>
  <c r="AO41" i="8"/>
  <c r="AE42" i="8"/>
  <c r="AE36" i="8"/>
  <c r="AG52" i="8"/>
  <c r="AA28" i="8"/>
  <c r="AA27" i="8" s="1"/>
  <c r="AA20" i="8" s="1"/>
  <c r="AG49" i="8"/>
  <c r="AF37" i="8"/>
  <c r="AI57" i="8"/>
  <c r="N24" i="8"/>
  <c r="I55" i="8"/>
  <c r="AY35" i="8"/>
  <c r="AE55" i="8"/>
  <c r="AO24" i="8"/>
  <c r="AE24" i="8" s="1"/>
  <c r="AP33" i="8"/>
  <c r="P33" i="8"/>
  <c r="G30" i="8"/>
  <c r="M53" i="8"/>
  <c r="AM53" i="8" s="1"/>
  <c r="M51" i="8"/>
  <c r="AM51" i="8" s="1"/>
  <c r="M49" i="8"/>
  <c r="AM49" i="8" s="1"/>
  <c r="M39" i="8"/>
  <c r="AM39" i="8" s="1"/>
  <c r="M37" i="8"/>
  <c r="AM37" i="8" s="1"/>
  <c r="M34" i="8"/>
  <c r="AM34" i="8" s="1"/>
  <c r="M31" i="8"/>
  <c r="AM31" i="8" s="1"/>
  <c r="G34" i="8"/>
  <c r="F30" i="8"/>
  <c r="G39" i="8"/>
  <c r="P35" i="8"/>
  <c r="R36" i="8"/>
  <c r="AR36" i="8" s="1"/>
  <c r="F51" i="8"/>
  <c r="I58" i="8"/>
  <c r="AB52" i="8"/>
  <c r="BB52" i="8" s="1"/>
  <c r="W52" i="8"/>
  <c r="AW52" i="8" s="1"/>
  <c r="R52" i="8"/>
  <c r="AR52" i="8" s="1"/>
  <c r="AB50" i="8"/>
  <c r="BB50" i="8" s="1"/>
  <c r="W49" i="8"/>
  <c r="AW49" i="8" s="1"/>
  <c r="Z28" i="8"/>
  <c r="Z27" i="8" s="1"/>
  <c r="Z20" i="8" s="1"/>
  <c r="G53" i="8"/>
  <c r="G51" i="8"/>
  <c r="F39" i="8"/>
  <c r="K28" i="8"/>
  <c r="K27" i="8" s="1"/>
  <c r="F29" i="8"/>
  <c r="S56" i="8"/>
  <c r="S25" i="8" s="1"/>
  <c r="W37" i="8"/>
  <c r="AW37" i="8" s="1"/>
  <c r="F36" i="8"/>
  <c r="U35" i="8"/>
  <c r="F52" i="8"/>
  <c r="F50" i="8"/>
  <c r="F49" i="8"/>
  <c r="BB41" i="8"/>
  <c r="AV35" i="8"/>
  <c r="AV32" i="8" s="1"/>
  <c r="AV21" i="8" s="1"/>
  <c r="AK35" i="8"/>
  <c r="AJ35" i="8"/>
  <c r="AJ56" i="8"/>
  <c r="AJ25" i="8" s="1"/>
  <c r="I57" i="8"/>
  <c r="BA28" i="8"/>
  <c r="BA27" i="8" s="1"/>
  <c r="BA20" i="8" s="1"/>
  <c r="U28" i="8"/>
  <c r="U27" i="8" s="1"/>
  <c r="U20" i="8" s="1"/>
  <c r="Z33" i="8"/>
  <c r="AO28" i="8"/>
  <c r="AO27" i="8" s="1"/>
  <c r="AO20" i="8" s="1"/>
  <c r="AF53" i="8"/>
  <c r="L35" i="8"/>
  <c r="L32" i="8" s="1"/>
  <c r="BC24" i="8"/>
  <c r="AC24" i="8"/>
  <c r="Z35" i="8"/>
  <c r="AT28" i="8"/>
  <c r="AT27" i="8" s="1"/>
  <c r="AT20" i="8" s="1"/>
  <c r="P28" i="8"/>
  <c r="P27" i="8" s="1"/>
  <c r="P20" i="8" s="1"/>
  <c r="AE31" i="8"/>
  <c r="AG37" i="8"/>
  <c r="AY41" i="8"/>
  <c r="AE43" i="8"/>
  <c r="AE39" i="8"/>
  <c r="AE37" i="8"/>
  <c r="F34" i="8"/>
  <c r="AN32" i="8"/>
  <c r="AN21" i="8" s="1"/>
  <c r="AG41" i="8"/>
  <c r="AF41" i="8"/>
  <c r="AX32" i="8"/>
  <c r="AX21" i="8" s="1"/>
  <c r="AG25" i="8"/>
  <c r="BC32" i="8"/>
  <c r="BC21" i="8" s="1"/>
  <c r="AG29" i="8"/>
  <c r="AQ28" i="8"/>
  <c r="AI28" i="8"/>
  <c r="AN27" i="8"/>
  <c r="AG56" i="8"/>
  <c r="AI41" i="8"/>
  <c r="AK28" i="8"/>
  <c r="AG36" i="8"/>
  <c r="AH45" i="8"/>
  <c r="AM41" i="8"/>
  <c r="AF56" i="8"/>
  <c r="AH43" i="8"/>
  <c r="AH42" i="8"/>
  <c r="AH56" i="8"/>
  <c r="AH25" i="8"/>
  <c r="AI47" i="8"/>
  <c r="I20" i="8"/>
  <c r="I27" i="8"/>
  <c r="H56" i="8"/>
  <c r="G56" i="8"/>
  <c r="H25" i="8"/>
  <c r="N21" i="8"/>
  <c r="I21" i="8" s="1"/>
  <c r="I32" i="8"/>
  <c r="BC56" i="7"/>
  <c r="E19" i="7"/>
  <c r="AV28" i="8" l="1"/>
  <c r="AV27" i="8" s="1"/>
  <c r="AV20" i="8" s="1"/>
  <c r="G33" i="8"/>
  <c r="AQ32" i="8"/>
  <c r="AQ21" i="8" s="1"/>
  <c r="W33" i="8"/>
  <c r="AW34" i="8"/>
  <c r="AU32" i="8"/>
  <c r="AU21" i="8" s="1"/>
  <c r="AB33" i="8"/>
  <c r="BB34" i="8"/>
  <c r="AZ32" i="8"/>
  <c r="AZ21" i="8" s="1"/>
  <c r="AR34" i="8"/>
  <c r="AR33" i="8" s="1"/>
  <c r="K32" i="8"/>
  <c r="R33" i="8"/>
  <c r="BA32" i="8"/>
  <c r="BA21" i="8" s="1"/>
  <c r="Q32" i="8"/>
  <c r="Q21" i="8" s="1"/>
  <c r="S19" i="8"/>
  <c r="BC19" i="7"/>
  <c r="AI21" i="8"/>
  <c r="AI32" i="8"/>
  <c r="AR28" i="8"/>
  <c r="AR27" i="8" s="1"/>
  <c r="AR20" i="8" s="1"/>
  <c r="H49" i="8"/>
  <c r="AL35" i="8"/>
  <c r="AG35" i="8" s="1"/>
  <c r="AO32" i="8"/>
  <c r="AO21" i="8" s="1"/>
  <c r="AW28" i="8"/>
  <c r="AW27" i="8" s="1"/>
  <c r="AW20" i="8" s="1"/>
  <c r="AF36" i="8"/>
  <c r="AH31" i="8"/>
  <c r="BB33" i="8"/>
  <c r="AJ32" i="8"/>
  <c r="AJ21" i="8" s="1"/>
  <c r="BB35" i="8"/>
  <c r="AI55" i="8"/>
  <c r="AC19" i="8"/>
  <c r="AH37" i="8"/>
  <c r="AP32" i="8"/>
  <c r="AP21" i="8" s="1"/>
  <c r="BB28" i="8"/>
  <c r="BB27" i="8" s="1"/>
  <c r="BB20" i="8" s="1"/>
  <c r="AT32" i="8"/>
  <c r="AT21" i="8" s="1"/>
  <c r="AH49" i="8"/>
  <c r="AW33" i="8"/>
  <c r="AI56" i="8"/>
  <c r="U32" i="8"/>
  <c r="U21" i="8" s="1"/>
  <c r="AG34" i="8"/>
  <c r="W35" i="8"/>
  <c r="W32" i="8" s="1"/>
  <c r="W21" i="8" s="1"/>
  <c r="F33" i="8"/>
  <c r="AI25" i="8"/>
  <c r="H41" i="8"/>
  <c r="AH54" i="8"/>
  <c r="AE25" i="8"/>
  <c r="AB35" i="8"/>
  <c r="AB32" i="8" s="1"/>
  <c r="AB21" i="8" s="1"/>
  <c r="H38" i="8"/>
  <c r="H54" i="8"/>
  <c r="AS19" i="8"/>
  <c r="AR35" i="8"/>
  <c r="AH39" i="8"/>
  <c r="G20" i="8"/>
  <c r="AH38" i="8"/>
  <c r="W28" i="8"/>
  <c r="W27" i="8" s="1"/>
  <c r="W20" i="8" s="1"/>
  <c r="AH41" i="8"/>
  <c r="H29" i="8"/>
  <c r="AH51" i="8"/>
  <c r="AF34" i="8"/>
  <c r="AH53" i="8"/>
  <c r="R28" i="8"/>
  <c r="R27" i="8" s="1"/>
  <c r="R20" i="8" s="1"/>
  <c r="H39" i="8"/>
  <c r="AH29" i="8"/>
  <c r="AH50" i="8"/>
  <c r="AK33" i="8"/>
  <c r="AK32" i="8" s="1"/>
  <c r="H51" i="8"/>
  <c r="H53" i="8"/>
  <c r="I56" i="8"/>
  <c r="AH30" i="8"/>
  <c r="AH52" i="8"/>
  <c r="M33" i="8"/>
  <c r="AE28" i="8"/>
  <c r="F35" i="8"/>
  <c r="G35" i="8"/>
  <c r="F28" i="8"/>
  <c r="L21" i="8"/>
  <c r="I24" i="8"/>
  <c r="G28" i="8"/>
  <c r="H36" i="8"/>
  <c r="R35" i="8"/>
  <c r="AB28" i="8"/>
  <c r="AB27" i="8" s="1"/>
  <c r="AB20" i="8" s="1"/>
  <c r="H37" i="8"/>
  <c r="H34" i="8"/>
  <c r="G27" i="8"/>
  <c r="H30" i="8"/>
  <c r="H50" i="8"/>
  <c r="AW35" i="8"/>
  <c r="AE41" i="8"/>
  <c r="AF35" i="8"/>
  <c r="I25" i="8"/>
  <c r="P32" i="8"/>
  <c r="P21" i="8" s="1"/>
  <c r="AP28" i="8"/>
  <c r="AP27" i="8" s="1"/>
  <c r="AP20" i="8" s="1"/>
  <c r="AF30" i="8"/>
  <c r="Z32" i="8"/>
  <c r="Z21" i="8" s="1"/>
  <c r="K20" i="8"/>
  <c r="F20" i="8" s="1"/>
  <c r="F27" i="8"/>
  <c r="AY32" i="8"/>
  <c r="AY21" i="8" s="1"/>
  <c r="M28" i="8"/>
  <c r="M35" i="8"/>
  <c r="H31" i="8"/>
  <c r="H52" i="8"/>
  <c r="AI24" i="8"/>
  <c r="BC19" i="8"/>
  <c r="AE56" i="8"/>
  <c r="AE35" i="8"/>
  <c r="AM28" i="8"/>
  <c r="AJ20" i="8"/>
  <c r="AE27" i="8"/>
  <c r="AK27" i="8"/>
  <c r="AM35" i="8"/>
  <c r="AN20" i="8"/>
  <c r="AI27" i="8"/>
  <c r="AQ27" i="8"/>
  <c r="AX19" i="8"/>
  <c r="AG33" i="8"/>
  <c r="AH36" i="8"/>
  <c r="AM33" i="8"/>
  <c r="N19" i="8"/>
  <c r="AR32" i="8" l="1"/>
  <c r="AR21" i="8" s="1"/>
  <c r="AG28" i="8"/>
  <c r="R32" i="8"/>
  <c r="R21" i="8" s="1"/>
  <c r="H33" i="8"/>
  <c r="M32" i="8"/>
  <c r="H32" i="8" s="1"/>
  <c r="F32" i="8"/>
  <c r="K21" i="8"/>
  <c r="G32" i="8"/>
  <c r="BB32" i="8"/>
  <c r="BB21" i="8" s="1"/>
  <c r="G21" i="8"/>
  <c r="AH34" i="8"/>
  <c r="AW32" i="8"/>
  <c r="AW21" i="8" s="1"/>
  <c r="AL32" i="8"/>
  <c r="AG32" i="8" s="1"/>
  <c r="I19" i="8"/>
  <c r="AF33" i="8"/>
  <c r="H35" i="8"/>
  <c r="AH28" i="8"/>
  <c r="AH35" i="8"/>
  <c r="H28" i="8"/>
  <c r="AF28" i="8"/>
  <c r="M27" i="8"/>
  <c r="H27" i="8" s="1"/>
  <c r="AM27" i="8"/>
  <c r="AM20" i="8" s="1"/>
  <c r="AH20" i="8" s="1"/>
  <c r="AE32" i="8"/>
  <c r="F21" i="8"/>
  <c r="AE21" i="8"/>
  <c r="AQ20" i="8"/>
  <c r="AG27" i="8"/>
  <c r="AI20" i="8"/>
  <c r="AN19" i="8"/>
  <c r="AI19" i="8" s="1"/>
  <c r="AK20" i="8"/>
  <c r="AF20" i="8" s="1"/>
  <c r="AF27" i="8"/>
  <c r="AE20" i="8"/>
  <c r="AM32" i="8"/>
  <c r="AH33" i="8"/>
  <c r="AK21" i="8"/>
  <c r="AF32" i="8"/>
  <c r="AL21" i="8" l="1"/>
  <c r="M20" i="8"/>
  <c r="H20" i="8" s="1"/>
  <c r="M21" i="8"/>
  <c r="H21" i="8" s="1"/>
  <c r="AH27" i="8"/>
  <c r="AG20" i="8"/>
  <c r="AF21" i="8"/>
  <c r="AM21" i="8"/>
  <c r="AH32" i="8"/>
  <c r="AG21" i="8"/>
  <c r="AH21" i="8" l="1"/>
  <c r="E47" i="7" l="1"/>
  <c r="E27" i="7"/>
  <c r="E26" i="7"/>
  <c r="I58" i="7"/>
  <c r="H58" i="7"/>
  <c r="G58" i="7"/>
  <c r="F58" i="7"/>
  <c r="E58" i="7"/>
  <c r="I57" i="7"/>
  <c r="H57" i="7"/>
  <c r="G57" i="7"/>
  <c r="F57" i="7"/>
  <c r="E57" i="7"/>
  <c r="I56" i="7"/>
  <c r="H56" i="7"/>
  <c r="G56" i="7"/>
  <c r="F56" i="7"/>
  <c r="I55" i="7"/>
  <c r="H55" i="7"/>
  <c r="G55" i="7"/>
  <c r="F55" i="7"/>
  <c r="E55" i="7"/>
  <c r="I54" i="7"/>
  <c r="H54" i="7"/>
  <c r="G54" i="7"/>
  <c r="F54" i="7"/>
  <c r="E54" i="7"/>
  <c r="I53" i="7"/>
  <c r="H53" i="7"/>
  <c r="G53" i="7"/>
  <c r="F53" i="7"/>
  <c r="E53" i="7"/>
  <c r="I52" i="7"/>
  <c r="H52" i="7"/>
  <c r="G52" i="7"/>
  <c r="F52" i="7"/>
  <c r="E52" i="7"/>
  <c r="I51" i="7"/>
  <c r="H51" i="7"/>
  <c r="G51" i="7"/>
  <c r="F51" i="7"/>
  <c r="E51" i="7"/>
  <c r="I50" i="7"/>
  <c r="H50" i="7"/>
  <c r="G50" i="7"/>
  <c r="F50" i="7"/>
  <c r="E50" i="7"/>
  <c r="I49" i="7"/>
  <c r="H49" i="7"/>
  <c r="G49" i="7"/>
  <c r="F49" i="7"/>
  <c r="E49" i="7"/>
  <c r="I48" i="7"/>
  <c r="H48" i="7"/>
  <c r="G48" i="7"/>
  <c r="F48" i="7"/>
  <c r="E48" i="7"/>
  <c r="I47" i="7"/>
  <c r="H47" i="7"/>
  <c r="G47" i="7"/>
  <c r="F47" i="7"/>
  <c r="I45" i="7"/>
  <c r="H45" i="7"/>
  <c r="G45" i="7"/>
  <c r="F45" i="7"/>
  <c r="E45" i="7"/>
  <c r="I43" i="7"/>
  <c r="H43" i="7"/>
  <c r="G43" i="7"/>
  <c r="F43" i="7"/>
  <c r="E43" i="7"/>
  <c r="I42" i="7"/>
  <c r="H42" i="7"/>
  <c r="G42" i="7"/>
  <c r="F42" i="7"/>
  <c r="E42" i="7"/>
  <c r="I41" i="7"/>
  <c r="H41" i="7"/>
  <c r="G41" i="7"/>
  <c r="F41" i="7"/>
  <c r="E41" i="7"/>
  <c r="I39" i="7"/>
  <c r="H39" i="7"/>
  <c r="G39" i="7"/>
  <c r="F39" i="7"/>
  <c r="E39" i="7"/>
  <c r="I38" i="7"/>
  <c r="H38" i="7"/>
  <c r="G38" i="7"/>
  <c r="F38" i="7"/>
  <c r="E38" i="7"/>
  <c r="I37" i="7"/>
  <c r="H37" i="7"/>
  <c r="G37" i="7"/>
  <c r="F37" i="7"/>
  <c r="E37" i="7"/>
  <c r="I36" i="7"/>
  <c r="H36" i="7"/>
  <c r="G36" i="7"/>
  <c r="F36" i="7"/>
  <c r="E36" i="7"/>
  <c r="I35" i="7"/>
  <c r="H35" i="7"/>
  <c r="G35" i="7"/>
  <c r="F35" i="7"/>
  <c r="E35" i="7"/>
  <c r="I34" i="7"/>
  <c r="H34" i="7"/>
  <c r="G34" i="7"/>
  <c r="F34" i="7"/>
  <c r="E34" i="7"/>
  <c r="I33" i="7"/>
  <c r="H33" i="7"/>
  <c r="G33" i="7"/>
  <c r="F33" i="7"/>
  <c r="E33" i="7"/>
  <c r="I32" i="7"/>
  <c r="H32" i="7"/>
  <c r="G32" i="7"/>
  <c r="F32" i="7"/>
  <c r="E32" i="7"/>
  <c r="I31" i="7"/>
  <c r="H31" i="7"/>
  <c r="G31" i="7"/>
  <c r="F31" i="7"/>
  <c r="E31" i="7"/>
  <c r="I30" i="7"/>
  <c r="H30" i="7"/>
  <c r="G30" i="7"/>
  <c r="F30" i="7"/>
  <c r="E30" i="7"/>
  <c r="I29" i="7"/>
  <c r="H29" i="7"/>
  <c r="G29" i="7"/>
  <c r="F29" i="7"/>
  <c r="E29" i="7"/>
  <c r="I28" i="7"/>
  <c r="H28" i="7"/>
  <c r="G28" i="7"/>
  <c r="F28" i="7"/>
  <c r="E28" i="7"/>
  <c r="I27" i="7"/>
  <c r="H27" i="7"/>
  <c r="G27" i="7"/>
  <c r="F27" i="7"/>
  <c r="I26" i="7"/>
  <c r="H26" i="7"/>
  <c r="G26" i="7"/>
  <c r="F26" i="7"/>
  <c r="I25" i="7"/>
  <c r="H25" i="7"/>
  <c r="G25" i="7"/>
  <c r="F25" i="7"/>
  <c r="E25" i="7"/>
  <c r="I24" i="7"/>
  <c r="H24" i="7"/>
  <c r="G24" i="7"/>
  <c r="F24" i="7"/>
  <c r="E24" i="7"/>
  <c r="I23" i="7"/>
  <c r="H23" i="7"/>
  <c r="G23" i="7"/>
  <c r="F23" i="7"/>
  <c r="E23" i="7"/>
  <c r="I21" i="7"/>
  <c r="H21" i="7"/>
  <c r="G21" i="7"/>
  <c r="F21" i="7"/>
  <c r="E21" i="7"/>
  <c r="I20" i="7"/>
  <c r="H20" i="7"/>
  <c r="G20" i="7"/>
  <c r="F20" i="7"/>
  <c r="E20" i="7"/>
  <c r="I19" i="7"/>
  <c r="H19" i="7"/>
  <c r="G19" i="7"/>
  <c r="F19" i="7"/>
  <c r="BT27" i="6"/>
  <c r="BT20" i="6" s="1"/>
  <c r="BS27" i="6"/>
  <c r="BS20" i="6" s="1"/>
  <c r="BM27" i="6"/>
  <c r="BL27" i="6"/>
  <c r="BF27" i="6"/>
  <c r="BE27" i="6"/>
  <c r="AY27" i="6"/>
  <c r="AX27" i="6"/>
  <c r="AK27" i="6"/>
  <c r="AJ27" i="6"/>
  <c r="AD27" i="6"/>
  <c r="AC27" i="6"/>
  <c r="W27" i="6"/>
  <c r="V27" i="6"/>
  <c r="P27" i="6"/>
  <c r="O27" i="6"/>
  <c r="BV56" i="6"/>
  <c r="BV25" i="6" s="1"/>
  <c r="BU56" i="6"/>
  <c r="BU25" i="6" s="1"/>
  <c r="BT56" i="6"/>
  <c r="BT25" i="6" s="1"/>
  <c r="BS56" i="6"/>
  <c r="BS25" i="6" s="1"/>
  <c r="BR56" i="6"/>
  <c r="BR25" i="6" s="1"/>
  <c r="BQ56" i="6"/>
  <c r="BQ25" i="6" s="1"/>
  <c r="BP56" i="6"/>
  <c r="BP25" i="6" s="1"/>
  <c r="BO56" i="6"/>
  <c r="BO25" i="6" s="1"/>
  <c r="BN56" i="6"/>
  <c r="BN25" i="6" s="1"/>
  <c r="BM56" i="6"/>
  <c r="BM25" i="6" s="1"/>
  <c r="BL56" i="6"/>
  <c r="BK56" i="6"/>
  <c r="BK25" i="6" s="1"/>
  <c r="BJ56" i="6"/>
  <c r="BJ25" i="6" s="1"/>
  <c r="BI56" i="6"/>
  <c r="BI25" i="6" s="1"/>
  <c r="BH56" i="6"/>
  <c r="BH25" i="6" s="1"/>
  <c r="BG56" i="6"/>
  <c r="BG25" i="6" s="1"/>
  <c r="BF56" i="6"/>
  <c r="BF25" i="6" s="1"/>
  <c r="BE56" i="6"/>
  <c r="BE25" i="6" s="1"/>
  <c r="BD56" i="6"/>
  <c r="BD25" i="6" s="1"/>
  <c r="BC56" i="6"/>
  <c r="BC25" i="6" s="1"/>
  <c r="BB56" i="6"/>
  <c r="BB25" i="6" s="1"/>
  <c r="BA56" i="6"/>
  <c r="BA25" i="6" s="1"/>
  <c r="AZ56" i="6"/>
  <c r="AZ25" i="6" s="1"/>
  <c r="AY56" i="6"/>
  <c r="AY25" i="6" s="1"/>
  <c r="AX56" i="6"/>
  <c r="AX25" i="6" s="1"/>
  <c r="AW56" i="6"/>
  <c r="AW25" i="6" s="1"/>
  <c r="AV56" i="6"/>
  <c r="AV25" i="6" s="1"/>
  <c r="AU56" i="6"/>
  <c r="AU25" i="6" s="1"/>
  <c r="AM56" i="6"/>
  <c r="AM25" i="6" s="1"/>
  <c r="AL56" i="6"/>
  <c r="AL25" i="6" s="1"/>
  <c r="AK56" i="6"/>
  <c r="AK25" i="6" s="1"/>
  <c r="AJ56" i="6"/>
  <c r="AJ25" i="6" s="1"/>
  <c r="AI56" i="6"/>
  <c r="AH56" i="6"/>
  <c r="AH25" i="6" s="1"/>
  <c r="AG56" i="6"/>
  <c r="AG25" i="6" s="1"/>
  <c r="AF56" i="6"/>
  <c r="AF25" i="6" s="1"/>
  <c r="AE56" i="6"/>
  <c r="AE25" i="6" s="1"/>
  <c r="AD56" i="6"/>
  <c r="AD25" i="6" s="1"/>
  <c r="AC56" i="6"/>
  <c r="AC25" i="6" s="1"/>
  <c r="AB56" i="6"/>
  <c r="AB25" i="6" s="1"/>
  <c r="AA56" i="6"/>
  <c r="Z56" i="6"/>
  <c r="Z25" i="6" s="1"/>
  <c r="Y56" i="6"/>
  <c r="Y25" i="6" s="1"/>
  <c r="X56" i="6"/>
  <c r="X25" i="6" s="1"/>
  <c r="W56" i="6"/>
  <c r="W25" i="6" s="1"/>
  <c r="V56" i="6"/>
  <c r="V25" i="6" s="1"/>
  <c r="U56" i="6"/>
  <c r="U25" i="6" s="1"/>
  <c r="T56" i="6"/>
  <c r="T25" i="6" s="1"/>
  <c r="S56" i="6"/>
  <c r="S25" i="6" s="1"/>
  <c r="R56" i="6"/>
  <c r="R25" i="6" s="1"/>
  <c r="Q56" i="6"/>
  <c r="Q25" i="6" s="1"/>
  <c r="P56" i="6"/>
  <c r="P25" i="6" s="1"/>
  <c r="O56" i="6"/>
  <c r="O25" i="6" s="1"/>
  <c r="N56" i="6"/>
  <c r="N25" i="6" s="1"/>
  <c r="M56" i="6"/>
  <c r="M25" i="6" s="1"/>
  <c r="L56" i="6"/>
  <c r="L25" i="6" s="1"/>
  <c r="BR54" i="6"/>
  <c r="BK54" i="6"/>
  <c r="BD54" i="6"/>
  <c r="AW54" i="6"/>
  <c r="BR53" i="6"/>
  <c r="BK53" i="6"/>
  <c r="BK47" i="6" s="1"/>
  <c r="BK23" i="6" s="1"/>
  <c r="BD53" i="6"/>
  <c r="BD47" i="6" s="1"/>
  <c r="BD23" i="6" s="1"/>
  <c r="AW53" i="6"/>
  <c r="AW47" i="6" s="1"/>
  <c r="AW23" i="6" s="1"/>
  <c r="BT52" i="6"/>
  <c r="BM52" i="6"/>
  <c r="BF52" i="6"/>
  <c r="AY52" i="6"/>
  <c r="BT51" i="6"/>
  <c r="BT47" i="6" s="1"/>
  <c r="BT23" i="6" s="1"/>
  <c r="BM51" i="6"/>
  <c r="BF51" i="6"/>
  <c r="BF47" i="6" s="1"/>
  <c r="BF23" i="6" s="1"/>
  <c r="AY51" i="6"/>
  <c r="AI54" i="6"/>
  <c r="AI53" i="6"/>
  <c r="AK52" i="6"/>
  <c r="AK51" i="6"/>
  <c r="AB54" i="6"/>
  <c r="AB53" i="6"/>
  <c r="AD52" i="6"/>
  <c r="AD51" i="6"/>
  <c r="U54" i="6"/>
  <c r="U53" i="6"/>
  <c r="W52" i="6"/>
  <c r="W51" i="6"/>
  <c r="N53" i="6"/>
  <c r="N54" i="6"/>
  <c r="P52" i="6"/>
  <c r="P51" i="6"/>
  <c r="BP50" i="6"/>
  <c r="BP47" i="6" s="1"/>
  <c r="BP23" i="6" s="1"/>
  <c r="BI50" i="6"/>
  <c r="BI47" i="6" s="1"/>
  <c r="BI23" i="6" s="1"/>
  <c r="BB50" i="6"/>
  <c r="BB47" i="6" s="1"/>
  <c r="BB23" i="6" s="1"/>
  <c r="AU50" i="6"/>
  <c r="AU47" i="6" s="1"/>
  <c r="AU23" i="6" s="1"/>
  <c r="AG50" i="6"/>
  <c r="AG47" i="6" s="1"/>
  <c r="AG23" i="6" s="1"/>
  <c r="Z50" i="6"/>
  <c r="Z47" i="6" s="1"/>
  <c r="Z23" i="6" s="1"/>
  <c r="S50" i="6"/>
  <c r="S47" i="6" s="1"/>
  <c r="S23" i="6" s="1"/>
  <c r="L50" i="6"/>
  <c r="L47" i="6" s="1"/>
  <c r="L23" i="6" s="1"/>
  <c r="BV47" i="6"/>
  <c r="BV23" i="6" s="1"/>
  <c r="BU47" i="6"/>
  <c r="BU23" i="6" s="1"/>
  <c r="BS47" i="6"/>
  <c r="BS23" i="6" s="1"/>
  <c r="BQ47" i="6"/>
  <c r="BO47" i="6"/>
  <c r="BO23" i="6" s="1"/>
  <c r="BN47" i="6"/>
  <c r="BN23" i="6" s="1"/>
  <c r="BL47" i="6"/>
  <c r="BL23" i="6" s="1"/>
  <c r="BJ47" i="6"/>
  <c r="BJ23" i="6" s="1"/>
  <c r="BH47" i="6"/>
  <c r="BH23" i="6" s="1"/>
  <c r="BG47" i="6"/>
  <c r="BG23" i="6" s="1"/>
  <c r="BE47" i="6"/>
  <c r="BE23" i="6" s="1"/>
  <c r="BC47" i="6"/>
  <c r="BA47" i="6"/>
  <c r="BA23" i="6" s="1"/>
  <c r="AZ47" i="6"/>
  <c r="AZ23" i="6" s="1"/>
  <c r="AX47" i="6"/>
  <c r="AX23" i="6" s="1"/>
  <c r="AV47" i="6"/>
  <c r="AV23" i="6" s="1"/>
  <c r="AM47" i="6"/>
  <c r="AM23" i="6" s="1"/>
  <c r="AL47" i="6"/>
  <c r="AL23" i="6" s="1"/>
  <c r="AJ47" i="6"/>
  <c r="AJ23" i="6" s="1"/>
  <c r="AH47" i="6"/>
  <c r="AH23" i="6" s="1"/>
  <c r="AF47" i="6"/>
  <c r="AF23" i="6" s="1"/>
  <c r="AE47" i="6"/>
  <c r="AE23" i="6" s="1"/>
  <c r="AC47" i="6"/>
  <c r="AC23" i="6" s="1"/>
  <c r="AA47" i="6"/>
  <c r="AA23" i="6" s="1"/>
  <c r="Y47" i="6"/>
  <c r="Y23" i="6" s="1"/>
  <c r="X47" i="6"/>
  <c r="X23" i="6" s="1"/>
  <c r="V47" i="6"/>
  <c r="V23" i="6" s="1"/>
  <c r="T47" i="6"/>
  <c r="T23" i="6" s="1"/>
  <c r="R47" i="6"/>
  <c r="R23" i="6" s="1"/>
  <c r="Q47" i="6"/>
  <c r="Q23" i="6" s="1"/>
  <c r="O47" i="6"/>
  <c r="O23" i="6" s="1"/>
  <c r="M47" i="6"/>
  <c r="M23" i="6" s="1"/>
  <c r="BP45" i="6"/>
  <c r="BP41" i="6" s="1"/>
  <c r="BI45" i="6"/>
  <c r="BI41" i="6" s="1"/>
  <c r="BB45" i="6"/>
  <c r="BB41" i="6" s="1"/>
  <c r="AU45" i="6"/>
  <c r="AU41" i="6" s="1"/>
  <c r="AG45" i="6"/>
  <c r="AG41" i="6" s="1"/>
  <c r="Z45" i="6"/>
  <c r="Z41" i="6" s="1"/>
  <c r="S45" i="6"/>
  <c r="S41" i="6" s="1"/>
  <c r="L45" i="6"/>
  <c r="L41" i="6" s="1"/>
  <c r="BV41" i="6"/>
  <c r="BU41" i="6"/>
  <c r="BT41" i="6"/>
  <c r="BS41" i="6"/>
  <c r="BR41" i="6"/>
  <c r="BQ41" i="6"/>
  <c r="BO41" i="6"/>
  <c r="BN41" i="6"/>
  <c r="BM41" i="6"/>
  <c r="BL41" i="6"/>
  <c r="BK41" i="6"/>
  <c r="BJ41" i="6"/>
  <c r="BH41" i="6"/>
  <c r="BG41" i="6"/>
  <c r="BF41" i="6"/>
  <c r="BE41" i="6"/>
  <c r="BD41" i="6"/>
  <c r="BC41" i="6"/>
  <c r="BA41" i="6"/>
  <c r="AZ41" i="6"/>
  <c r="AY41" i="6"/>
  <c r="AX41" i="6"/>
  <c r="AW41" i="6"/>
  <c r="AV41" i="6"/>
  <c r="AM41" i="6"/>
  <c r="AL41" i="6"/>
  <c r="AK41" i="6"/>
  <c r="AJ41" i="6"/>
  <c r="AI41" i="6"/>
  <c r="AH41" i="6"/>
  <c r="AF41" i="6"/>
  <c r="AE41" i="6"/>
  <c r="AD41" i="6"/>
  <c r="AC41" i="6"/>
  <c r="AB41" i="6"/>
  <c r="AA41" i="6"/>
  <c r="Y41" i="6"/>
  <c r="X41" i="6"/>
  <c r="W41" i="6"/>
  <c r="V41" i="6"/>
  <c r="U41" i="6"/>
  <c r="T41" i="6"/>
  <c r="R41" i="6"/>
  <c r="Q41" i="6"/>
  <c r="P41" i="6"/>
  <c r="O41" i="6"/>
  <c r="N41" i="6"/>
  <c r="M41" i="6"/>
  <c r="BR39" i="6"/>
  <c r="BR38" i="6"/>
  <c r="BK39" i="6"/>
  <c r="BK38" i="6"/>
  <c r="BD39" i="6"/>
  <c r="BD38" i="6"/>
  <c r="BT37" i="6"/>
  <c r="BT36" i="6"/>
  <c r="BM37" i="6"/>
  <c r="BM36" i="6"/>
  <c r="BF37" i="6"/>
  <c r="BF36" i="6"/>
  <c r="AY37" i="6"/>
  <c r="AR37" i="6" s="1"/>
  <c r="AY36" i="6"/>
  <c r="AW39" i="6"/>
  <c r="AW38" i="6"/>
  <c r="AP38" i="6" s="1"/>
  <c r="AK37" i="6"/>
  <c r="AK36" i="6"/>
  <c r="AI39" i="6"/>
  <c r="AI38" i="6"/>
  <c r="AD37" i="6"/>
  <c r="AD36" i="6"/>
  <c r="AB39" i="6"/>
  <c r="AB38" i="6"/>
  <c r="W37" i="6"/>
  <c r="W36" i="6"/>
  <c r="U39" i="6"/>
  <c r="U38" i="6"/>
  <c r="P37" i="6"/>
  <c r="P36" i="6"/>
  <c r="N38" i="6"/>
  <c r="N39" i="6"/>
  <c r="BV35" i="6"/>
  <c r="BU35" i="6"/>
  <c r="BS35" i="6"/>
  <c r="BQ35" i="6"/>
  <c r="BP35" i="6"/>
  <c r="BO35" i="6"/>
  <c r="BN35" i="6"/>
  <c r="BL35" i="6"/>
  <c r="BJ35" i="6"/>
  <c r="BI35" i="6"/>
  <c r="BH35" i="6"/>
  <c r="BG35" i="6"/>
  <c r="BE35" i="6"/>
  <c r="BC35" i="6"/>
  <c r="BB35" i="6"/>
  <c r="BA35" i="6"/>
  <c r="AZ35" i="6"/>
  <c r="AX35" i="6"/>
  <c r="AV35" i="6"/>
  <c r="AU35" i="6"/>
  <c r="AM35" i="6"/>
  <c r="AL35" i="6"/>
  <c r="AJ35" i="6"/>
  <c r="AH35" i="6"/>
  <c r="AG35" i="6"/>
  <c r="AF35" i="6"/>
  <c r="AE35" i="6"/>
  <c r="AC35" i="6"/>
  <c r="AA35" i="6"/>
  <c r="Z35" i="6"/>
  <c r="Y35" i="6"/>
  <c r="X35" i="6"/>
  <c r="V35" i="6"/>
  <c r="T35" i="6"/>
  <c r="S35" i="6"/>
  <c r="R35" i="6"/>
  <c r="Q35" i="6"/>
  <c r="O35" i="6"/>
  <c r="M35" i="6"/>
  <c r="L35" i="6"/>
  <c r="BP34" i="6"/>
  <c r="BI34" i="6"/>
  <c r="BB34" i="6"/>
  <c r="BB33" i="6" s="1"/>
  <c r="AU34" i="6"/>
  <c r="AU33" i="6" s="1"/>
  <c r="AG34" i="6"/>
  <c r="AG33" i="6" s="1"/>
  <c r="Z34" i="6"/>
  <c r="Z33" i="6" s="1"/>
  <c r="S34" i="6"/>
  <c r="S33" i="6" s="1"/>
  <c r="L34" i="6"/>
  <c r="L33" i="6" s="1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A33" i="6"/>
  <c r="AZ33" i="6"/>
  <c r="AY33" i="6"/>
  <c r="AX33" i="6"/>
  <c r="AW33" i="6"/>
  <c r="AV33" i="6"/>
  <c r="AM33" i="6"/>
  <c r="AL33" i="6"/>
  <c r="AK33" i="6"/>
  <c r="AJ33" i="6"/>
  <c r="AI33" i="6"/>
  <c r="AH33" i="6"/>
  <c r="AF33" i="6"/>
  <c r="AE33" i="6"/>
  <c r="AD33" i="6"/>
  <c r="AC33" i="6"/>
  <c r="AB33" i="6"/>
  <c r="AA33" i="6"/>
  <c r="Y33" i="6"/>
  <c r="X33" i="6"/>
  <c r="W33" i="6"/>
  <c r="V33" i="6"/>
  <c r="U33" i="6"/>
  <c r="T33" i="6"/>
  <c r="R33" i="6"/>
  <c r="Q33" i="6"/>
  <c r="P33" i="6"/>
  <c r="O33" i="6"/>
  <c r="N33" i="6"/>
  <c r="M33" i="6"/>
  <c r="BV28" i="6"/>
  <c r="BV27" i="6" s="1"/>
  <c r="BV20" i="6" s="1"/>
  <c r="BU28" i="6"/>
  <c r="BU27" i="6" s="1"/>
  <c r="BU20" i="6" s="1"/>
  <c r="BR28" i="6"/>
  <c r="BR27" i="6" s="1"/>
  <c r="BR20" i="6" s="1"/>
  <c r="BQ28" i="6"/>
  <c r="BP28" i="6"/>
  <c r="BP27" i="6" s="1"/>
  <c r="BP20" i="6" s="1"/>
  <c r="BO28" i="6"/>
  <c r="BO27" i="6" s="1"/>
  <c r="BO20" i="6" s="1"/>
  <c r="BN28" i="6"/>
  <c r="BN27" i="6" s="1"/>
  <c r="BK28" i="6"/>
  <c r="BK27" i="6" s="1"/>
  <c r="BK20" i="6" s="1"/>
  <c r="BJ28" i="6"/>
  <c r="BJ27" i="6" s="1"/>
  <c r="BI28" i="6"/>
  <c r="BI27" i="6" s="1"/>
  <c r="BI20" i="6" s="1"/>
  <c r="BH28" i="6"/>
  <c r="BH27" i="6" s="1"/>
  <c r="BG28" i="6"/>
  <c r="BG27" i="6" s="1"/>
  <c r="BD28" i="6"/>
  <c r="BD27" i="6" s="1"/>
  <c r="BC28" i="6"/>
  <c r="BC27" i="6" s="1"/>
  <c r="BB28" i="6"/>
  <c r="BB27" i="6" s="1"/>
  <c r="BA28" i="6"/>
  <c r="BA27" i="6" s="1"/>
  <c r="AZ28" i="6"/>
  <c r="AZ27" i="6" s="1"/>
  <c r="AW28" i="6"/>
  <c r="AW27" i="6" s="1"/>
  <c r="AV28" i="6"/>
  <c r="AV27" i="6" s="1"/>
  <c r="AU28" i="6"/>
  <c r="AU27" i="6" s="1"/>
  <c r="AM28" i="6"/>
  <c r="AM27" i="6" s="1"/>
  <c r="AL28" i="6"/>
  <c r="AL27" i="6" s="1"/>
  <c r="AI28" i="6"/>
  <c r="AI27" i="6" s="1"/>
  <c r="AH28" i="6"/>
  <c r="AH27" i="6" s="1"/>
  <c r="AG28" i="6"/>
  <c r="AG27" i="6" s="1"/>
  <c r="AF28" i="6"/>
  <c r="AF27" i="6" s="1"/>
  <c r="AE28" i="6"/>
  <c r="AE27" i="6" s="1"/>
  <c r="AB28" i="6"/>
  <c r="AB27" i="6" s="1"/>
  <c r="AA28" i="6"/>
  <c r="AA27" i="6" s="1"/>
  <c r="Z28" i="6"/>
  <c r="Z27" i="6" s="1"/>
  <c r="Y28" i="6"/>
  <c r="Y27" i="6" s="1"/>
  <c r="X28" i="6"/>
  <c r="X27" i="6" s="1"/>
  <c r="U28" i="6"/>
  <c r="U27" i="6" s="1"/>
  <c r="T28" i="6"/>
  <c r="T27" i="6" s="1"/>
  <c r="S28" i="6"/>
  <c r="S27" i="6" s="1"/>
  <c r="R28" i="6"/>
  <c r="R27" i="6" s="1"/>
  <c r="Q28" i="6"/>
  <c r="Q27" i="6" s="1"/>
  <c r="N28" i="6"/>
  <c r="N27" i="6" s="1"/>
  <c r="M28" i="6"/>
  <c r="M27" i="6" s="1"/>
  <c r="L28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BQ23" i="6"/>
  <c r="AI25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AT58" i="6"/>
  <c r="AS58" i="6"/>
  <c r="AR58" i="6"/>
  <c r="AQ58" i="6"/>
  <c r="AP58" i="6"/>
  <c r="AO58" i="6"/>
  <c r="AN58" i="6"/>
  <c r="AT57" i="6"/>
  <c r="AS57" i="6"/>
  <c r="AR57" i="6"/>
  <c r="AQ57" i="6"/>
  <c r="AP57" i="6"/>
  <c r="AO57" i="6"/>
  <c r="AN57" i="6"/>
  <c r="AT55" i="6"/>
  <c r="AS55" i="6"/>
  <c r="AR55" i="6"/>
  <c r="AQ55" i="6"/>
  <c r="AP55" i="6"/>
  <c r="AO55" i="6"/>
  <c r="AN55" i="6"/>
  <c r="AT54" i="6"/>
  <c r="AS54" i="6"/>
  <c r="AR54" i="6"/>
  <c r="AQ54" i="6"/>
  <c r="AO54" i="6"/>
  <c r="AN54" i="6"/>
  <c r="AT53" i="6"/>
  <c r="AS53" i="6"/>
  <c r="AR53" i="6"/>
  <c r="AQ53" i="6"/>
  <c r="AO53" i="6"/>
  <c r="AN53" i="6"/>
  <c r="AT52" i="6"/>
  <c r="AS52" i="6"/>
  <c r="AQ52" i="6"/>
  <c r="AP52" i="6"/>
  <c r="AO52" i="6"/>
  <c r="AN52" i="6"/>
  <c r="AT51" i="6"/>
  <c r="AS51" i="6"/>
  <c r="AQ51" i="6"/>
  <c r="AP51" i="6"/>
  <c r="AO51" i="6"/>
  <c r="AN51" i="6"/>
  <c r="AT50" i="6"/>
  <c r="AS50" i="6"/>
  <c r="AR50" i="6"/>
  <c r="AQ50" i="6"/>
  <c r="AP50" i="6"/>
  <c r="AO50" i="6"/>
  <c r="AT49" i="6"/>
  <c r="AS49" i="6"/>
  <c r="AR49" i="6"/>
  <c r="AQ49" i="6"/>
  <c r="AP49" i="6"/>
  <c r="AO49" i="6"/>
  <c r="AN49" i="6"/>
  <c r="AT48" i="6"/>
  <c r="AS48" i="6"/>
  <c r="AR48" i="6"/>
  <c r="AQ48" i="6"/>
  <c r="AP48" i="6"/>
  <c r="AO48" i="6"/>
  <c r="AN48" i="6"/>
  <c r="AT45" i="6"/>
  <c r="AS45" i="6"/>
  <c r="AR45" i="6"/>
  <c r="AQ45" i="6"/>
  <c r="AP45" i="6"/>
  <c r="AO45" i="6"/>
  <c r="AT43" i="6"/>
  <c r="AS43" i="6"/>
  <c r="AR43" i="6"/>
  <c r="AQ43" i="6"/>
  <c r="AP43" i="6"/>
  <c r="AO43" i="6"/>
  <c r="AN43" i="6"/>
  <c r="AT42" i="6"/>
  <c r="AS42" i="6"/>
  <c r="AR42" i="6"/>
  <c r="AQ42" i="6"/>
  <c r="AP42" i="6"/>
  <c r="AO42" i="6"/>
  <c r="AN42" i="6"/>
  <c r="AT39" i="6"/>
  <c r="AS39" i="6"/>
  <c r="AR39" i="6"/>
  <c r="AQ39" i="6"/>
  <c r="AO39" i="6"/>
  <c r="AN39" i="6"/>
  <c r="AT38" i="6"/>
  <c r="AS38" i="6"/>
  <c r="AR38" i="6"/>
  <c r="AQ38" i="6"/>
  <c r="AO38" i="6"/>
  <c r="AN38" i="6"/>
  <c r="AT37" i="6"/>
  <c r="AS37" i="6"/>
  <c r="AQ37" i="6"/>
  <c r="AP37" i="6"/>
  <c r="AO37" i="6"/>
  <c r="AN37" i="6"/>
  <c r="AT36" i="6"/>
  <c r="AS36" i="6"/>
  <c r="AQ36" i="6"/>
  <c r="AP36" i="6"/>
  <c r="AO36" i="6"/>
  <c r="AN36" i="6"/>
  <c r="AT34" i="6"/>
  <c r="AS34" i="6"/>
  <c r="AR34" i="6"/>
  <c r="AQ34" i="6"/>
  <c r="AP34" i="6"/>
  <c r="AO34" i="6"/>
  <c r="AR28" i="6"/>
  <c r="AQ28" i="6"/>
  <c r="AT26" i="6"/>
  <c r="AS26" i="6"/>
  <c r="AR26" i="6"/>
  <c r="AQ26" i="6"/>
  <c r="AP26" i="6"/>
  <c r="AO26" i="6"/>
  <c r="AN26" i="6"/>
  <c r="K58" i="6"/>
  <c r="J58" i="6"/>
  <c r="I58" i="6"/>
  <c r="H58" i="6"/>
  <c r="G58" i="6"/>
  <c r="F58" i="6"/>
  <c r="E58" i="6"/>
  <c r="K57" i="6"/>
  <c r="J57" i="6"/>
  <c r="I57" i="6"/>
  <c r="H57" i="6"/>
  <c r="G57" i="6"/>
  <c r="F57" i="6"/>
  <c r="E57" i="6"/>
  <c r="K55" i="6"/>
  <c r="J55" i="6"/>
  <c r="I55" i="6"/>
  <c r="H55" i="6"/>
  <c r="G55" i="6"/>
  <c r="F55" i="6"/>
  <c r="E55" i="6"/>
  <c r="K54" i="6"/>
  <c r="J54" i="6"/>
  <c r="I54" i="6"/>
  <c r="H54" i="6"/>
  <c r="F54" i="6"/>
  <c r="E54" i="6"/>
  <c r="K53" i="6"/>
  <c r="J53" i="6"/>
  <c r="I53" i="6"/>
  <c r="H53" i="6"/>
  <c r="F53" i="6"/>
  <c r="E53" i="6"/>
  <c r="K52" i="6"/>
  <c r="J52" i="6"/>
  <c r="H52" i="6"/>
  <c r="G52" i="6"/>
  <c r="F52" i="6"/>
  <c r="E52" i="6"/>
  <c r="K51" i="6"/>
  <c r="J51" i="6"/>
  <c r="H51" i="6"/>
  <c r="G51" i="6"/>
  <c r="F51" i="6"/>
  <c r="E51" i="6"/>
  <c r="K50" i="6"/>
  <c r="J50" i="6"/>
  <c r="I50" i="6"/>
  <c r="H50" i="6"/>
  <c r="G50" i="6"/>
  <c r="F50" i="6"/>
  <c r="K49" i="6"/>
  <c r="J49" i="6"/>
  <c r="I49" i="6"/>
  <c r="H49" i="6"/>
  <c r="G49" i="6"/>
  <c r="F49" i="6"/>
  <c r="E49" i="6"/>
  <c r="K48" i="6"/>
  <c r="J48" i="6"/>
  <c r="I48" i="6"/>
  <c r="H48" i="6"/>
  <c r="G48" i="6"/>
  <c r="F48" i="6"/>
  <c r="E48" i="6"/>
  <c r="K45" i="6"/>
  <c r="J45" i="6"/>
  <c r="I45" i="6"/>
  <c r="H45" i="6"/>
  <c r="G45" i="6"/>
  <c r="F45" i="6"/>
  <c r="K43" i="6"/>
  <c r="J43" i="6"/>
  <c r="I43" i="6"/>
  <c r="H43" i="6"/>
  <c r="G43" i="6"/>
  <c r="F43" i="6"/>
  <c r="E43" i="6"/>
  <c r="K42" i="6"/>
  <c r="J42" i="6"/>
  <c r="I42" i="6"/>
  <c r="H42" i="6"/>
  <c r="G42" i="6"/>
  <c r="F42" i="6"/>
  <c r="E42" i="6"/>
  <c r="K39" i="6"/>
  <c r="J39" i="6"/>
  <c r="I39" i="6"/>
  <c r="H39" i="6"/>
  <c r="F39" i="6"/>
  <c r="E39" i="6"/>
  <c r="K38" i="6"/>
  <c r="J38" i="6"/>
  <c r="I38" i="6"/>
  <c r="H38" i="6"/>
  <c r="F38" i="6"/>
  <c r="E38" i="6"/>
  <c r="K37" i="6"/>
  <c r="J37" i="6"/>
  <c r="H37" i="6"/>
  <c r="G37" i="6"/>
  <c r="F37" i="6"/>
  <c r="E37" i="6"/>
  <c r="K36" i="6"/>
  <c r="J36" i="6"/>
  <c r="H36" i="6"/>
  <c r="G36" i="6"/>
  <c r="F36" i="6"/>
  <c r="E36" i="6"/>
  <c r="K34" i="6"/>
  <c r="J34" i="6"/>
  <c r="I34" i="6"/>
  <c r="H34" i="6"/>
  <c r="G34" i="6"/>
  <c r="F34" i="6"/>
  <c r="K31" i="6"/>
  <c r="J31" i="6"/>
  <c r="I31" i="6"/>
  <c r="H31" i="6"/>
  <c r="G31" i="6"/>
  <c r="F31" i="6"/>
  <c r="E31" i="6"/>
  <c r="K30" i="6"/>
  <c r="J30" i="6"/>
  <c r="I30" i="6"/>
  <c r="H30" i="6"/>
  <c r="G30" i="6"/>
  <c r="F30" i="6"/>
  <c r="E30" i="6"/>
  <c r="K29" i="6"/>
  <c r="J29" i="6"/>
  <c r="I29" i="6"/>
  <c r="H29" i="6"/>
  <c r="G29" i="6"/>
  <c r="F29" i="6"/>
  <c r="E29" i="6"/>
  <c r="I28" i="6"/>
  <c r="H28" i="6"/>
  <c r="K26" i="6"/>
  <c r="J26" i="6"/>
  <c r="I26" i="6"/>
  <c r="H26" i="6"/>
  <c r="G26" i="6"/>
  <c r="F26" i="6"/>
  <c r="E26" i="6"/>
  <c r="AH58" i="5"/>
  <c r="AG58" i="5"/>
  <c r="AF58" i="5"/>
  <c r="AE58" i="5"/>
  <c r="AD58" i="5"/>
  <c r="AC58" i="5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AH57" i="5"/>
  <c r="AG57" i="5"/>
  <c r="AF57" i="5"/>
  <c r="AE57" i="5"/>
  <c r="AD57" i="5"/>
  <c r="AC57" i="5"/>
  <c r="AB57" i="5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AH49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AP39" i="6" l="1"/>
  <c r="AR36" i="6"/>
  <c r="BM47" i="6"/>
  <c r="BM23" i="6" s="1"/>
  <c r="AY47" i="6"/>
  <c r="AY23" i="6" s="1"/>
  <c r="BR47" i="6"/>
  <c r="BR23" i="6" s="1"/>
  <c r="BE19" i="7"/>
  <c r="BG19" i="7"/>
  <c r="BD20" i="7"/>
  <c r="BF20" i="7"/>
  <c r="BC21" i="7"/>
  <c r="BE21" i="7"/>
  <c r="BG21" i="7"/>
  <c r="BD23" i="7"/>
  <c r="BF23" i="7"/>
  <c r="BC24" i="7"/>
  <c r="BE24" i="7"/>
  <c r="BG24" i="7"/>
  <c r="BD25" i="7"/>
  <c r="BF25" i="7"/>
  <c r="BF26" i="7"/>
  <c r="BD27" i="7"/>
  <c r="BF27" i="7"/>
  <c r="BC28" i="7"/>
  <c r="BE28" i="7"/>
  <c r="BG28" i="7"/>
  <c r="BD29" i="7"/>
  <c r="BF29" i="7"/>
  <c r="BC30" i="7"/>
  <c r="BE30" i="7"/>
  <c r="BG30" i="7"/>
  <c r="BF31" i="7"/>
  <c r="BC32" i="7"/>
  <c r="BE32" i="7"/>
  <c r="BG32" i="7"/>
  <c r="BD33" i="7"/>
  <c r="BF33" i="7"/>
  <c r="BC34" i="7"/>
  <c r="BE34" i="7"/>
  <c r="BG34" i="7"/>
  <c r="BD35" i="7"/>
  <c r="BF35" i="7"/>
  <c r="BC36" i="7"/>
  <c r="BE36" i="7"/>
  <c r="BG36" i="7"/>
  <c r="BD37" i="7"/>
  <c r="BF37" i="7"/>
  <c r="BC38" i="7"/>
  <c r="BE38" i="7"/>
  <c r="BG38" i="7"/>
  <c r="BD39" i="7"/>
  <c r="BF39" i="7"/>
  <c r="BC41" i="7"/>
  <c r="BE41" i="7"/>
  <c r="BG41" i="7"/>
  <c r="BD42" i="7"/>
  <c r="BF42" i="7"/>
  <c r="BC43" i="7"/>
  <c r="BE43" i="7"/>
  <c r="BG43" i="7"/>
  <c r="BD45" i="7"/>
  <c r="BF45" i="7"/>
  <c r="BD47" i="7"/>
  <c r="BF47" i="7"/>
  <c r="BC48" i="7"/>
  <c r="BE48" i="7"/>
  <c r="BG48" i="7"/>
  <c r="BD49" i="7"/>
  <c r="BF49" i="7"/>
  <c r="BC50" i="7"/>
  <c r="BE50" i="7"/>
  <c r="BG50" i="7"/>
  <c r="BD51" i="7"/>
  <c r="BF51" i="7"/>
  <c r="BC52" i="7"/>
  <c r="BE52" i="7"/>
  <c r="BG52" i="7"/>
  <c r="BD53" i="7"/>
  <c r="BF53" i="7"/>
  <c r="BC54" i="7"/>
  <c r="BE54" i="7"/>
  <c r="BG54" i="7"/>
  <c r="BF55" i="7"/>
  <c r="BD56" i="7"/>
  <c r="BF56" i="7"/>
  <c r="BC57" i="7"/>
  <c r="BE57" i="7"/>
  <c r="BG57" i="7"/>
  <c r="BD58" i="7"/>
  <c r="BF58" i="7"/>
  <c r="BC27" i="7"/>
  <c r="BD19" i="7"/>
  <c r="BF19" i="7"/>
  <c r="BC20" i="7"/>
  <c r="BE20" i="7"/>
  <c r="BG20" i="7"/>
  <c r="BD21" i="7"/>
  <c r="BF21" i="7"/>
  <c r="BC23" i="7"/>
  <c r="BE23" i="7"/>
  <c r="BG23" i="7"/>
  <c r="BD24" i="7"/>
  <c r="BF24" i="7"/>
  <c r="BC25" i="7"/>
  <c r="BE25" i="7"/>
  <c r="BG25" i="7"/>
  <c r="BE26" i="7"/>
  <c r="BG26" i="7"/>
  <c r="BE27" i="7"/>
  <c r="BG27" i="7"/>
  <c r="BF28" i="7"/>
  <c r="BC29" i="7"/>
  <c r="BE29" i="7"/>
  <c r="BG29" i="7"/>
  <c r="BD30" i="7"/>
  <c r="BF30" i="7"/>
  <c r="BC31" i="7"/>
  <c r="BE31" i="7"/>
  <c r="BG31" i="7"/>
  <c r="BD32" i="7"/>
  <c r="BF32" i="7"/>
  <c r="BC33" i="7"/>
  <c r="BE33" i="7"/>
  <c r="BG33" i="7"/>
  <c r="BD34" i="7"/>
  <c r="BF34" i="7"/>
  <c r="BC35" i="7"/>
  <c r="BE35" i="7"/>
  <c r="BG35" i="7"/>
  <c r="BD36" i="7"/>
  <c r="BF36" i="7"/>
  <c r="BC37" i="7"/>
  <c r="BE37" i="7"/>
  <c r="BG37" i="7"/>
  <c r="BD38" i="7"/>
  <c r="BF38" i="7"/>
  <c r="BC39" i="7"/>
  <c r="BE39" i="7"/>
  <c r="BG39" i="7"/>
  <c r="BD41" i="7"/>
  <c r="BF41" i="7"/>
  <c r="BC42" i="7"/>
  <c r="BE42" i="7"/>
  <c r="BG42" i="7"/>
  <c r="BF43" i="7"/>
  <c r="BC45" i="7"/>
  <c r="BE45" i="7"/>
  <c r="BG45" i="7"/>
  <c r="BE47" i="7"/>
  <c r="BG47" i="7"/>
  <c r="BF48" i="7"/>
  <c r="BC49" i="7"/>
  <c r="BE49" i="7"/>
  <c r="BG49" i="7"/>
  <c r="BF50" i="7"/>
  <c r="BC51" i="7"/>
  <c r="BE51" i="7"/>
  <c r="BG51" i="7"/>
  <c r="BF52" i="7"/>
  <c r="BC53" i="7"/>
  <c r="BE53" i="7"/>
  <c r="BG53" i="7"/>
  <c r="BF54" i="7"/>
  <c r="BC55" i="7"/>
  <c r="BE55" i="7"/>
  <c r="BG55" i="7"/>
  <c r="BE56" i="7"/>
  <c r="BG56" i="7"/>
  <c r="BD57" i="7"/>
  <c r="BF57" i="7"/>
  <c r="BC58" i="7"/>
  <c r="BE58" i="7"/>
  <c r="BG58" i="7"/>
  <c r="BC26" i="7"/>
  <c r="BC47" i="7"/>
  <c r="BW29" i="6"/>
  <c r="BY29" i="6"/>
  <c r="CA29" i="6"/>
  <c r="CC29" i="6"/>
  <c r="BX30" i="6"/>
  <c r="BZ30" i="6"/>
  <c r="CB30" i="6"/>
  <c r="BW31" i="6"/>
  <c r="BY31" i="6"/>
  <c r="CA31" i="6"/>
  <c r="CC31" i="6"/>
  <c r="BX29" i="6"/>
  <c r="BZ29" i="6"/>
  <c r="CB29" i="6"/>
  <c r="BW30" i="6"/>
  <c r="BY30" i="6"/>
  <c r="CA30" i="6"/>
  <c r="CC30" i="6"/>
  <c r="BX31" i="6"/>
  <c r="BZ31" i="6"/>
  <c r="CB31" i="6"/>
  <c r="BY34" i="6"/>
  <c r="CA34" i="6"/>
  <c r="CC34" i="6"/>
  <c r="BX36" i="6"/>
  <c r="BZ36" i="6"/>
  <c r="CA39" i="6"/>
  <c r="CC39" i="6"/>
  <c r="BX42" i="6"/>
  <c r="BZ42" i="6"/>
  <c r="CB42" i="6"/>
  <c r="BW43" i="6"/>
  <c r="BY43" i="6"/>
  <c r="CA43" i="6"/>
  <c r="CC43" i="6"/>
  <c r="BW26" i="6"/>
  <c r="BY26" i="6"/>
  <c r="CA26" i="6"/>
  <c r="CC26" i="6"/>
  <c r="BZ28" i="6"/>
  <c r="BZ38" i="6"/>
  <c r="CB38" i="6"/>
  <c r="BW39" i="6"/>
  <c r="BX50" i="6"/>
  <c r="BZ50" i="6"/>
  <c r="CB50" i="6"/>
  <c r="BW51" i="6"/>
  <c r="BY51" i="6"/>
  <c r="CB51" i="6"/>
  <c r="BW52" i="6"/>
  <c r="BY52" i="6"/>
  <c r="CB52" i="6"/>
  <c r="BW53" i="6"/>
  <c r="BZ53" i="6"/>
  <c r="CB53" i="6"/>
  <c r="BW54" i="6"/>
  <c r="E34" i="6"/>
  <c r="K28" i="6"/>
  <c r="G54" i="6"/>
  <c r="AD47" i="6"/>
  <c r="AD23" i="6" s="1"/>
  <c r="AB47" i="6"/>
  <c r="AB23" i="6" s="1"/>
  <c r="AP28" i="6"/>
  <c r="G39" i="6"/>
  <c r="AI35" i="6"/>
  <c r="AI32" i="6" s="1"/>
  <c r="AI21" i="6" s="1"/>
  <c r="BF35" i="6"/>
  <c r="BF32" i="6" s="1"/>
  <c r="BF21" i="6" s="1"/>
  <c r="BT35" i="6"/>
  <c r="BT32" i="6" s="1"/>
  <c r="BT21" i="6" s="1"/>
  <c r="BT19" i="6" s="1"/>
  <c r="BR35" i="6"/>
  <c r="BR32" i="6" s="1"/>
  <c r="BR21" i="6" s="1"/>
  <c r="BR19" i="6" s="1"/>
  <c r="AN45" i="6"/>
  <c r="N42" i="5"/>
  <c r="G38" i="6"/>
  <c r="P35" i="6"/>
  <c r="N43" i="5"/>
  <c r="G28" i="6"/>
  <c r="I37" i="6"/>
  <c r="CA37" i="6" s="1"/>
  <c r="E50" i="6"/>
  <c r="AT28" i="6"/>
  <c r="E28" i="6"/>
  <c r="AN34" i="6"/>
  <c r="U35" i="6"/>
  <c r="U32" i="6" s="1"/>
  <c r="U21" i="6" s="1"/>
  <c r="I36" i="6"/>
  <c r="AB35" i="6"/>
  <c r="AB32" i="6" s="1"/>
  <c r="AB21" i="6" s="1"/>
  <c r="AD35" i="6"/>
  <c r="AD32" i="6" s="1"/>
  <c r="AD21" i="6" s="1"/>
  <c r="AK35" i="6"/>
  <c r="AK32" i="6" s="1"/>
  <c r="AK21" i="6" s="1"/>
  <c r="AW35" i="6"/>
  <c r="AW32" i="6" s="1"/>
  <c r="AW21" i="6" s="1"/>
  <c r="AY35" i="6"/>
  <c r="AY32" i="6" s="1"/>
  <c r="BM35" i="6"/>
  <c r="BM32" i="6" s="1"/>
  <c r="BM21" i="6" s="1"/>
  <c r="BD35" i="6"/>
  <c r="BD32" i="6" s="1"/>
  <c r="BD21" i="6" s="1"/>
  <c r="BK35" i="6"/>
  <c r="BK32" i="6" s="1"/>
  <c r="P47" i="6"/>
  <c r="P23" i="6" s="1"/>
  <c r="G53" i="6"/>
  <c r="U47" i="6"/>
  <c r="U23" i="6" s="1"/>
  <c r="AI47" i="6"/>
  <c r="AI23" i="6" s="1"/>
  <c r="D26" i="7"/>
  <c r="BD26" i="7"/>
  <c r="D31" i="7"/>
  <c r="BD31" i="7"/>
  <c r="D55" i="7"/>
  <c r="BD55" i="7"/>
  <c r="D28" i="7"/>
  <c r="BD28" i="7"/>
  <c r="D43" i="7"/>
  <c r="BD43" i="7"/>
  <c r="D48" i="7"/>
  <c r="BD48" i="7"/>
  <c r="D50" i="7"/>
  <c r="BD50" i="7"/>
  <c r="D52" i="7"/>
  <c r="BD52" i="7"/>
  <c r="D54" i="7"/>
  <c r="BD54" i="7"/>
  <c r="CB36" i="6"/>
  <c r="BW37" i="6"/>
  <c r="BY37" i="6"/>
  <c r="CC37" i="6"/>
  <c r="BX38" i="6"/>
  <c r="BX45" i="6"/>
  <c r="BZ45" i="6"/>
  <c r="CB45" i="6"/>
  <c r="BW48" i="6"/>
  <c r="BY48" i="6"/>
  <c r="CA48" i="6"/>
  <c r="CC48" i="6"/>
  <c r="BX49" i="6"/>
  <c r="BZ49" i="6"/>
  <c r="CB49" i="6"/>
  <c r="BZ54" i="6"/>
  <c r="CB54" i="6"/>
  <c r="BW55" i="6"/>
  <c r="BY55" i="6"/>
  <c r="CA55" i="6"/>
  <c r="CC55" i="6"/>
  <c r="BX57" i="6"/>
  <c r="BZ57" i="6"/>
  <c r="CB57" i="6"/>
  <c r="BW58" i="6"/>
  <c r="BY58" i="6"/>
  <c r="CA58" i="6"/>
  <c r="CC58" i="6"/>
  <c r="BX26" i="6"/>
  <c r="BZ26" i="6"/>
  <c r="CB26" i="6"/>
  <c r="CA28" i="6"/>
  <c r="BX34" i="6"/>
  <c r="BZ34" i="6"/>
  <c r="CB34" i="6"/>
  <c r="BW36" i="6"/>
  <c r="BY36" i="6"/>
  <c r="CC36" i="6"/>
  <c r="BX37" i="6"/>
  <c r="BZ37" i="6"/>
  <c r="CB37" i="6"/>
  <c r="BW38" i="6"/>
  <c r="CA38" i="6"/>
  <c r="CC38" i="6"/>
  <c r="BX39" i="6"/>
  <c r="BZ39" i="6"/>
  <c r="CB39" i="6"/>
  <c r="BW42" i="6"/>
  <c r="BY42" i="6"/>
  <c r="CA42" i="6"/>
  <c r="CC42" i="6"/>
  <c r="BX43" i="6"/>
  <c r="BZ43" i="6"/>
  <c r="CB43" i="6"/>
  <c r="BY45" i="6"/>
  <c r="CA45" i="6"/>
  <c r="CC45" i="6"/>
  <c r="BX48" i="6"/>
  <c r="BZ48" i="6"/>
  <c r="CB48" i="6"/>
  <c r="BW49" i="6"/>
  <c r="BY49" i="6"/>
  <c r="CA49" i="6"/>
  <c r="CC49" i="6"/>
  <c r="BY50" i="6"/>
  <c r="CA50" i="6"/>
  <c r="CC50" i="6"/>
  <c r="BX51" i="6"/>
  <c r="BZ51" i="6"/>
  <c r="CC51" i="6"/>
  <c r="BX52" i="6"/>
  <c r="BZ52" i="6"/>
  <c r="CC52" i="6"/>
  <c r="BX53" i="6"/>
  <c r="CA53" i="6"/>
  <c r="CC53" i="6"/>
  <c r="BX54" i="6"/>
  <c r="CA54" i="6"/>
  <c r="CC54" i="6"/>
  <c r="BX55" i="6"/>
  <c r="BZ55" i="6"/>
  <c r="CB55" i="6"/>
  <c r="BW57" i="6"/>
  <c r="BY57" i="6"/>
  <c r="CA57" i="6"/>
  <c r="CC57" i="6"/>
  <c r="BX58" i="6"/>
  <c r="BZ58" i="6"/>
  <c r="CB58" i="6"/>
  <c r="J56" i="6"/>
  <c r="AN24" i="6"/>
  <c r="AR24" i="6"/>
  <c r="AO24" i="6"/>
  <c r="AS24" i="6"/>
  <c r="AP24" i="6"/>
  <c r="AT24" i="6"/>
  <c r="AQ24" i="6"/>
  <c r="AQ56" i="6"/>
  <c r="D58" i="7"/>
  <c r="D27" i="7"/>
  <c r="D34" i="7"/>
  <c r="D42" i="7"/>
  <c r="D51" i="7"/>
  <c r="D57" i="7"/>
  <c r="D37" i="7"/>
  <c r="D30" i="7"/>
  <c r="D39" i="7"/>
  <c r="D33" i="7"/>
  <c r="D45" i="7"/>
  <c r="D49" i="7"/>
  <c r="D53" i="7"/>
  <c r="D29" i="7"/>
  <c r="J28" i="6"/>
  <c r="E45" i="6"/>
  <c r="N47" i="6"/>
  <c r="N23" i="6" s="1"/>
  <c r="J26" i="5"/>
  <c r="N26" i="5"/>
  <c r="M26" i="5"/>
  <c r="L26" i="5"/>
  <c r="J28" i="5"/>
  <c r="N28" i="5"/>
  <c r="M28" i="5"/>
  <c r="L28" i="5"/>
  <c r="J29" i="5"/>
  <c r="N29" i="5"/>
  <c r="M29" i="5"/>
  <c r="L29" i="5"/>
  <c r="K29" i="5"/>
  <c r="J30" i="5"/>
  <c r="N30" i="5"/>
  <c r="M30" i="5"/>
  <c r="L30" i="5"/>
  <c r="J31" i="5"/>
  <c r="N31" i="5"/>
  <c r="M31" i="5"/>
  <c r="K31" i="5"/>
  <c r="J34" i="5"/>
  <c r="N34" i="5"/>
  <c r="M34" i="5"/>
  <c r="L34" i="5"/>
  <c r="J36" i="5"/>
  <c r="N36" i="5"/>
  <c r="M36" i="5"/>
  <c r="K36" i="5"/>
  <c r="J37" i="5"/>
  <c r="N37" i="5"/>
  <c r="M37" i="5"/>
  <c r="L37" i="5"/>
  <c r="J38" i="5"/>
  <c r="N38" i="5"/>
  <c r="M38" i="5"/>
  <c r="N45" i="5"/>
  <c r="AN28" i="6"/>
  <c r="AS28" i="6"/>
  <c r="AN50" i="6"/>
  <c r="N35" i="6"/>
  <c r="N32" i="6" s="1"/>
  <c r="N21" i="6" s="1"/>
  <c r="W47" i="6"/>
  <c r="W23" i="6" s="1"/>
  <c r="AR51" i="6"/>
  <c r="AR52" i="6"/>
  <c r="I52" i="6"/>
  <c r="L27" i="6"/>
  <c r="E27" i="6" s="1"/>
  <c r="AO28" i="6"/>
  <c r="W35" i="6"/>
  <c r="W32" i="6" s="1"/>
  <c r="W21" i="6" s="1"/>
  <c r="BQ27" i="6"/>
  <c r="BQ20" i="6" s="1"/>
  <c r="I51" i="6"/>
  <c r="AP54" i="6"/>
  <c r="BL25" i="6"/>
  <c r="AQ25" i="6" s="1"/>
  <c r="AR33" i="6"/>
  <c r="E56" i="6"/>
  <c r="F56" i="6"/>
  <c r="AP25" i="6"/>
  <c r="AT25" i="6"/>
  <c r="L32" i="6"/>
  <c r="L21" i="6" s="1"/>
  <c r="BM20" i="6"/>
  <c r="AN56" i="6"/>
  <c r="AR56" i="6"/>
  <c r="BN32" i="6"/>
  <c r="BN21" i="6" s="1"/>
  <c r="G25" i="6"/>
  <c r="AO56" i="6"/>
  <c r="AS56" i="6"/>
  <c r="AA25" i="6"/>
  <c r="F25" i="6" s="1"/>
  <c r="AP41" i="6"/>
  <c r="AT41" i="6"/>
  <c r="AN25" i="6"/>
  <c r="AR25" i="6"/>
  <c r="AO25" i="6"/>
  <c r="AP56" i="6"/>
  <c r="AT56" i="6"/>
  <c r="F24" i="6"/>
  <c r="J24" i="6"/>
  <c r="G33" i="6"/>
  <c r="AN33" i="6"/>
  <c r="AS25" i="6"/>
  <c r="K25" i="6"/>
  <c r="G56" i="6"/>
  <c r="K56" i="6"/>
  <c r="H56" i="6"/>
  <c r="G24" i="6"/>
  <c r="K24" i="6"/>
  <c r="H24" i="6"/>
  <c r="I24" i="6"/>
  <c r="H25" i="6"/>
  <c r="I25" i="6"/>
  <c r="J25" i="6"/>
  <c r="I56" i="6"/>
  <c r="E24" i="6"/>
  <c r="E25" i="6"/>
  <c r="AP53" i="6"/>
  <c r="AK47" i="6"/>
  <c r="AK23" i="6" s="1"/>
  <c r="AG32" i="6"/>
  <c r="AG21" i="6" s="1"/>
  <c r="BH32" i="6"/>
  <c r="BH21" i="6" s="1"/>
  <c r="AV32" i="6"/>
  <c r="AV21" i="6" s="1"/>
  <c r="AZ32" i="6"/>
  <c r="AZ21" i="6" s="1"/>
  <c r="G41" i="6"/>
  <c r="AO47" i="6"/>
  <c r="AS47" i="6"/>
  <c r="AT47" i="6"/>
  <c r="BC23" i="6"/>
  <c r="AO23" i="6" s="1"/>
  <c r="AP23" i="6"/>
  <c r="K47" i="6"/>
  <c r="AT23" i="6"/>
  <c r="AS23" i="6"/>
  <c r="AN23" i="6"/>
  <c r="AN47" i="6"/>
  <c r="AQ23" i="6"/>
  <c r="AQ47" i="6"/>
  <c r="K23" i="6"/>
  <c r="J23" i="6"/>
  <c r="E47" i="6"/>
  <c r="F23" i="6"/>
  <c r="F47" i="6"/>
  <c r="J47" i="6"/>
  <c r="H23" i="6"/>
  <c r="H47" i="6"/>
  <c r="AO41" i="6"/>
  <c r="S32" i="6"/>
  <c r="S21" i="6" s="1"/>
  <c r="AM32" i="6"/>
  <c r="AM21" i="6" s="1"/>
  <c r="K41" i="6"/>
  <c r="AS41" i="6"/>
  <c r="AA32" i="6"/>
  <c r="AA21" i="6" s="1"/>
  <c r="AN41" i="6"/>
  <c r="BP32" i="6"/>
  <c r="BP21" i="6" s="1"/>
  <c r="BP19" i="6" s="1"/>
  <c r="BB32" i="6"/>
  <c r="BB21" i="6" s="1"/>
  <c r="AR41" i="6"/>
  <c r="J41" i="6"/>
  <c r="F41" i="6"/>
  <c r="M32" i="6"/>
  <c r="M21" i="6" s="1"/>
  <c r="Z32" i="6"/>
  <c r="Z21" i="6" s="1"/>
  <c r="AH32" i="6"/>
  <c r="AH21" i="6" s="1"/>
  <c r="BA32" i="6"/>
  <c r="BA21" i="6" s="1"/>
  <c r="BI32" i="6"/>
  <c r="BI21" i="6" s="1"/>
  <c r="BI19" i="6" s="1"/>
  <c r="BQ32" i="6"/>
  <c r="BQ21" i="6" s="1"/>
  <c r="BU32" i="6"/>
  <c r="BU21" i="6" s="1"/>
  <c r="BU19" i="6" s="1"/>
  <c r="AO35" i="6"/>
  <c r="AS35" i="6"/>
  <c r="AT35" i="6"/>
  <c r="AE32" i="6"/>
  <c r="AE21" i="6" s="1"/>
  <c r="BJ32" i="6"/>
  <c r="BJ21" i="6" s="1"/>
  <c r="F35" i="6"/>
  <c r="AL32" i="6"/>
  <c r="AL21" i="6" s="1"/>
  <c r="AU32" i="6"/>
  <c r="AU21" i="6" s="1"/>
  <c r="BC32" i="6"/>
  <c r="BC21" i="6" s="1"/>
  <c r="BG32" i="6"/>
  <c r="BG21" i="6" s="1"/>
  <c r="BO32" i="6"/>
  <c r="BO21" i="6" s="1"/>
  <c r="BO19" i="6" s="1"/>
  <c r="BS32" i="6"/>
  <c r="BS21" i="6" s="1"/>
  <c r="BS19" i="6" s="1"/>
  <c r="BL32" i="6"/>
  <c r="BL21" i="6" s="1"/>
  <c r="AQ41" i="6"/>
  <c r="BE32" i="6"/>
  <c r="BE21" i="6" s="1"/>
  <c r="AX32" i="6"/>
  <c r="AX21" i="6" s="1"/>
  <c r="AJ32" i="6"/>
  <c r="AJ21" i="6" s="1"/>
  <c r="E41" i="6"/>
  <c r="I41" i="6"/>
  <c r="H41" i="6"/>
  <c r="O32" i="6"/>
  <c r="O21" i="6" s="1"/>
  <c r="BV32" i="6"/>
  <c r="BV21" i="6" s="1"/>
  <c r="BV19" i="6" s="1"/>
  <c r="AN35" i="6"/>
  <c r="AQ35" i="6"/>
  <c r="K35" i="6"/>
  <c r="E35" i="6"/>
  <c r="J35" i="6"/>
  <c r="V32" i="6"/>
  <c r="V21" i="6" s="1"/>
  <c r="H35" i="6"/>
  <c r="Y32" i="6"/>
  <c r="Y21" i="6" s="1"/>
  <c r="AC32" i="6"/>
  <c r="AC21" i="6" s="1"/>
  <c r="AF32" i="6"/>
  <c r="AF21" i="6" s="1"/>
  <c r="Q32" i="6"/>
  <c r="Q21" i="6" s="1"/>
  <c r="K33" i="6"/>
  <c r="I33" i="6"/>
  <c r="R32" i="6"/>
  <c r="R21" i="6" s="1"/>
  <c r="J33" i="6"/>
  <c r="F33" i="6"/>
  <c r="AO33" i="6"/>
  <c r="AS33" i="6"/>
  <c r="AP33" i="6"/>
  <c r="AT33" i="6"/>
  <c r="AQ33" i="6"/>
  <c r="H33" i="6"/>
  <c r="T32" i="6"/>
  <c r="T21" i="6" s="1"/>
  <c r="X32" i="6"/>
  <c r="X21" i="6" s="1"/>
  <c r="E33" i="6"/>
  <c r="F28" i="6"/>
  <c r="J39" i="5"/>
  <c r="N39" i="5"/>
  <c r="M39" i="5"/>
  <c r="L39" i="5"/>
  <c r="J42" i="5"/>
  <c r="M42" i="5"/>
  <c r="L42" i="5"/>
  <c r="J43" i="5"/>
  <c r="M43" i="5"/>
  <c r="L43" i="5"/>
  <c r="J45" i="5"/>
  <c r="M45" i="5"/>
  <c r="L45" i="5"/>
  <c r="J48" i="5"/>
  <c r="N48" i="5"/>
  <c r="M48" i="5"/>
  <c r="J49" i="5"/>
  <c r="N49" i="5"/>
  <c r="M49" i="5"/>
  <c r="L49" i="5"/>
  <c r="J50" i="5"/>
  <c r="N50" i="5"/>
  <c r="M50" i="5"/>
  <c r="L50" i="5"/>
  <c r="J51" i="5"/>
  <c r="N51" i="5"/>
  <c r="M51" i="5"/>
  <c r="L51" i="5"/>
  <c r="K51" i="5"/>
  <c r="J52" i="5"/>
  <c r="N52" i="5"/>
  <c r="M52" i="5"/>
  <c r="L52" i="5"/>
  <c r="J53" i="5"/>
  <c r="N53" i="5"/>
  <c r="M53" i="5"/>
  <c r="K53" i="5"/>
  <c r="J54" i="5"/>
  <c r="N54" i="5"/>
  <c r="M54" i="5"/>
  <c r="L54" i="5"/>
  <c r="J55" i="5"/>
  <c r="N55" i="5"/>
  <c r="M55" i="5"/>
  <c r="K55" i="5"/>
  <c r="L58" i="5"/>
  <c r="BH20" i="6"/>
  <c r="BL20" i="6"/>
  <c r="BB20" i="6"/>
  <c r="BD20" i="6"/>
  <c r="BJ20" i="6"/>
  <c r="BN20" i="6"/>
  <c r="BF20" i="6"/>
  <c r="E23" i="6"/>
  <c r="K48" i="5"/>
  <c r="K50" i="5"/>
  <c r="K57" i="5"/>
  <c r="K26" i="5"/>
  <c r="K34" i="5"/>
  <c r="K42" i="5"/>
  <c r="K30" i="5"/>
  <c r="K43" i="5"/>
  <c r="J57" i="5"/>
  <c r="N57" i="5"/>
  <c r="M57" i="5"/>
  <c r="L57" i="5"/>
  <c r="J58" i="5"/>
  <c r="N58" i="5"/>
  <c r="M58" i="5"/>
  <c r="K28" i="5"/>
  <c r="K37" i="5"/>
  <c r="K38" i="5"/>
  <c r="K39" i="5"/>
  <c r="K45" i="5"/>
  <c r="K49" i="5"/>
  <c r="K52" i="5"/>
  <c r="K54" i="5"/>
  <c r="K58" i="5"/>
  <c r="L31" i="5"/>
  <c r="L36" i="5"/>
  <c r="L38" i="5"/>
  <c r="L48" i="5"/>
  <c r="L53" i="5"/>
  <c r="L55" i="5"/>
  <c r="I46" i="5"/>
  <c r="H46" i="5"/>
  <c r="G46" i="5"/>
  <c r="F46" i="5"/>
  <c r="E46" i="5"/>
  <c r="I40" i="5"/>
  <c r="H40" i="5"/>
  <c r="G40" i="5"/>
  <c r="F40" i="5"/>
  <c r="E40" i="5"/>
  <c r="I26" i="5"/>
  <c r="H26" i="5"/>
  <c r="G26" i="5"/>
  <c r="F26" i="5"/>
  <c r="E26" i="5"/>
  <c r="I22" i="5"/>
  <c r="H22" i="5"/>
  <c r="G22" i="5"/>
  <c r="F22" i="5"/>
  <c r="E22" i="5"/>
  <c r="BZ27" i="4"/>
  <c r="BY27" i="4"/>
  <c r="AN30" i="4"/>
  <c r="AT32" i="4"/>
  <c r="AS32" i="4"/>
  <c r="AR32" i="4"/>
  <c r="AQ32" i="4"/>
  <c r="AP32" i="4"/>
  <c r="AO32" i="4"/>
  <c r="AN32" i="4"/>
  <c r="AT31" i="4"/>
  <c r="AS31" i="4"/>
  <c r="AR31" i="4"/>
  <c r="AQ31" i="4"/>
  <c r="AP31" i="4"/>
  <c r="AO31" i="4"/>
  <c r="AN31" i="4"/>
  <c r="AT30" i="4"/>
  <c r="AS30" i="4"/>
  <c r="AR30" i="4"/>
  <c r="AQ30" i="4"/>
  <c r="AP30" i="4"/>
  <c r="AO30" i="4"/>
  <c r="E30" i="4"/>
  <c r="G30" i="4"/>
  <c r="AR47" i="6" l="1"/>
  <c r="AR23" i="6"/>
  <c r="AP47" i="6"/>
  <c r="BN19" i="6"/>
  <c r="BW34" i="6"/>
  <c r="BY33" i="6"/>
  <c r="BZ35" i="6"/>
  <c r="CC23" i="6"/>
  <c r="CB56" i="6"/>
  <c r="BY54" i="6"/>
  <c r="BW45" i="6"/>
  <c r="BX24" i="6"/>
  <c r="CA36" i="6"/>
  <c r="CC28" i="6"/>
  <c r="BY38" i="6"/>
  <c r="CC33" i="6"/>
  <c r="CB33" i="6"/>
  <c r="BW56" i="6"/>
  <c r="BW50" i="6"/>
  <c r="BW28" i="6"/>
  <c r="BY39" i="6"/>
  <c r="BY41" i="6"/>
  <c r="BW24" i="6"/>
  <c r="BX33" i="6"/>
  <c r="CB35" i="6"/>
  <c r="BX47" i="6"/>
  <c r="CB25" i="6"/>
  <c r="BY28" i="6"/>
  <c r="I35" i="6"/>
  <c r="P32" i="6"/>
  <c r="P21" i="6" s="1"/>
  <c r="I21" i="6" s="1"/>
  <c r="E29" i="5"/>
  <c r="BW23" i="6"/>
  <c r="G47" i="6"/>
  <c r="I23" i="6"/>
  <c r="CA51" i="6"/>
  <c r="G35" i="6"/>
  <c r="CB28" i="6"/>
  <c r="AP35" i="6"/>
  <c r="AR35" i="6"/>
  <c r="BY53" i="6"/>
  <c r="G23" i="6"/>
  <c r="BZ41" i="6"/>
  <c r="BW41" i="6"/>
  <c r="CB41" i="6"/>
  <c r="BZ47" i="6"/>
  <c r="BX23" i="6"/>
  <c r="CB47" i="6"/>
  <c r="BW33" i="6"/>
  <c r="CC56" i="6"/>
  <c r="BX25" i="6"/>
  <c r="BW25" i="6"/>
  <c r="CA56" i="6"/>
  <c r="CC25" i="6"/>
  <c r="CA33" i="6"/>
  <c r="BX28" i="6"/>
  <c r="BZ24" i="6"/>
  <c r="BY24" i="6"/>
  <c r="BZ33" i="6"/>
  <c r="BW35" i="6"/>
  <c r="BY35" i="6"/>
  <c r="CC35" i="6"/>
  <c r="BX35" i="6"/>
  <c r="CA41" i="6"/>
  <c r="BX41" i="6"/>
  <c r="BZ23" i="6"/>
  <c r="BW47" i="6"/>
  <c r="CB23" i="6"/>
  <c r="CC47" i="6"/>
  <c r="BZ25" i="6"/>
  <c r="BY56" i="6"/>
  <c r="CA25" i="6"/>
  <c r="CC41" i="6"/>
  <c r="BX56" i="6"/>
  <c r="BY25" i="6"/>
  <c r="CA52" i="6"/>
  <c r="BZ56" i="6"/>
  <c r="CC24" i="6"/>
  <c r="CB24" i="6"/>
  <c r="CA24" i="6"/>
  <c r="D35" i="7"/>
  <c r="D38" i="7"/>
  <c r="D56" i="7"/>
  <c r="D20" i="7"/>
  <c r="D24" i="7"/>
  <c r="D36" i="7"/>
  <c r="BQ19" i="6"/>
  <c r="BM19" i="6"/>
  <c r="BJ19" i="6"/>
  <c r="BH19" i="6"/>
  <c r="AS21" i="6"/>
  <c r="I47" i="6"/>
  <c r="BB19" i="6"/>
  <c r="AR32" i="6"/>
  <c r="E32" i="6"/>
  <c r="AY21" i="6"/>
  <c r="AR21" i="6" s="1"/>
  <c r="AN21" i="6"/>
  <c r="AQ32" i="6"/>
  <c r="E21" i="6"/>
  <c r="BF19" i="6"/>
  <c r="AO32" i="6"/>
  <c r="AP32" i="6"/>
  <c r="BD19" i="6"/>
  <c r="BL19" i="6"/>
  <c r="AS32" i="6"/>
  <c r="BK21" i="6"/>
  <c r="BK19" i="6" s="1"/>
  <c r="AN32" i="6"/>
  <c r="K21" i="6"/>
  <c r="AO21" i="6"/>
  <c r="AQ21" i="6"/>
  <c r="F21" i="6"/>
  <c r="G21" i="6"/>
  <c r="G32" i="6"/>
  <c r="AT32" i="6"/>
  <c r="H32" i="6"/>
  <c r="H21" i="6"/>
  <c r="K32" i="6"/>
  <c r="AT21" i="6"/>
  <c r="F32" i="6"/>
  <c r="J21" i="6"/>
  <c r="J32" i="6"/>
  <c r="BG20" i="6"/>
  <c r="BG19" i="6" s="1"/>
  <c r="AW20" i="6"/>
  <c r="AP27" i="6"/>
  <c r="BE20" i="6"/>
  <c r="BE19" i="6" s="1"/>
  <c r="AY20" i="6"/>
  <c r="AR27" i="6"/>
  <c r="BC20" i="6"/>
  <c r="BC19" i="6" s="1"/>
  <c r="AN27" i="6"/>
  <c r="AU20" i="6"/>
  <c r="BA20" i="6"/>
  <c r="AT27" i="6"/>
  <c r="D27" i="4"/>
  <c r="BW27" i="6" l="1"/>
  <c r="CA23" i="6"/>
  <c r="CC21" i="6"/>
  <c r="CA47" i="6"/>
  <c r="BY23" i="6"/>
  <c r="CA35" i="6"/>
  <c r="BY47" i="6"/>
  <c r="CB32" i="6"/>
  <c r="I32" i="6"/>
  <c r="BW32" i="6"/>
  <c r="CA32" i="6"/>
  <c r="BX21" i="6"/>
  <c r="BY32" i="6"/>
  <c r="BZ32" i="6"/>
  <c r="CA21" i="6"/>
  <c r="CC32" i="6"/>
  <c r="BZ21" i="6"/>
  <c r="BX32" i="6"/>
  <c r="BW21" i="6"/>
  <c r="CB21" i="6"/>
  <c r="D25" i="7"/>
  <c r="D41" i="7"/>
  <c r="D47" i="7"/>
  <c r="AP21" i="6"/>
  <c r="AK20" i="6"/>
  <c r="AK19" i="6" s="1"/>
  <c r="AI20" i="6"/>
  <c r="AI19" i="6" s="1"/>
  <c r="AG20" i="6"/>
  <c r="AG19" i="6" s="1"/>
  <c r="AR20" i="6"/>
  <c r="AY19" i="6"/>
  <c r="AR19" i="6" s="1"/>
  <c r="AW19" i="6"/>
  <c r="AP19" i="6" s="1"/>
  <c r="AP20" i="6"/>
  <c r="AN20" i="6"/>
  <c r="AU19" i="6"/>
  <c r="AN19" i="6" s="1"/>
  <c r="AM20" i="6"/>
  <c r="AM19" i="6" s="1"/>
  <c r="BA19" i="6"/>
  <c r="AT19" i="6" s="1"/>
  <c r="AT20" i="6"/>
  <c r="AV20" i="6"/>
  <c r="AO27" i="6"/>
  <c r="AX20" i="6"/>
  <c r="AQ27" i="6"/>
  <c r="AZ20" i="6"/>
  <c r="AS27" i="6"/>
  <c r="BV48" i="4"/>
  <c r="AH47" i="5" s="1"/>
  <c r="BU48" i="4"/>
  <c r="AG47" i="5" s="1"/>
  <c r="BT48" i="4"/>
  <c r="AF47" i="5" s="1"/>
  <c r="BS48" i="4"/>
  <c r="AE47" i="5" s="1"/>
  <c r="BR48" i="4"/>
  <c r="AD47" i="5" s="1"/>
  <c r="BO48" i="4"/>
  <c r="AC47" i="5" s="1"/>
  <c r="BN48" i="4"/>
  <c r="AB47" i="5" s="1"/>
  <c r="BM48" i="4"/>
  <c r="AA47" i="5" s="1"/>
  <c r="BL48" i="4"/>
  <c r="Z47" i="5" s="1"/>
  <c r="BK48" i="4"/>
  <c r="Y47" i="5" s="1"/>
  <c r="BH48" i="4"/>
  <c r="X47" i="5" s="1"/>
  <c r="BG48" i="4"/>
  <c r="W47" i="5" s="1"/>
  <c r="BF48" i="4"/>
  <c r="V47" i="5" s="1"/>
  <c r="BE48" i="4"/>
  <c r="U47" i="5" s="1"/>
  <c r="BD48" i="4"/>
  <c r="T47" i="5" s="1"/>
  <c r="BA48" i="4"/>
  <c r="S47" i="5" s="1"/>
  <c r="AZ48" i="4"/>
  <c r="R47" i="5" s="1"/>
  <c r="AY48" i="4"/>
  <c r="Q47" i="5" s="1"/>
  <c r="AX48" i="4"/>
  <c r="P47" i="5" s="1"/>
  <c r="AW48" i="4"/>
  <c r="O47" i="5" s="1"/>
  <c r="AM48" i="4"/>
  <c r="AL48" i="4"/>
  <c r="AK48" i="4"/>
  <c r="AJ48" i="4"/>
  <c r="AI48" i="4"/>
  <c r="AF48" i="4"/>
  <c r="AE48" i="4"/>
  <c r="AD48" i="4"/>
  <c r="AC48" i="4"/>
  <c r="AB48" i="4"/>
  <c r="Y48" i="4"/>
  <c r="X48" i="4"/>
  <c r="W48" i="4"/>
  <c r="V48" i="4"/>
  <c r="U48" i="4"/>
  <c r="N48" i="4"/>
  <c r="O48" i="4"/>
  <c r="P48" i="4"/>
  <c r="Q48" i="4"/>
  <c r="R48" i="4"/>
  <c r="G50" i="4"/>
  <c r="G49" i="4"/>
  <c r="AP29" i="4"/>
  <c r="AR29" i="4"/>
  <c r="AS29" i="4"/>
  <c r="AQ29" i="4"/>
  <c r="AT29" i="4"/>
  <c r="AT59" i="4"/>
  <c r="AS59" i="4"/>
  <c r="AR59" i="4"/>
  <c r="AQ59" i="4"/>
  <c r="AP59" i="4"/>
  <c r="AT54" i="4"/>
  <c r="AS54" i="4"/>
  <c r="AR54" i="4"/>
  <c r="AQ54" i="4"/>
  <c r="AP54" i="4"/>
  <c r="AT58" i="4"/>
  <c r="AS58" i="4"/>
  <c r="AR58" i="4"/>
  <c r="AQ58" i="4"/>
  <c r="AP58" i="4"/>
  <c r="AT55" i="4"/>
  <c r="AS55" i="4"/>
  <c r="AR55" i="4"/>
  <c r="AQ55" i="4"/>
  <c r="AP55" i="4"/>
  <c r="AT53" i="4"/>
  <c r="AS53" i="4"/>
  <c r="AR53" i="4"/>
  <c r="AQ53" i="4"/>
  <c r="AP53" i="4"/>
  <c r="AT52" i="4"/>
  <c r="AS52" i="4"/>
  <c r="AR52" i="4"/>
  <c r="AQ52" i="4"/>
  <c r="AP52" i="4"/>
  <c r="AT51" i="4"/>
  <c r="AS51" i="4"/>
  <c r="AR51" i="4"/>
  <c r="AQ51" i="4"/>
  <c r="AP51" i="4"/>
  <c r="AT50" i="4"/>
  <c r="AS50" i="4"/>
  <c r="AR50" i="4"/>
  <c r="AQ50" i="4"/>
  <c r="AP50" i="4"/>
  <c r="AT49" i="4"/>
  <c r="AS49" i="4"/>
  <c r="AR49" i="4"/>
  <c r="AQ49" i="4"/>
  <c r="AP49" i="4"/>
  <c r="AT46" i="4"/>
  <c r="AS46" i="4"/>
  <c r="AR46" i="4"/>
  <c r="AQ46" i="4"/>
  <c r="AP46" i="4"/>
  <c r="AT44" i="4"/>
  <c r="AS44" i="4"/>
  <c r="AR44" i="4"/>
  <c r="AQ44" i="4"/>
  <c r="AP44" i="4"/>
  <c r="AT43" i="4"/>
  <c r="AS43" i="4"/>
  <c r="AR43" i="4"/>
  <c r="AQ43" i="4"/>
  <c r="AP43" i="4"/>
  <c r="AT40" i="4"/>
  <c r="AS40" i="4"/>
  <c r="AR40" i="4"/>
  <c r="AQ40" i="4"/>
  <c r="AP40" i="4"/>
  <c r="AT39" i="4"/>
  <c r="AS39" i="4"/>
  <c r="AR39" i="4"/>
  <c r="AQ39" i="4"/>
  <c r="AP39" i="4"/>
  <c r="AT38" i="4"/>
  <c r="AS38" i="4"/>
  <c r="AR38" i="4"/>
  <c r="AQ38" i="4"/>
  <c r="AP38" i="4"/>
  <c r="AT35" i="4"/>
  <c r="AS35" i="4"/>
  <c r="AR35" i="4"/>
  <c r="AQ35" i="4"/>
  <c r="AP35" i="4"/>
  <c r="AP37" i="4"/>
  <c r="AQ37" i="4"/>
  <c r="AR37" i="4"/>
  <c r="AS37" i="4"/>
  <c r="AT37" i="4"/>
  <c r="BY21" i="6" l="1"/>
  <c r="E49" i="5"/>
  <c r="E48" i="5"/>
  <c r="D32" i="7"/>
  <c r="D23" i="7"/>
  <c r="J47" i="5"/>
  <c r="N47" i="5"/>
  <c r="M47" i="5"/>
  <c r="L47" i="5"/>
  <c r="AJ20" i="6"/>
  <c r="AJ19" i="6" s="1"/>
  <c r="AX19" i="6"/>
  <c r="AQ19" i="6" s="1"/>
  <c r="AQ20" i="6"/>
  <c r="AB20" i="6"/>
  <c r="AB19" i="6" s="1"/>
  <c r="AL20" i="6"/>
  <c r="AL19" i="6" s="1"/>
  <c r="AH20" i="6"/>
  <c r="AH19" i="6" s="1"/>
  <c r="Z20" i="6"/>
  <c r="Z19" i="6" s="1"/>
  <c r="AS20" i="6"/>
  <c r="AZ19" i="6"/>
  <c r="AS19" i="6" s="1"/>
  <c r="AV19" i="6"/>
  <c r="AO19" i="6" s="1"/>
  <c r="AO20" i="6"/>
  <c r="AF20" i="6"/>
  <c r="AF19" i="6" s="1"/>
  <c r="AD20" i="6"/>
  <c r="AD19" i="6" s="1"/>
  <c r="K47" i="5"/>
  <c r="AS48" i="4"/>
  <c r="AQ48" i="4"/>
  <c r="AR48" i="4"/>
  <c r="AP48" i="4"/>
  <c r="AT48" i="4"/>
  <c r="AT24" i="4" s="1"/>
  <c r="G48" i="4"/>
  <c r="K59" i="4"/>
  <c r="J59" i="4"/>
  <c r="I59" i="4"/>
  <c r="H59" i="4"/>
  <c r="G59" i="4"/>
  <c r="E59" i="4"/>
  <c r="K58" i="4"/>
  <c r="J58" i="4"/>
  <c r="I58" i="4"/>
  <c r="H58" i="4"/>
  <c r="G58" i="4"/>
  <c r="E58" i="4"/>
  <c r="K56" i="4"/>
  <c r="J56" i="4"/>
  <c r="I56" i="4"/>
  <c r="H56" i="4"/>
  <c r="G56" i="4"/>
  <c r="E56" i="4"/>
  <c r="K55" i="4"/>
  <c r="J55" i="4"/>
  <c r="I55" i="4"/>
  <c r="H55" i="4"/>
  <c r="G55" i="4"/>
  <c r="E55" i="4"/>
  <c r="K54" i="4"/>
  <c r="J54" i="4"/>
  <c r="I54" i="4"/>
  <c r="H54" i="4"/>
  <c r="G54" i="4"/>
  <c r="E54" i="4"/>
  <c r="K53" i="4"/>
  <c r="J53" i="4"/>
  <c r="I53" i="4"/>
  <c r="H53" i="4"/>
  <c r="G53" i="4"/>
  <c r="E53" i="4"/>
  <c r="K52" i="4"/>
  <c r="J52" i="4"/>
  <c r="I52" i="4"/>
  <c r="H52" i="4"/>
  <c r="G52" i="4"/>
  <c r="E52" i="4"/>
  <c r="K51" i="4"/>
  <c r="J51" i="4"/>
  <c r="I51" i="4"/>
  <c r="H51" i="4"/>
  <c r="G51" i="4"/>
  <c r="E51" i="4"/>
  <c r="K50" i="4"/>
  <c r="J50" i="4"/>
  <c r="I50" i="4"/>
  <c r="H50" i="4"/>
  <c r="E50" i="4"/>
  <c r="K49" i="4"/>
  <c r="J49" i="4"/>
  <c r="I49" i="4"/>
  <c r="H49" i="4"/>
  <c r="E49" i="4"/>
  <c r="K48" i="4"/>
  <c r="J48" i="4"/>
  <c r="I48" i="4"/>
  <c r="H48" i="4"/>
  <c r="E48" i="4"/>
  <c r="K46" i="4"/>
  <c r="J46" i="4"/>
  <c r="I46" i="4"/>
  <c r="H46" i="4"/>
  <c r="G46" i="4"/>
  <c r="E46" i="4"/>
  <c r="K44" i="4"/>
  <c r="J44" i="4"/>
  <c r="I44" i="4"/>
  <c r="H44" i="4"/>
  <c r="G44" i="4"/>
  <c r="E44" i="4"/>
  <c r="K43" i="4"/>
  <c r="J43" i="4"/>
  <c r="I43" i="4"/>
  <c r="H43" i="4"/>
  <c r="G43" i="4"/>
  <c r="E43" i="4"/>
  <c r="K40" i="4"/>
  <c r="J40" i="4"/>
  <c r="I40" i="4"/>
  <c r="H40" i="4"/>
  <c r="G40" i="4"/>
  <c r="E40" i="4"/>
  <c r="K39" i="4"/>
  <c r="J39" i="4"/>
  <c r="I39" i="4"/>
  <c r="H39" i="4"/>
  <c r="G39" i="4"/>
  <c r="E39" i="4"/>
  <c r="K38" i="4"/>
  <c r="J38" i="4"/>
  <c r="I38" i="4"/>
  <c r="H38" i="4"/>
  <c r="G38" i="4"/>
  <c r="E38" i="4"/>
  <c r="K37" i="4"/>
  <c r="J37" i="4"/>
  <c r="I37" i="4"/>
  <c r="H37" i="4"/>
  <c r="G37" i="4"/>
  <c r="E37" i="4"/>
  <c r="K35" i="4"/>
  <c r="J35" i="4"/>
  <c r="I35" i="4"/>
  <c r="H35" i="4"/>
  <c r="G35" i="4"/>
  <c r="E35" i="4"/>
  <c r="K32" i="4"/>
  <c r="J32" i="4"/>
  <c r="I32" i="4"/>
  <c r="H32" i="4"/>
  <c r="G32" i="4"/>
  <c r="F32" i="4"/>
  <c r="E32" i="4"/>
  <c r="K31" i="4"/>
  <c r="J31" i="4"/>
  <c r="I31" i="4"/>
  <c r="H31" i="4"/>
  <c r="G31" i="4"/>
  <c r="F31" i="4"/>
  <c r="E31" i="4"/>
  <c r="K30" i="4"/>
  <c r="J30" i="4"/>
  <c r="I30" i="4"/>
  <c r="H30" i="4"/>
  <c r="F30" i="4"/>
  <c r="K29" i="4"/>
  <c r="J29" i="4"/>
  <c r="I29" i="4"/>
  <c r="H29" i="4"/>
  <c r="G29" i="4"/>
  <c r="E29" i="4"/>
  <c r="BV57" i="4"/>
  <c r="BU57" i="4"/>
  <c r="BT57" i="4"/>
  <c r="BS57" i="4"/>
  <c r="BR57" i="4"/>
  <c r="BP57" i="4"/>
  <c r="BP26" i="4" s="1"/>
  <c r="BO57" i="4"/>
  <c r="BN57" i="4"/>
  <c r="BM57" i="4"/>
  <c r="BL57" i="4"/>
  <c r="BK57" i="4"/>
  <c r="BI57" i="4"/>
  <c r="BI26" i="4" s="1"/>
  <c r="BH57" i="4"/>
  <c r="BG57" i="4"/>
  <c r="BF57" i="4"/>
  <c r="BE57" i="4"/>
  <c r="BD57" i="4"/>
  <c r="BB57" i="4"/>
  <c r="BB26" i="4" s="1"/>
  <c r="BA57" i="4"/>
  <c r="AZ57" i="4"/>
  <c r="AY57" i="4"/>
  <c r="AX57" i="4"/>
  <c r="AW57" i="4"/>
  <c r="AU57" i="4"/>
  <c r="AU26" i="4" s="1"/>
  <c r="AT57" i="4"/>
  <c r="AS57" i="4"/>
  <c r="AR57" i="4"/>
  <c r="AQ57" i="4"/>
  <c r="AP57" i="4"/>
  <c r="AN57" i="4"/>
  <c r="AM57" i="4"/>
  <c r="AM26" i="4" s="1"/>
  <c r="AL57" i="4"/>
  <c r="AL26" i="4" s="1"/>
  <c r="AK57" i="4"/>
  <c r="AK26" i="4" s="1"/>
  <c r="AJ57" i="4"/>
  <c r="AJ26" i="4" s="1"/>
  <c r="AI57" i="4"/>
  <c r="AI26" i="4" s="1"/>
  <c r="AG57" i="4"/>
  <c r="AG26" i="4" s="1"/>
  <c r="AF57" i="4"/>
  <c r="AF26" i="4" s="1"/>
  <c r="AE57" i="4"/>
  <c r="AE26" i="4" s="1"/>
  <c r="AD57" i="4"/>
  <c r="AD26" i="4" s="1"/>
  <c r="AC57" i="4"/>
  <c r="AC26" i="4" s="1"/>
  <c r="AB57" i="4"/>
  <c r="AB26" i="4" s="1"/>
  <c r="Z57" i="4"/>
  <c r="Z26" i="4" s="1"/>
  <c r="Y57" i="4"/>
  <c r="Y26" i="4" s="1"/>
  <c r="X57" i="4"/>
  <c r="X26" i="4" s="1"/>
  <c r="W57" i="4"/>
  <c r="W26" i="4" s="1"/>
  <c r="V57" i="4"/>
  <c r="V26" i="4" s="1"/>
  <c r="U57" i="4"/>
  <c r="U26" i="4" s="1"/>
  <c r="S57" i="4"/>
  <c r="S26" i="4" s="1"/>
  <c r="R57" i="4"/>
  <c r="Q57" i="4"/>
  <c r="Q26" i="4" s="1"/>
  <c r="P57" i="4"/>
  <c r="P26" i="4" s="1"/>
  <c r="O57" i="4"/>
  <c r="O26" i="4" s="1"/>
  <c r="N57" i="4"/>
  <c r="L57" i="4"/>
  <c r="L26" i="4" s="1"/>
  <c r="BV42" i="4"/>
  <c r="AH41" i="5" s="1"/>
  <c r="BU42" i="4"/>
  <c r="AG41" i="5" s="1"/>
  <c r="BT42" i="4"/>
  <c r="AF41" i="5" s="1"/>
  <c r="BS42" i="4"/>
  <c r="AE41" i="5" s="1"/>
  <c r="BR42" i="4"/>
  <c r="AD41" i="5" s="1"/>
  <c r="BP42" i="4"/>
  <c r="BO42" i="4"/>
  <c r="AC41" i="5" s="1"/>
  <c r="BN42" i="4"/>
  <c r="AB41" i="5" s="1"/>
  <c r="BM42" i="4"/>
  <c r="AA41" i="5" s="1"/>
  <c r="BL42" i="4"/>
  <c r="Z41" i="5" s="1"/>
  <c r="BK42" i="4"/>
  <c r="Y41" i="5" s="1"/>
  <c r="BI42" i="4"/>
  <c r="BH42" i="4"/>
  <c r="X41" i="5" s="1"/>
  <c r="BG42" i="4"/>
  <c r="W41" i="5" s="1"/>
  <c r="BF42" i="4"/>
  <c r="V41" i="5" s="1"/>
  <c r="BE42" i="4"/>
  <c r="U41" i="5" s="1"/>
  <c r="BD42" i="4"/>
  <c r="T41" i="5" s="1"/>
  <c r="BB42" i="4"/>
  <c r="BA42" i="4"/>
  <c r="S41" i="5" s="1"/>
  <c r="AZ42" i="4"/>
  <c r="R41" i="5" s="1"/>
  <c r="AY42" i="4"/>
  <c r="Q41" i="5" s="1"/>
  <c r="AX42" i="4"/>
  <c r="P41" i="5" s="1"/>
  <c r="AW42" i="4"/>
  <c r="O41" i="5" s="1"/>
  <c r="AU42" i="4"/>
  <c r="AT42" i="4"/>
  <c r="AS42" i="4"/>
  <c r="AR42" i="4"/>
  <c r="AQ42" i="4"/>
  <c r="AP42" i="4"/>
  <c r="AN42" i="4"/>
  <c r="AM42" i="4"/>
  <c r="AL42" i="4"/>
  <c r="AK42" i="4"/>
  <c r="AJ42" i="4"/>
  <c r="AI42" i="4"/>
  <c r="AG42" i="4"/>
  <c r="AF42" i="4"/>
  <c r="AE42" i="4"/>
  <c r="AD42" i="4"/>
  <c r="AC42" i="4"/>
  <c r="AB42" i="4"/>
  <c r="Z42" i="4"/>
  <c r="Y42" i="4"/>
  <c r="X42" i="4"/>
  <c r="W42" i="4"/>
  <c r="V42" i="4"/>
  <c r="U42" i="4"/>
  <c r="S42" i="4"/>
  <c r="R42" i="4"/>
  <c r="Q42" i="4"/>
  <c r="P42" i="4"/>
  <c r="O42" i="4"/>
  <c r="N42" i="4"/>
  <c r="L42" i="4"/>
  <c r="BV36" i="4"/>
  <c r="AH35" i="5" s="1"/>
  <c r="BU36" i="4"/>
  <c r="AG35" i="5" s="1"/>
  <c r="BT36" i="4"/>
  <c r="AF35" i="5" s="1"/>
  <c r="BS36" i="4"/>
  <c r="AE35" i="5" s="1"/>
  <c r="BR36" i="4"/>
  <c r="AD35" i="5" s="1"/>
  <c r="BP36" i="4"/>
  <c r="BO36" i="4"/>
  <c r="AC35" i="5" s="1"/>
  <c r="BN36" i="4"/>
  <c r="AB35" i="5" s="1"/>
  <c r="BM36" i="4"/>
  <c r="AA35" i="5" s="1"/>
  <c r="BL36" i="4"/>
  <c r="Z35" i="5" s="1"/>
  <c r="BK36" i="4"/>
  <c r="Y35" i="5" s="1"/>
  <c r="BI36" i="4"/>
  <c r="BH36" i="4"/>
  <c r="X35" i="5" s="1"/>
  <c r="BG36" i="4"/>
  <c r="W35" i="5" s="1"/>
  <c r="BF36" i="4"/>
  <c r="V35" i="5" s="1"/>
  <c r="BE36" i="4"/>
  <c r="U35" i="5" s="1"/>
  <c r="BD36" i="4"/>
  <c r="T35" i="5" s="1"/>
  <c r="BB36" i="4"/>
  <c r="BA36" i="4"/>
  <c r="S35" i="5" s="1"/>
  <c r="AZ36" i="4"/>
  <c r="R35" i="5" s="1"/>
  <c r="AY36" i="4"/>
  <c r="Q35" i="5" s="1"/>
  <c r="AX36" i="4"/>
  <c r="P35" i="5" s="1"/>
  <c r="AW36" i="4"/>
  <c r="O35" i="5" s="1"/>
  <c r="AU36" i="4"/>
  <c r="AT36" i="4"/>
  <c r="AS36" i="4"/>
  <c r="AR36" i="4"/>
  <c r="AQ36" i="4"/>
  <c r="AP36" i="4"/>
  <c r="AN36" i="4"/>
  <c r="AM36" i="4"/>
  <c r="AL36" i="4"/>
  <c r="AK36" i="4"/>
  <c r="AJ36" i="4"/>
  <c r="AI36" i="4"/>
  <c r="AG36" i="4"/>
  <c r="AF36" i="4"/>
  <c r="AE36" i="4"/>
  <c r="AD36" i="4"/>
  <c r="AC36" i="4"/>
  <c r="AB36" i="4"/>
  <c r="Z36" i="4"/>
  <c r="Y36" i="4"/>
  <c r="X36" i="4"/>
  <c r="W36" i="4"/>
  <c r="V36" i="4"/>
  <c r="U36" i="4"/>
  <c r="S36" i="4"/>
  <c r="R36" i="4"/>
  <c r="Q36" i="4"/>
  <c r="P36" i="4"/>
  <c r="O36" i="4"/>
  <c r="N36" i="4"/>
  <c r="L36" i="4"/>
  <c r="BV34" i="4"/>
  <c r="AH33" i="5" s="1"/>
  <c r="BU34" i="4"/>
  <c r="AG33" i="5" s="1"/>
  <c r="BT34" i="4"/>
  <c r="AF33" i="5" s="1"/>
  <c r="BS34" i="4"/>
  <c r="AE33" i="5" s="1"/>
  <c r="BR34" i="4"/>
  <c r="AD33" i="5" s="1"/>
  <c r="BP34" i="4"/>
  <c r="BO34" i="4"/>
  <c r="AC33" i="5" s="1"/>
  <c r="BN34" i="4"/>
  <c r="AB33" i="5" s="1"/>
  <c r="BM34" i="4"/>
  <c r="AA33" i="5" s="1"/>
  <c r="BL34" i="4"/>
  <c r="Z33" i="5" s="1"/>
  <c r="BK34" i="4"/>
  <c r="Y33" i="5" s="1"/>
  <c r="BI34" i="4"/>
  <c r="BH34" i="4"/>
  <c r="X33" i="5" s="1"/>
  <c r="BG34" i="4"/>
  <c r="W33" i="5" s="1"/>
  <c r="BF34" i="4"/>
  <c r="V33" i="5" s="1"/>
  <c r="BE34" i="4"/>
  <c r="U33" i="5" s="1"/>
  <c r="BD34" i="4"/>
  <c r="T33" i="5" s="1"/>
  <c r="BB34" i="4"/>
  <c r="BA34" i="4"/>
  <c r="S33" i="5" s="1"/>
  <c r="AZ34" i="4"/>
  <c r="R33" i="5" s="1"/>
  <c r="AY34" i="4"/>
  <c r="Q33" i="5" s="1"/>
  <c r="AX34" i="4"/>
  <c r="P33" i="5" s="1"/>
  <c r="AW34" i="4"/>
  <c r="O33" i="5" s="1"/>
  <c r="AU34" i="4"/>
  <c r="AT34" i="4"/>
  <c r="AS34" i="4"/>
  <c r="AR34" i="4"/>
  <c r="AQ34" i="4"/>
  <c r="AP34" i="4"/>
  <c r="AN34" i="4"/>
  <c r="AM34" i="4"/>
  <c r="AL34" i="4"/>
  <c r="AK34" i="4"/>
  <c r="AJ34" i="4"/>
  <c r="AI34" i="4"/>
  <c r="AG34" i="4"/>
  <c r="AF34" i="4"/>
  <c r="AE34" i="4"/>
  <c r="AD34" i="4"/>
  <c r="AC34" i="4"/>
  <c r="AB34" i="4"/>
  <c r="Z34" i="4"/>
  <c r="Y34" i="4"/>
  <c r="X34" i="4"/>
  <c r="W34" i="4"/>
  <c r="V34" i="4"/>
  <c r="U34" i="4"/>
  <c r="S34" i="4"/>
  <c r="R34" i="4"/>
  <c r="Q34" i="4"/>
  <c r="P34" i="4"/>
  <c r="O34" i="4"/>
  <c r="N34" i="4"/>
  <c r="L34" i="4"/>
  <c r="BV28" i="4"/>
  <c r="BU28" i="4"/>
  <c r="BT28" i="4"/>
  <c r="BS28" i="4"/>
  <c r="BR28" i="4"/>
  <c r="BP28" i="4"/>
  <c r="BP21" i="4" s="1"/>
  <c r="BO28" i="4"/>
  <c r="BN28" i="4"/>
  <c r="BM28" i="4"/>
  <c r="BL28" i="4"/>
  <c r="BK28" i="4"/>
  <c r="BI28" i="4"/>
  <c r="BI21" i="4" s="1"/>
  <c r="BH28" i="4"/>
  <c r="BG28" i="4"/>
  <c r="BF28" i="4"/>
  <c r="BE28" i="4"/>
  <c r="BD28" i="4"/>
  <c r="BB28" i="4"/>
  <c r="BB21" i="4" s="1"/>
  <c r="BA28" i="4"/>
  <c r="AZ28" i="4"/>
  <c r="AY28" i="4"/>
  <c r="AX28" i="4"/>
  <c r="AW28" i="4"/>
  <c r="AU28" i="4"/>
  <c r="AU21" i="4" s="1"/>
  <c r="AT28" i="4"/>
  <c r="AS28" i="4"/>
  <c r="AR28" i="4"/>
  <c r="AQ28" i="4"/>
  <c r="AP28" i="4"/>
  <c r="AN28" i="4"/>
  <c r="AM28" i="4"/>
  <c r="AM21" i="4" s="1"/>
  <c r="AL28" i="4"/>
  <c r="AL21" i="4" s="1"/>
  <c r="AK28" i="4"/>
  <c r="AK21" i="4" s="1"/>
  <c r="AJ28" i="4"/>
  <c r="AJ21" i="4" s="1"/>
  <c r="AI28" i="4"/>
  <c r="AI21" i="4" s="1"/>
  <c r="AG28" i="4"/>
  <c r="AG21" i="4" s="1"/>
  <c r="AF28" i="4"/>
  <c r="AF21" i="4" s="1"/>
  <c r="AE28" i="4"/>
  <c r="AE21" i="4" s="1"/>
  <c r="AD28" i="4"/>
  <c r="AD21" i="4" s="1"/>
  <c r="AC28" i="4"/>
  <c r="AC21" i="4" s="1"/>
  <c r="AB28" i="4"/>
  <c r="AB21" i="4" s="1"/>
  <c r="Z28" i="4"/>
  <c r="Z21" i="4" s="1"/>
  <c r="Y28" i="4"/>
  <c r="Y21" i="4" s="1"/>
  <c r="X28" i="4"/>
  <c r="X21" i="4" s="1"/>
  <c r="W28" i="4"/>
  <c r="W21" i="4" s="1"/>
  <c r="V28" i="4"/>
  <c r="V21" i="4" s="1"/>
  <c r="U28" i="4"/>
  <c r="U21" i="4" s="1"/>
  <c r="S28" i="4"/>
  <c r="S21" i="4" s="1"/>
  <c r="R28" i="4"/>
  <c r="R21" i="4" s="1"/>
  <c r="Q28" i="4"/>
  <c r="Q21" i="4" s="1"/>
  <c r="P28" i="4"/>
  <c r="P21" i="4" s="1"/>
  <c r="O28" i="4"/>
  <c r="O21" i="4" s="1"/>
  <c r="N28" i="4"/>
  <c r="N21" i="4" s="1"/>
  <c r="L28" i="4"/>
  <c r="L21" i="4" s="1"/>
  <c r="BV25" i="4"/>
  <c r="AH24" i="5" s="1"/>
  <c r="BU25" i="4"/>
  <c r="AG24" i="5" s="1"/>
  <c r="BT25" i="4"/>
  <c r="AF24" i="5" s="1"/>
  <c r="BS25" i="4"/>
  <c r="AE24" i="5" s="1"/>
  <c r="BR25" i="4"/>
  <c r="AD24" i="5" s="1"/>
  <c r="BP25" i="4"/>
  <c r="BO25" i="4"/>
  <c r="AC24" i="5" s="1"/>
  <c r="BN25" i="4"/>
  <c r="AB24" i="5" s="1"/>
  <c r="BM25" i="4"/>
  <c r="AA24" i="5" s="1"/>
  <c r="BL25" i="4"/>
  <c r="Z24" i="5" s="1"/>
  <c r="BK25" i="4"/>
  <c r="Y24" i="5" s="1"/>
  <c r="BI25" i="4"/>
  <c r="BH25" i="4"/>
  <c r="X24" i="5" s="1"/>
  <c r="BG25" i="4"/>
  <c r="W24" i="5" s="1"/>
  <c r="BF25" i="4"/>
  <c r="V24" i="5" s="1"/>
  <c r="BE25" i="4"/>
  <c r="U24" i="5" s="1"/>
  <c r="BD25" i="4"/>
  <c r="T24" i="5" s="1"/>
  <c r="BB25" i="4"/>
  <c r="BA25" i="4"/>
  <c r="S24" i="5" s="1"/>
  <c r="AZ25" i="4"/>
  <c r="R24" i="5" s="1"/>
  <c r="AY25" i="4"/>
  <c r="Q24" i="5" s="1"/>
  <c r="AX25" i="4"/>
  <c r="P24" i="5" s="1"/>
  <c r="AW25" i="4"/>
  <c r="O24" i="5" s="1"/>
  <c r="AU25" i="4"/>
  <c r="AT25" i="4"/>
  <c r="AS25" i="4"/>
  <c r="AR25" i="4"/>
  <c r="AQ25" i="4"/>
  <c r="AP25" i="4"/>
  <c r="AN25" i="4"/>
  <c r="AM25" i="4"/>
  <c r="AL25" i="4"/>
  <c r="AK25" i="4"/>
  <c r="AJ25" i="4"/>
  <c r="AI25" i="4"/>
  <c r="AG25" i="4"/>
  <c r="AF25" i="4"/>
  <c r="AE25" i="4"/>
  <c r="AD25" i="4"/>
  <c r="AC25" i="4"/>
  <c r="AB25" i="4"/>
  <c r="Z25" i="4"/>
  <c r="Y25" i="4"/>
  <c r="X25" i="4"/>
  <c r="W25" i="4"/>
  <c r="V25" i="4"/>
  <c r="U25" i="4"/>
  <c r="S25" i="4"/>
  <c r="R25" i="4"/>
  <c r="Q25" i="4"/>
  <c r="P25" i="4"/>
  <c r="O25" i="4"/>
  <c r="N25" i="4"/>
  <c r="L25" i="4"/>
  <c r="BV24" i="4"/>
  <c r="AH23" i="5" s="1"/>
  <c r="BU24" i="4"/>
  <c r="AG23" i="5" s="1"/>
  <c r="BT24" i="4"/>
  <c r="AF23" i="5" s="1"/>
  <c r="BS24" i="4"/>
  <c r="AE23" i="5" s="1"/>
  <c r="BR24" i="4"/>
  <c r="AD23" i="5" s="1"/>
  <c r="BP24" i="4"/>
  <c r="BO24" i="4"/>
  <c r="AC23" i="5" s="1"/>
  <c r="BN24" i="4"/>
  <c r="AB23" i="5" s="1"/>
  <c r="BM24" i="4"/>
  <c r="AA23" i="5" s="1"/>
  <c r="BL24" i="4"/>
  <c r="Z23" i="5" s="1"/>
  <c r="BK24" i="4"/>
  <c r="Y23" i="5" s="1"/>
  <c r="BI24" i="4"/>
  <c r="BH24" i="4"/>
  <c r="X23" i="5" s="1"/>
  <c r="BG24" i="4"/>
  <c r="W23" i="5" s="1"/>
  <c r="BF24" i="4"/>
  <c r="V23" i="5" s="1"/>
  <c r="BE24" i="4"/>
  <c r="U23" i="5" s="1"/>
  <c r="BD24" i="4"/>
  <c r="T23" i="5" s="1"/>
  <c r="BB24" i="4"/>
  <c r="BA24" i="4"/>
  <c r="S23" i="5" s="1"/>
  <c r="AZ24" i="4"/>
  <c r="R23" i="5" s="1"/>
  <c r="AY24" i="4"/>
  <c r="Q23" i="5" s="1"/>
  <c r="AX24" i="4"/>
  <c r="P23" i="5" s="1"/>
  <c r="AW24" i="4"/>
  <c r="O23" i="5" s="1"/>
  <c r="AU24" i="4"/>
  <c r="AN24" i="4"/>
  <c r="AM24" i="4"/>
  <c r="AL24" i="4"/>
  <c r="AK24" i="4"/>
  <c r="AJ24" i="4"/>
  <c r="AI24" i="4"/>
  <c r="AG24" i="4"/>
  <c r="AF24" i="4"/>
  <c r="AE24" i="4"/>
  <c r="AD24" i="4"/>
  <c r="AC24" i="4"/>
  <c r="AB24" i="4"/>
  <c r="Z24" i="4"/>
  <c r="Y24" i="4"/>
  <c r="X24" i="4"/>
  <c r="W24" i="4"/>
  <c r="V24" i="4"/>
  <c r="U24" i="4"/>
  <c r="S24" i="4"/>
  <c r="R24" i="4"/>
  <c r="Q24" i="4"/>
  <c r="P24" i="4"/>
  <c r="O24" i="4"/>
  <c r="N24" i="4"/>
  <c r="L24" i="4"/>
  <c r="AN21" i="4" l="1"/>
  <c r="AN26" i="4"/>
  <c r="AQ26" i="4"/>
  <c r="AS26" i="4"/>
  <c r="AP24" i="4"/>
  <c r="AQ24" i="4"/>
  <c r="AP21" i="4"/>
  <c r="AP26" i="4"/>
  <c r="AR26" i="4"/>
  <c r="AT26" i="4"/>
  <c r="AR24" i="4"/>
  <c r="AS24" i="4"/>
  <c r="AQ21" i="4"/>
  <c r="AS21" i="4"/>
  <c r="E25" i="4"/>
  <c r="AR21" i="4"/>
  <c r="AT21" i="4"/>
  <c r="E24" i="4"/>
  <c r="F31" i="5"/>
  <c r="H31" i="5"/>
  <c r="F34" i="5"/>
  <c r="H34" i="5"/>
  <c r="F39" i="5"/>
  <c r="H39" i="5"/>
  <c r="F45" i="5"/>
  <c r="H45" i="5"/>
  <c r="E54" i="5"/>
  <c r="G54" i="5"/>
  <c r="I54" i="5"/>
  <c r="E31" i="5"/>
  <c r="G31" i="5"/>
  <c r="I31" i="5"/>
  <c r="E34" i="5"/>
  <c r="G34" i="5"/>
  <c r="I34" i="5"/>
  <c r="E39" i="5"/>
  <c r="G39" i="5"/>
  <c r="I39" i="5"/>
  <c r="E45" i="5"/>
  <c r="G45" i="5"/>
  <c r="I45" i="5"/>
  <c r="F54" i="5"/>
  <c r="H54" i="5"/>
  <c r="F28" i="5"/>
  <c r="H28" i="5"/>
  <c r="G29" i="5"/>
  <c r="I29" i="5"/>
  <c r="F30" i="5"/>
  <c r="H30" i="5"/>
  <c r="E36" i="5"/>
  <c r="G36" i="5"/>
  <c r="I36" i="5"/>
  <c r="E37" i="5"/>
  <c r="G37" i="5"/>
  <c r="I37" i="5"/>
  <c r="E38" i="5"/>
  <c r="G38" i="5"/>
  <c r="I38" i="5"/>
  <c r="E42" i="5"/>
  <c r="G42" i="5"/>
  <c r="I42" i="5"/>
  <c r="E43" i="5"/>
  <c r="G43" i="5"/>
  <c r="I43" i="5"/>
  <c r="G48" i="5"/>
  <c r="I48" i="5"/>
  <c r="F49" i="5"/>
  <c r="H49" i="5"/>
  <c r="F50" i="5"/>
  <c r="H50" i="5"/>
  <c r="F51" i="5"/>
  <c r="H51" i="5"/>
  <c r="F52" i="5"/>
  <c r="H52" i="5"/>
  <c r="F53" i="5"/>
  <c r="H53" i="5"/>
  <c r="F57" i="5"/>
  <c r="H57" i="5"/>
  <c r="F58" i="5"/>
  <c r="H58" i="5"/>
  <c r="E28" i="5"/>
  <c r="G28" i="5"/>
  <c r="I28" i="5"/>
  <c r="F29" i="5"/>
  <c r="H29" i="5"/>
  <c r="E30" i="5"/>
  <c r="G30" i="5"/>
  <c r="I30" i="5"/>
  <c r="F36" i="5"/>
  <c r="H36" i="5"/>
  <c r="F37" i="5"/>
  <c r="H37" i="5"/>
  <c r="F38" i="5"/>
  <c r="H38" i="5"/>
  <c r="F42" i="5"/>
  <c r="H42" i="5"/>
  <c r="F43" i="5"/>
  <c r="H43" i="5"/>
  <c r="F48" i="5"/>
  <c r="H48" i="5"/>
  <c r="G49" i="5"/>
  <c r="I49" i="5"/>
  <c r="E50" i="5"/>
  <c r="G50" i="5"/>
  <c r="I50" i="5"/>
  <c r="E51" i="5"/>
  <c r="G51" i="5"/>
  <c r="I51" i="5"/>
  <c r="E52" i="5"/>
  <c r="G52" i="5"/>
  <c r="I52" i="5"/>
  <c r="E53" i="5"/>
  <c r="G53" i="5"/>
  <c r="I53" i="5"/>
  <c r="E57" i="5"/>
  <c r="G57" i="5"/>
  <c r="I57" i="5"/>
  <c r="E58" i="5"/>
  <c r="G58" i="5"/>
  <c r="I58" i="5"/>
  <c r="D21" i="7"/>
  <c r="J35" i="5"/>
  <c r="N35" i="5"/>
  <c r="M23" i="5"/>
  <c r="J24" i="5"/>
  <c r="N24" i="5"/>
  <c r="K41" i="5"/>
  <c r="M41" i="5"/>
  <c r="W20" i="6"/>
  <c r="W19" i="6" s="1"/>
  <c r="S20" i="6"/>
  <c r="S19" i="6" s="1"/>
  <c r="AE20" i="6"/>
  <c r="AE19" i="6" s="1"/>
  <c r="Y20" i="6"/>
  <c r="Y19" i="6" s="1"/>
  <c r="AA20" i="6"/>
  <c r="AA19" i="6" s="1"/>
  <c r="U20" i="6"/>
  <c r="U19" i="6" s="1"/>
  <c r="AC20" i="6"/>
  <c r="AC19" i="6" s="1"/>
  <c r="L23" i="5"/>
  <c r="BK21" i="4"/>
  <c r="Y20" i="5" s="1"/>
  <c r="Y27" i="5"/>
  <c r="BS21" i="4"/>
  <c r="AE20" i="5" s="1"/>
  <c r="AE27" i="5"/>
  <c r="J25" i="4"/>
  <c r="H55" i="5"/>
  <c r="AZ21" i="4"/>
  <c r="R20" i="5" s="1"/>
  <c r="R27" i="5"/>
  <c r="BH21" i="4"/>
  <c r="X20" i="5" s="1"/>
  <c r="X27" i="5"/>
  <c r="L33" i="5"/>
  <c r="K25" i="4"/>
  <c r="I55" i="5"/>
  <c r="J23" i="5"/>
  <c r="M24" i="5"/>
  <c r="AW21" i="4"/>
  <c r="O20" i="5" s="1"/>
  <c r="O27" i="5"/>
  <c r="BA21" i="4"/>
  <c r="S20" i="5" s="1"/>
  <c r="S27" i="5"/>
  <c r="BE21" i="4"/>
  <c r="U20" i="5" s="1"/>
  <c r="U27" i="5"/>
  <c r="BM21" i="4"/>
  <c r="AA20" i="5" s="1"/>
  <c r="AA27" i="5"/>
  <c r="BU21" i="4"/>
  <c r="AG20" i="5" s="1"/>
  <c r="AG27" i="5"/>
  <c r="J33" i="5"/>
  <c r="N33" i="5"/>
  <c r="K35" i="5"/>
  <c r="M35" i="5"/>
  <c r="J24" i="4"/>
  <c r="H47" i="5"/>
  <c r="H25" i="4"/>
  <c r="F55" i="5"/>
  <c r="G24" i="4"/>
  <c r="E47" i="5"/>
  <c r="AY21" i="4"/>
  <c r="Q20" i="5" s="1"/>
  <c r="Q27" i="5"/>
  <c r="BG21" i="4"/>
  <c r="W20" i="5" s="1"/>
  <c r="W27" i="5"/>
  <c r="BO21" i="4"/>
  <c r="AC20" i="5" s="1"/>
  <c r="AC27" i="5"/>
  <c r="H24" i="4"/>
  <c r="F47" i="5"/>
  <c r="K24" i="5"/>
  <c r="BD21" i="4"/>
  <c r="T20" i="5" s="1"/>
  <c r="T27" i="5"/>
  <c r="BL21" i="4"/>
  <c r="Z20" i="5" s="1"/>
  <c r="Z27" i="5"/>
  <c r="BT21" i="4"/>
  <c r="AF20" i="5" s="1"/>
  <c r="AF27" i="5"/>
  <c r="L41" i="5"/>
  <c r="I24" i="4"/>
  <c r="G47" i="5"/>
  <c r="G25" i="4"/>
  <c r="E55" i="5"/>
  <c r="N23" i="5"/>
  <c r="K23" i="5"/>
  <c r="L24" i="5"/>
  <c r="AX21" i="4"/>
  <c r="P20" i="5" s="1"/>
  <c r="P27" i="5"/>
  <c r="BF21" i="4"/>
  <c r="V20" i="5" s="1"/>
  <c r="V27" i="5"/>
  <c r="BN21" i="4"/>
  <c r="AB20" i="5" s="1"/>
  <c r="AB27" i="5"/>
  <c r="BR21" i="4"/>
  <c r="AD20" i="5" s="1"/>
  <c r="AD27" i="5"/>
  <c r="BV21" i="4"/>
  <c r="AH20" i="5" s="1"/>
  <c r="AH27" i="5"/>
  <c r="K33" i="5"/>
  <c r="M33" i="5"/>
  <c r="L35" i="5"/>
  <c r="J41" i="5"/>
  <c r="N41" i="5"/>
  <c r="K24" i="4"/>
  <c r="I47" i="5"/>
  <c r="I25" i="4"/>
  <c r="G55" i="5"/>
  <c r="AX26" i="4"/>
  <c r="P25" i="5" s="1"/>
  <c r="P56" i="5"/>
  <c r="BG26" i="4"/>
  <c r="W25" i="5" s="1"/>
  <c r="W56" i="5"/>
  <c r="BD26" i="4"/>
  <c r="T25" i="5" s="1"/>
  <c r="T56" i="5"/>
  <c r="BM26" i="4"/>
  <c r="AA25" i="5" s="1"/>
  <c r="AA56" i="5"/>
  <c r="BV26" i="4"/>
  <c r="AH25" i="5" s="1"/>
  <c r="AH56" i="5"/>
  <c r="AZ26" i="4"/>
  <c r="R25" i="5" s="1"/>
  <c r="R56" i="5"/>
  <c r="BE26" i="4"/>
  <c r="U25" i="5" s="1"/>
  <c r="U56" i="5"/>
  <c r="BN26" i="4"/>
  <c r="AB25" i="5" s="1"/>
  <c r="AB56" i="5"/>
  <c r="BS26" i="4"/>
  <c r="AE25" i="5" s="1"/>
  <c r="AE56" i="5"/>
  <c r="BL26" i="4"/>
  <c r="Z25" i="5" s="1"/>
  <c r="Z56" i="5"/>
  <c r="BU26" i="4"/>
  <c r="AG25" i="5" s="1"/>
  <c r="AG56" i="5"/>
  <c r="AY26" i="4"/>
  <c r="Q25" i="5" s="1"/>
  <c r="Q56" i="5"/>
  <c r="BH26" i="4"/>
  <c r="X25" i="5" s="1"/>
  <c r="X56" i="5"/>
  <c r="BR26" i="4"/>
  <c r="AD25" i="5" s="1"/>
  <c r="AD56" i="5"/>
  <c r="AW26" i="4"/>
  <c r="O25" i="5" s="1"/>
  <c r="O56" i="5"/>
  <c r="BA26" i="4"/>
  <c r="S25" i="5" s="1"/>
  <c r="S56" i="5"/>
  <c r="BF26" i="4"/>
  <c r="V25" i="5" s="1"/>
  <c r="V56" i="5"/>
  <c r="BK26" i="4"/>
  <c r="Y25" i="5" s="1"/>
  <c r="Y56" i="5"/>
  <c r="BO26" i="4"/>
  <c r="AC25" i="5" s="1"/>
  <c r="AC56" i="5"/>
  <c r="BT26" i="4"/>
  <c r="AF25" i="5" s="1"/>
  <c r="AF56" i="5"/>
  <c r="D30" i="4"/>
  <c r="BZ30" i="4"/>
  <c r="BY30" i="4"/>
  <c r="D31" i="4"/>
  <c r="BY31" i="4"/>
  <c r="BZ31" i="4"/>
  <c r="D32" i="4"/>
  <c r="BZ32" i="4"/>
  <c r="BY32" i="4"/>
  <c r="H36" i="4"/>
  <c r="AP33" i="4"/>
  <c r="H34" i="4"/>
  <c r="G42" i="4"/>
  <c r="K42" i="4"/>
  <c r="G57" i="4"/>
  <c r="J36" i="4"/>
  <c r="H42" i="4"/>
  <c r="K57" i="4"/>
  <c r="Q33" i="4"/>
  <c r="Q22" i="4" s="1"/>
  <c r="Q20" i="4" s="1"/>
  <c r="AG33" i="4"/>
  <c r="AG22" i="4" s="1"/>
  <c r="AG20" i="4" s="1"/>
  <c r="BE33" i="4"/>
  <c r="BU33" i="4"/>
  <c r="N26" i="4"/>
  <c r="E34" i="4"/>
  <c r="I34" i="4"/>
  <c r="E36" i="4"/>
  <c r="I36" i="4"/>
  <c r="G36" i="4"/>
  <c r="K36" i="4"/>
  <c r="E42" i="4"/>
  <c r="I42" i="4"/>
  <c r="J42" i="4"/>
  <c r="R26" i="4"/>
  <c r="G34" i="4"/>
  <c r="K34" i="4"/>
  <c r="J57" i="4"/>
  <c r="G28" i="4"/>
  <c r="I57" i="4"/>
  <c r="I28" i="4"/>
  <c r="J34" i="4"/>
  <c r="K28" i="4"/>
  <c r="E57" i="4"/>
  <c r="J28" i="4"/>
  <c r="E28" i="4"/>
  <c r="H28" i="4"/>
  <c r="H57" i="4"/>
  <c r="BR33" i="4"/>
  <c r="N33" i="4"/>
  <c r="V33" i="4"/>
  <c r="V22" i="4" s="1"/>
  <c r="V20" i="4" s="1"/>
  <c r="Z33" i="4"/>
  <c r="Z22" i="4" s="1"/>
  <c r="Z20" i="4" s="1"/>
  <c r="AL33" i="4"/>
  <c r="AL22" i="4" s="1"/>
  <c r="AL20" i="4" s="1"/>
  <c r="AT33" i="4"/>
  <c r="BB33" i="4"/>
  <c r="BB22" i="4" s="1"/>
  <c r="BB20" i="4" s="1"/>
  <c r="BF33" i="4"/>
  <c r="BN33" i="4"/>
  <c r="BV33" i="4"/>
  <c r="Y33" i="4"/>
  <c r="Y22" i="4" s="1"/>
  <c r="Y20" i="4" s="1"/>
  <c r="AW33" i="4"/>
  <c r="BM33" i="4"/>
  <c r="U33" i="4"/>
  <c r="U22" i="4" s="1"/>
  <c r="U20" i="4" s="1"/>
  <c r="AC33" i="4"/>
  <c r="AC22" i="4" s="1"/>
  <c r="AC20" i="4" s="1"/>
  <c r="AK33" i="4"/>
  <c r="AK22" i="4" s="1"/>
  <c r="AK20" i="4" s="1"/>
  <c r="AS33" i="4"/>
  <c r="BA33" i="4"/>
  <c r="BI33" i="4"/>
  <c r="BI22" i="4" s="1"/>
  <c r="BI20" i="4" s="1"/>
  <c r="R33" i="4"/>
  <c r="AD33" i="4"/>
  <c r="AD22" i="4" s="1"/>
  <c r="AD20" i="4" s="1"/>
  <c r="AX33" i="4"/>
  <c r="O33" i="4"/>
  <c r="S33" i="4"/>
  <c r="S22" i="4" s="1"/>
  <c r="S20" i="4" s="1"/>
  <c r="W33" i="4"/>
  <c r="W22" i="4" s="1"/>
  <c r="W20" i="4" s="1"/>
  <c r="AE33" i="4"/>
  <c r="AE22" i="4" s="1"/>
  <c r="AE20" i="4" s="1"/>
  <c r="AI33" i="4"/>
  <c r="AI22" i="4" s="1"/>
  <c r="AI20" i="4" s="1"/>
  <c r="AM33" i="4"/>
  <c r="AM22" i="4" s="1"/>
  <c r="AM20" i="4" s="1"/>
  <c r="AQ33" i="4"/>
  <c r="AU33" i="4"/>
  <c r="AU22" i="4" s="1"/>
  <c r="AU20" i="4" s="1"/>
  <c r="AY33" i="4"/>
  <c r="BG33" i="4"/>
  <c r="BK33" i="4"/>
  <c r="BO33" i="4"/>
  <c r="BS33" i="4"/>
  <c r="L33" i="4"/>
  <c r="P33" i="4"/>
  <c r="X33" i="4"/>
  <c r="X22" i="4" s="1"/>
  <c r="X20" i="4" s="1"/>
  <c r="AB33" i="4"/>
  <c r="AB22" i="4" s="1"/>
  <c r="AB20" i="4" s="1"/>
  <c r="AF33" i="4"/>
  <c r="AF22" i="4" s="1"/>
  <c r="AF20" i="4" s="1"/>
  <c r="AJ33" i="4"/>
  <c r="AJ22" i="4" s="1"/>
  <c r="AJ20" i="4" s="1"/>
  <c r="AN33" i="4"/>
  <c r="AR33" i="4"/>
  <c r="AZ33" i="4"/>
  <c r="BD33" i="4"/>
  <c r="BH33" i="4"/>
  <c r="BL33" i="4"/>
  <c r="BP33" i="4"/>
  <c r="BP22" i="4" s="1"/>
  <c r="BP20" i="4" s="1"/>
  <c r="BT33" i="4"/>
  <c r="G57" i="1"/>
  <c r="H57" i="3" s="1"/>
  <c r="U25" i="3"/>
  <c r="T25" i="3"/>
  <c r="S25" i="3"/>
  <c r="M59" i="4"/>
  <c r="M58" i="4"/>
  <c r="BQ56" i="4"/>
  <c r="BQ25" i="4" s="1"/>
  <c r="AH56" i="4"/>
  <c r="AH25" i="4" s="1"/>
  <c r="BC56" i="4"/>
  <c r="BC25" i="4" s="1"/>
  <c r="M54" i="4"/>
  <c r="M53" i="4"/>
  <c r="M52" i="4"/>
  <c r="M51" i="4"/>
  <c r="M50" i="4"/>
  <c r="BQ46" i="4"/>
  <c r="AH46" i="4"/>
  <c r="BJ46" i="4"/>
  <c r="AA46" i="4"/>
  <c r="BC46" i="4"/>
  <c r="T46" i="4"/>
  <c r="AV46" i="4"/>
  <c r="M46" i="4"/>
  <c r="F46" i="4" s="1"/>
  <c r="M44" i="4"/>
  <c r="M43" i="4"/>
  <c r="BQ40" i="4"/>
  <c r="AH40" i="4"/>
  <c r="BJ40" i="4"/>
  <c r="AA40" i="4"/>
  <c r="BC40" i="4"/>
  <c r="T40" i="4"/>
  <c r="AV40" i="4"/>
  <c r="M40" i="4"/>
  <c r="M39" i="4"/>
  <c r="M38" i="4"/>
  <c r="M37" i="4"/>
  <c r="BQ35" i="4"/>
  <c r="BQ34" i="4" s="1"/>
  <c r="AH35" i="4"/>
  <c r="AH34" i="4" s="1"/>
  <c r="BJ35" i="4"/>
  <c r="BJ34" i="4" s="1"/>
  <c r="AA35" i="4"/>
  <c r="AA34" i="4" s="1"/>
  <c r="BC35" i="4"/>
  <c r="BC34" i="4" s="1"/>
  <c r="T35" i="4"/>
  <c r="T34" i="4" s="1"/>
  <c r="AV35" i="4"/>
  <c r="AV34" i="4" s="1"/>
  <c r="M35" i="4"/>
  <c r="Q23" i="3"/>
  <c r="P23" i="3"/>
  <c r="M23" i="3"/>
  <c r="F35" i="4" l="1"/>
  <c r="D35" i="4" s="1"/>
  <c r="M36" i="4"/>
  <c r="E21" i="4"/>
  <c r="E23" i="5"/>
  <c r="AN22" i="4"/>
  <c r="AP22" i="4"/>
  <c r="AT22" i="4"/>
  <c r="E26" i="4"/>
  <c r="H24" i="5"/>
  <c r="AR22" i="4"/>
  <c r="AQ22" i="4"/>
  <c r="AS22" i="4"/>
  <c r="G24" i="5"/>
  <c r="I23" i="5"/>
  <c r="E24" i="5"/>
  <c r="G23" i="5"/>
  <c r="F23" i="5"/>
  <c r="F24" i="5"/>
  <c r="H23" i="5"/>
  <c r="I24" i="5"/>
  <c r="D58" i="8"/>
  <c r="AD58" i="8" s="1"/>
  <c r="AV37" i="4"/>
  <c r="BC37" i="4"/>
  <c r="BJ37" i="4"/>
  <c r="BQ37" i="4"/>
  <c r="AV38" i="4"/>
  <c r="BC38" i="4"/>
  <c r="BJ38" i="4"/>
  <c r="BQ38" i="4"/>
  <c r="AV39" i="4"/>
  <c r="BC39" i="4"/>
  <c r="BJ39" i="4"/>
  <c r="BQ39" i="4"/>
  <c r="AV43" i="4"/>
  <c r="BC43" i="4"/>
  <c r="BJ43" i="4"/>
  <c r="BQ43" i="4"/>
  <c r="AV44" i="4"/>
  <c r="BC44" i="4"/>
  <c r="BC42" i="4" s="1"/>
  <c r="BJ44" i="4"/>
  <c r="BQ44" i="4"/>
  <c r="AV50" i="4"/>
  <c r="BC50" i="4"/>
  <c r="BJ50" i="4"/>
  <c r="BQ50" i="4"/>
  <c r="AV51" i="4"/>
  <c r="BC51" i="4"/>
  <c r="BJ51" i="4"/>
  <c r="BQ51" i="4"/>
  <c r="AV52" i="4"/>
  <c r="BC52" i="4"/>
  <c r="BJ52" i="4"/>
  <c r="BQ52" i="4"/>
  <c r="AV53" i="4"/>
  <c r="BC53" i="4"/>
  <c r="BJ53" i="4"/>
  <c r="BQ53" i="4"/>
  <c r="AV54" i="4"/>
  <c r="BC54" i="4"/>
  <c r="BJ54" i="4"/>
  <c r="BQ54" i="4"/>
  <c r="AV55" i="4"/>
  <c r="BC55" i="4"/>
  <c r="BJ55" i="4"/>
  <c r="BQ55" i="4"/>
  <c r="AV58" i="4"/>
  <c r="BC58" i="4"/>
  <c r="BJ58" i="4"/>
  <c r="BQ58" i="4"/>
  <c r="AV59" i="4"/>
  <c r="BC59" i="4"/>
  <c r="BJ59" i="4"/>
  <c r="BQ59" i="4"/>
  <c r="BQ57" i="4" s="1"/>
  <c r="BQ26" i="4" s="1"/>
  <c r="T37" i="4"/>
  <c r="AA37" i="4"/>
  <c r="AH37" i="4"/>
  <c r="T38" i="4"/>
  <c r="AA38" i="4"/>
  <c r="AH38" i="4"/>
  <c r="T39" i="4"/>
  <c r="AA39" i="4"/>
  <c r="AH39" i="4"/>
  <c r="T43" i="4"/>
  <c r="AA43" i="4"/>
  <c r="AH43" i="4"/>
  <c r="T44" i="4"/>
  <c r="AA44" i="4"/>
  <c r="AH44" i="4"/>
  <c r="T50" i="4"/>
  <c r="AA50" i="4"/>
  <c r="AH50" i="4"/>
  <c r="T51" i="4"/>
  <c r="AA51" i="4"/>
  <c r="AH51" i="4"/>
  <c r="T52" i="4"/>
  <c r="AA52" i="4"/>
  <c r="AH52" i="4"/>
  <c r="T53" i="4"/>
  <c r="AA53" i="4"/>
  <c r="AH53" i="4"/>
  <c r="T54" i="4"/>
  <c r="AA54" i="4"/>
  <c r="AH54" i="4"/>
  <c r="M55" i="4"/>
  <c r="T55" i="4"/>
  <c r="AA55" i="4"/>
  <c r="AH55" i="4"/>
  <c r="T58" i="4"/>
  <c r="AA58" i="4"/>
  <c r="AH58" i="4"/>
  <c r="T59" i="4"/>
  <c r="AA59" i="4"/>
  <c r="AH59" i="4"/>
  <c r="I33" i="5"/>
  <c r="G41" i="5"/>
  <c r="I35" i="5"/>
  <c r="G35" i="5"/>
  <c r="G33" i="5"/>
  <c r="F41" i="5"/>
  <c r="E41" i="5"/>
  <c r="H33" i="5"/>
  <c r="E33" i="5"/>
  <c r="H41" i="5"/>
  <c r="E35" i="5"/>
  <c r="H35" i="5"/>
  <c r="I41" i="5"/>
  <c r="F33" i="5"/>
  <c r="F35" i="5"/>
  <c r="M34" i="4"/>
  <c r="F34" i="4" s="1"/>
  <c r="D19" i="7"/>
  <c r="M42" i="4"/>
  <c r="K23" i="3"/>
  <c r="AV56" i="4"/>
  <c r="O23" i="3"/>
  <c r="BJ56" i="4"/>
  <c r="BJ25" i="4" s="1"/>
  <c r="T56" i="4"/>
  <c r="T25" i="4" s="1"/>
  <c r="L23" i="3"/>
  <c r="F40" i="4"/>
  <c r="AO40" i="4"/>
  <c r="AO46" i="4"/>
  <c r="M57" i="4"/>
  <c r="M26" i="4" s="1"/>
  <c r="AO35" i="4"/>
  <c r="J23" i="3"/>
  <c r="M56" i="4"/>
  <c r="N23" i="3"/>
  <c r="AA56" i="4"/>
  <c r="AA25" i="4" s="1"/>
  <c r="K20" i="5"/>
  <c r="N20" i="6"/>
  <c r="G27" i="6"/>
  <c r="K27" i="6"/>
  <c r="R20" i="6"/>
  <c r="L20" i="6"/>
  <c r="X20" i="6"/>
  <c r="X19" i="6" s="1"/>
  <c r="I27" i="6"/>
  <c r="P20" i="6"/>
  <c r="V20" i="6"/>
  <c r="V19" i="6" s="1"/>
  <c r="T20" i="6"/>
  <c r="T19" i="6" s="1"/>
  <c r="M27" i="5"/>
  <c r="N27" i="5"/>
  <c r="BL22" i="4"/>
  <c r="Z21" i="5" s="1"/>
  <c r="Z32" i="5"/>
  <c r="BG22" i="4"/>
  <c r="W21" i="5" s="1"/>
  <c r="W32" i="5"/>
  <c r="BH22" i="4"/>
  <c r="X32" i="5"/>
  <c r="BV22" i="4"/>
  <c r="AH32" i="5"/>
  <c r="G21" i="4"/>
  <c r="E27" i="5"/>
  <c r="BU22" i="4"/>
  <c r="AG32" i="5"/>
  <c r="M20" i="5"/>
  <c r="BT22" i="4"/>
  <c r="AF32" i="5"/>
  <c r="BD22" i="4"/>
  <c r="T32" i="5"/>
  <c r="BO22" i="4"/>
  <c r="AC32" i="5"/>
  <c r="AY22" i="4"/>
  <c r="Q32" i="5"/>
  <c r="BM22" i="4"/>
  <c r="AA32" i="5"/>
  <c r="BN22" i="4"/>
  <c r="AB32" i="5"/>
  <c r="BR22" i="4"/>
  <c r="AD32" i="5"/>
  <c r="BE22" i="4"/>
  <c r="U32" i="5"/>
  <c r="N56" i="5"/>
  <c r="L27" i="5"/>
  <c r="J27" i="5"/>
  <c r="AX22" i="4"/>
  <c r="P32" i="5"/>
  <c r="H21" i="4"/>
  <c r="F27" i="5"/>
  <c r="BS22" i="4"/>
  <c r="AE32" i="5"/>
  <c r="BA22" i="4"/>
  <c r="S21" i="5" s="1"/>
  <c r="S32" i="5"/>
  <c r="K21" i="4"/>
  <c r="I27" i="5"/>
  <c r="N20" i="5"/>
  <c r="AZ22" i="4"/>
  <c r="R32" i="5"/>
  <c r="BK22" i="4"/>
  <c r="Y32" i="5"/>
  <c r="AW22" i="4"/>
  <c r="O32" i="5"/>
  <c r="BF22" i="4"/>
  <c r="V32" i="5"/>
  <c r="J21" i="4"/>
  <c r="H27" i="5"/>
  <c r="I21" i="4"/>
  <c r="G27" i="5"/>
  <c r="N25" i="5"/>
  <c r="L20" i="5"/>
  <c r="J20" i="5"/>
  <c r="K27" i="5"/>
  <c r="M56" i="5"/>
  <c r="H26" i="4"/>
  <c r="F56" i="5"/>
  <c r="M25" i="5"/>
  <c r="I26" i="4"/>
  <c r="G56" i="5"/>
  <c r="G26" i="4"/>
  <c r="E56" i="5"/>
  <c r="J56" i="5"/>
  <c r="K56" i="5"/>
  <c r="J26" i="4"/>
  <c r="H56" i="5"/>
  <c r="L56" i="5"/>
  <c r="L25" i="5"/>
  <c r="K26" i="4"/>
  <c r="I56" i="5"/>
  <c r="J25" i="5"/>
  <c r="K25" i="5"/>
  <c r="D46" i="4"/>
  <c r="P22" i="4"/>
  <c r="P20" i="4" s="1"/>
  <c r="I33" i="4"/>
  <c r="J33" i="4"/>
  <c r="L22" i="4"/>
  <c r="L20" i="4" s="1"/>
  <c r="E33" i="4"/>
  <c r="O22" i="4"/>
  <c r="O20" i="4" s="1"/>
  <c r="H33" i="4"/>
  <c r="N22" i="4"/>
  <c r="N20" i="4" s="1"/>
  <c r="G33" i="4"/>
  <c r="R22" i="4"/>
  <c r="R20" i="4" s="1"/>
  <c r="K33" i="4"/>
  <c r="E55" i="3"/>
  <c r="E24" i="3" s="1"/>
  <c r="E32" i="3"/>
  <c r="E40" i="3"/>
  <c r="E34" i="3"/>
  <c r="E26" i="3"/>
  <c r="E19" i="3" s="1"/>
  <c r="E23" i="3"/>
  <c r="N47" i="2"/>
  <c r="O47" i="2"/>
  <c r="P47" i="2"/>
  <c r="Q47" i="2"/>
  <c r="R47" i="2"/>
  <c r="S47" i="2"/>
  <c r="T47" i="2"/>
  <c r="U47" i="2"/>
  <c r="V47" i="2"/>
  <c r="W47" i="2"/>
  <c r="N41" i="2"/>
  <c r="O41" i="2"/>
  <c r="P41" i="2"/>
  <c r="Q41" i="2"/>
  <c r="R41" i="2"/>
  <c r="S41" i="2"/>
  <c r="T41" i="2"/>
  <c r="U41" i="2"/>
  <c r="V41" i="2"/>
  <c r="W41" i="2"/>
  <c r="N23" i="2"/>
  <c r="O23" i="2"/>
  <c r="P23" i="2"/>
  <c r="Q23" i="2"/>
  <c r="R23" i="2"/>
  <c r="S23" i="2"/>
  <c r="T23" i="2"/>
  <c r="U23" i="2"/>
  <c r="V23" i="2"/>
  <c r="W23" i="2"/>
  <c r="M47" i="2"/>
  <c r="I47" i="2" s="1"/>
  <c r="M41" i="2"/>
  <c r="I41" i="2" s="1"/>
  <c r="M23" i="2"/>
  <c r="I23" i="2" s="1"/>
  <c r="H47" i="2"/>
  <c r="D47" i="2" s="1"/>
  <c r="H41" i="2"/>
  <c r="D41" i="2" s="1"/>
  <c r="H23" i="2"/>
  <c r="D23" i="2" s="1"/>
  <c r="F12" i="10"/>
  <c r="T11" i="9"/>
  <c r="Y11" i="8"/>
  <c r="Y11" i="7"/>
  <c r="O11" i="6"/>
  <c r="M11" i="5"/>
  <c r="O11" i="4"/>
  <c r="F11" i="3"/>
  <c r="G11" i="2"/>
  <c r="G10" i="10"/>
  <c r="Z9" i="8"/>
  <c r="V9" i="9"/>
  <c r="Z9" i="7"/>
  <c r="P9" i="6"/>
  <c r="O9" i="5"/>
  <c r="S9" i="4"/>
  <c r="J9" i="3"/>
  <c r="L9" i="2"/>
  <c r="E7" i="10"/>
  <c r="S6" i="9"/>
  <c r="W6" i="8"/>
  <c r="V6" i="7"/>
  <c r="L6" i="6"/>
  <c r="K6" i="5"/>
  <c r="N6" i="4"/>
  <c r="G6" i="3"/>
  <c r="I6" i="2"/>
  <c r="G5" i="10"/>
  <c r="U4" i="9"/>
  <c r="Z4" i="8"/>
  <c r="Z4" i="7"/>
  <c r="P4" i="6"/>
  <c r="O4" i="5"/>
  <c r="S4" i="4"/>
  <c r="L4" i="2"/>
  <c r="V4" i="8"/>
  <c r="V4" i="7"/>
  <c r="L4" i="6"/>
  <c r="K4" i="5"/>
  <c r="O4" i="4"/>
  <c r="H4" i="3"/>
  <c r="I4" i="2"/>
  <c r="H57" i="1"/>
  <c r="Q57" i="1" s="1"/>
  <c r="H59" i="2"/>
  <c r="H56" i="1"/>
  <c r="Q56" i="1" s="1"/>
  <c r="G56" i="1"/>
  <c r="H56" i="3" s="1"/>
  <c r="P55" i="1"/>
  <c r="O55" i="1"/>
  <c r="P55" i="3" s="1"/>
  <c r="N55" i="1"/>
  <c r="M55" i="1"/>
  <c r="N55" i="3" s="1"/>
  <c r="L55" i="1"/>
  <c r="K55" i="1"/>
  <c r="L55" i="3" s="1"/>
  <c r="J55" i="1"/>
  <c r="I55" i="1"/>
  <c r="J55" i="3" s="1"/>
  <c r="H54" i="1"/>
  <c r="G54" i="1"/>
  <c r="H54" i="3" s="1"/>
  <c r="H53" i="1"/>
  <c r="Q53" i="1" s="1"/>
  <c r="G53" i="1"/>
  <c r="H53" i="3" s="1"/>
  <c r="H52" i="1"/>
  <c r="Q52" i="1" s="1"/>
  <c r="G52" i="1"/>
  <c r="H52" i="3" s="1"/>
  <c r="H51" i="1"/>
  <c r="Q51" i="1" s="1"/>
  <c r="G51" i="1"/>
  <c r="H51" i="3" s="1"/>
  <c r="H50" i="1"/>
  <c r="Q50" i="1" s="1"/>
  <c r="G50" i="1"/>
  <c r="H50" i="3" s="1"/>
  <c r="H49" i="1"/>
  <c r="Q49" i="1" s="1"/>
  <c r="G49" i="1"/>
  <c r="H49" i="3" s="1"/>
  <c r="H48" i="1"/>
  <c r="Q48" i="1" s="1"/>
  <c r="G48" i="1"/>
  <c r="H48" i="3" s="1"/>
  <c r="Y48" i="8"/>
  <c r="AY48" i="8" s="1"/>
  <c r="N46" i="1"/>
  <c r="O48" i="8"/>
  <c r="AO48" i="8" s="1"/>
  <c r="J46" i="1"/>
  <c r="H44" i="1"/>
  <c r="Q44" i="1" s="1"/>
  <c r="G44" i="1"/>
  <c r="H44" i="3" s="1"/>
  <c r="H42" i="1"/>
  <c r="Q42" i="1" s="1"/>
  <c r="G42" i="1"/>
  <c r="H42" i="3" s="1"/>
  <c r="H41" i="1"/>
  <c r="Q41" i="1" s="1"/>
  <c r="G41" i="1"/>
  <c r="H41" i="3" s="1"/>
  <c r="P40" i="1"/>
  <c r="Q40" i="3" s="1"/>
  <c r="O40" i="1"/>
  <c r="P40" i="3" s="1"/>
  <c r="N40" i="1"/>
  <c r="O40" i="3" s="1"/>
  <c r="M40" i="1"/>
  <c r="N40" i="3" s="1"/>
  <c r="L40" i="1"/>
  <c r="M40" i="3" s="1"/>
  <c r="J40" i="1"/>
  <c r="K40" i="3" s="1"/>
  <c r="I40" i="1"/>
  <c r="J40" i="3" s="1"/>
  <c r="H38" i="1"/>
  <c r="Q38" i="1" s="1"/>
  <c r="G38" i="1"/>
  <c r="H38" i="3" s="1"/>
  <c r="H37" i="1"/>
  <c r="Q37" i="1" s="1"/>
  <c r="G37" i="1"/>
  <c r="H37" i="3" s="1"/>
  <c r="H36" i="1"/>
  <c r="Q36" i="1" s="1"/>
  <c r="G36" i="1"/>
  <c r="H36" i="3" s="1"/>
  <c r="H35" i="1"/>
  <c r="Q35" i="1" s="1"/>
  <c r="G35" i="1"/>
  <c r="H35" i="3" s="1"/>
  <c r="P34" i="1"/>
  <c r="Q34" i="3" s="1"/>
  <c r="O34" i="1"/>
  <c r="P34" i="3" s="1"/>
  <c r="N34" i="1"/>
  <c r="O34" i="3" s="1"/>
  <c r="M34" i="1"/>
  <c r="N34" i="3" s="1"/>
  <c r="L34" i="1"/>
  <c r="M34" i="3" s="1"/>
  <c r="K34" i="1"/>
  <c r="L34" i="3" s="1"/>
  <c r="J34" i="1"/>
  <c r="K34" i="3" s="1"/>
  <c r="I34" i="1"/>
  <c r="J34" i="3" s="1"/>
  <c r="H33" i="1"/>
  <c r="Q33" i="1" s="1"/>
  <c r="G33" i="1"/>
  <c r="H33" i="3" s="1"/>
  <c r="P32" i="1"/>
  <c r="Q32" i="3" s="1"/>
  <c r="O32" i="1"/>
  <c r="P32" i="3" s="1"/>
  <c r="N32" i="1"/>
  <c r="O32" i="3" s="1"/>
  <c r="M32" i="1"/>
  <c r="N32" i="3" s="1"/>
  <c r="L32" i="1"/>
  <c r="M32" i="3" s="1"/>
  <c r="K32" i="1"/>
  <c r="L32" i="3" s="1"/>
  <c r="K32" i="3"/>
  <c r="I32" i="1"/>
  <c r="J32" i="3" s="1"/>
  <c r="G30" i="1"/>
  <c r="H30" i="3" s="1"/>
  <c r="H29" i="1"/>
  <c r="Q29" i="1" s="1"/>
  <c r="H28" i="1"/>
  <c r="Q28" i="1" s="1"/>
  <c r="P27" i="1"/>
  <c r="O27" i="1"/>
  <c r="P27" i="3" s="1"/>
  <c r="N27" i="1"/>
  <c r="M27" i="1"/>
  <c r="N27" i="3" s="1"/>
  <c r="L27" i="1"/>
  <c r="M27" i="3" s="1"/>
  <c r="K27" i="1"/>
  <c r="L27" i="3" s="1"/>
  <c r="J27" i="1"/>
  <c r="P23" i="1"/>
  <c r="Y24" i="8" s="1"/>
  <c r="O23" i="1"/>
  <c r="N23" i="1"/>
  <c r="T24" i="8" s="1"/>
  <c r="M23" i="1"/>
  <c r="L23" i="1"/>
  <c r="O24" i="8" s="1"/>
  <c r="K23" i="1"/>
  <c r="J23" i="1"/>
  <c r="J24" i="8" s="1"/>
  <c r="I23" i="1"/>
  <c r="F37" i="4" l="1"/>
  <c r="J28" i="8"/>
  <c r="K27" i="3"/>
  <c r="AV29" i="4" s="1"/>
  <c r="T28" i="8"/>
  <c r="O27" i="3"/>
  <c r="BJ29" i="4" s="1"/>
  <c r="BJ28" i="4" s="1"/>
  <c r="BJ21" i="4" s="1"/>
  <c r="P26" i="1"/>
  <c r="Y27" i="8" s="1"/>
  <c r="Q27" i="3"/>
  <c r="BQ29" i="4" s="1"/>
  <c r="BQ28" i="4" s="1"/>
  <c r="BQ21" i="4" s="1"/>
  <c r="I28" i="3"/>
  <c r="I29" i="3"/>
  <c r="I41" i="3"/>
  <c r="I42" i="3"/>
  <c r="I44" i="3"/>
  <c r="I48" i="3"/>
  <c r="I49" i="3"/>
  <c r="I50" i="3"/>
  <c r="I51" i="3"/>
  <c r="I52" i="3"/>
  <c r="I53" i="3"/>
  <c r="D54" i="1"/>
  <c r="I54" i="3"/>
  <c r="I23" i="3" s="1"/>
  <c r="J56" i="8"/>
  <c r="K55" i="3"/>
  <c r="O56" i="8"/>
  <c r="M55" i="3"/>
  <c r="T56" i="8"/>
  <c r="O55" i="3"/>
  <c r="Y56" i="8"/>
  <c r="Q55" i="3"/>
  <c r="I56" i="3"/>
  <c r="I57" i="3"/>
  <c r="T57" i="3" s="1"/>
  <c r="I33" i="3"/>
  <c r="I35" i="3"/>
  <c r="I36" i="3"/>
  <c r="I37" i="3"/>
  <c r="I38" i="3"/>
  <c r="J47" i="8"/>
  <c r="K46" i="3"/>
  <c r="T47" i="8"/>
  <c r="O46" i="3"/>
  <c r="I20" i="5"/>
  <c r="F20" i="5"/>
  <c r="H20" i="5"/>
  <c r="BA20" i="4"/>
  <c r="S19" i="5" s="1"/>
  <c r="AP20" i="4"/>
  <c r="AN20" i="4"/>
  <c r="H40" i="1"/>
  <c r="Q40" i="1" s="1"/>
  <c r="BJ57" i="4"/>
  <c r="BJ26" i="4" s="1"/>
  <c r="AO54" i="4"/>
  <c r="AO43" i="4"/>
  <c r="F59" i="4"/>
  <c r="BQ42" i="4"/>
  <c r="H25" i="5"/>
  <c r="E25" i="5"/>
  <c r="G25" i="5"/>
  <c r="AS20" i="4"/>
  <c r="AQ20" i="4"/>
  <c r="AR20" i="4"/>
  <c r="E22" i="4"/>
  <c r="I25" i="5"/>
  <c r="F25" i="5"/>
  <c r="AO39" i="4"/>
  <c r="AT20" i="4"/>
  <c r="S57" i="1"/>
  <c r="AO58" i="4"/>
  <c r="AO44" i="4"/>
  <c r="BC36" i="4"/>
  <c r="BC33" i="4" s="1"/>
  <c r="BC22" i="4" s="1"/>
  <c r="AH42" i="4"/>
  <c r="AO59" i="4"/>
  <c r="AV57" i="4"/>
  <c r="AV26" i="4" s="1"/>
  <c r="AO55" i="4"/>
  <c r="AO52" i="4"/>
  <c r="AO51" i="4"/>
  <c r="AO50" i="4"/>
  <c r="AO37" i="4"/>
  <c r="AO53" i="4"/>
  <c r="BJ42" i="4"/>
  <c r="AO38" i="4"/>
  <c r="F54" i="4"/>
  <c r="F52" i="4"/>
  <c r="F44" i="4"/>
  <c r="D55" i="8"/>
  <c r="F50" i="4"/>
  <c r="D43" i="8"/>
  <c r="AD43" i="8" s="1"/>
  <c r="AA42" i="4"/>
  <c r="T42" i="4"/>
  <c r="D36" i="8"/>
  <c r="AD36" i="8" s="1"/>
  <c r="D37" i="8"/>
  <c r="AD37" i="8" s="1"/>
  <c r="D39" i="8"/>
  <c r="AD39" i="8" s="1"/>
  <c r="F38" i="4"/>
  <c r="K31" i="1"/>
  <c r="L31" i="3" s="1"/>
  <c r="E46" i="3"/>
  <c r="E22" i="3" s="1"/>
  <c r="E31" i="3"/>
  <c r="E20" i="3" s="1"/>
  <c r="CA27" i="6"/>
  <c r="CC27" i="6"/>
  <c r="BY27" i="6"/>
  <c r="F51" i="4"/>
  <c r="D51" i="4" s="1"/>
  <c r="F39" i="4"/>
  <c r="AA57" i="4"/>
  <c r="AA26" i="4" s="1"/>
  <c r="F53" i="4"/>
  <c r="AH57" i="4"/>
  <c r="AH26" i="4" s="1"/>
  <c r="T57" i="4"/>
  <c r="T26" i="4" s="1"/>
  <c r="F55" i="4"/>
  <c r="AH36" i="4"/>
  <c r="AA36" i="4"/>
  <c r="T36" i="4"/>
  <c r="L24" i="3"/>
  <c r="F58" i="4"/>
  <c r="F43" i="4"/>
  <c r="BC57" i="4"/>
  <c r="BC26" i="4" s="1"/>
  <c r="AV42" i="4"/>
  <c r="BQ36" i="4"/>
  <c r="BJ36" i="4"/>
  <c r="AV36" i="4"/>
  <c r="D40" i="4"/>
  <c r="AO34" i="4"/>
  <c r="BY46" i="4"/>
  <c r="D34" i="4"/>
  <c r="E24" i="8"/>
  <c r="K24" i="1"/>
  <c r="BY35" i="4"/>
  <c r="BZ46" i="4"/>
  <c r="BZ35" i="4"/>
  <c r="BC29" i="4"/>
  <c r="BC28" i="4" s="1"/>
  <c r="BC21" i="4" s="1"/>
  <c r="O28" i="8"/>
  <c r="Y28" i="8"/>
  <c r="U30" i="3"/>
  <c r="D31" i="8"/>
  <c r="AD31" i="8" s="1"/>
  <c r="D34" i="8"/>
  <c r="D38" i="8"/>
  <c r="AD38" i="8" s="1"/>
  <c r="J41" i="8"/>
  <c r="O41" i="8"/>
  <c r="T41" i="8"/>
  <c r="Y41" i="8"/>
  <c r="D54" i="8"/>
  <c r="AD54" i="8" s="1"/>
  <c r="J33" i="8"/>
  <c r="O33" i="8"/>
  <c r="T33" i="8"/>
  <c r="Y33" i="8"/>
  <c r="J35" i="8"/>
  <c r="O35" i="8"/>
  <c r="T35" i="8"/>
  <c r="Y35" i="8"/>
  <c r="D42" i="8"/>
  <c r="AD42" i="8" s="1"/>
  <c r="D45" i="8"/>
  <c r="AD45" i="8" s="1"/>
  <c r="J48" i="8"/>
  <c r="AJ48" i="8" s="1"/>
  <c r="P48" i="8"/>
  <c r="AP48" i="8" s="1"/>
  <c r="AO47" i="8"/>
  <c r="AO23" i="8" s="1"/>
  <c r="AO19" i="8" s="1"/>
  <c r="Q48" i="8"/>
  <c r="AQ48" i="8" s="1"/>
  <c r="T48" i="8"/>
  <c r="AT48" i="8" s="1"/>
  <c r="Z48" i="8"/>
  <c r="AZ48" i="8" s="1"/>
  <c r="AY47" i="8"/>
  <c r="AY23" i="8" s="1"/>
  <c r="AY19" i="8" s="1"/>
  <c r="AA48" i="8"/>
  <c r="BA48" i="8" s="1"/>
  <c r="D49" i="8"/>
  <c r="AD49" i="8" s="1"/>
  <c r="D50" i="8"/>
  <c r="AD50" i="8" s="1"/>
  <c r="D51" i="8"/>
  <c r="AD51" i="8" s="1"/>
  <c r="D52" i="8"/>
  <c r="AD52" i="8" s="1"/>
  <c r="D53" i="8"/>
  <c r="AD53" i="8" s="1"/>
  <c r="D57" i="8"/>
  <c r="AD57" i="8" s="1"/>
  <c r="BY40" i="4"/>
  <c r="M33" i="4"/>
  <c r="M22" i="4" s="1"/>
  <c r="J22" i="1"/>
  <c r="J23" i="8" s="1"/>
  <c r="I46" i="1"/>
  <c r="J46" i="3" s="1"/>
  <c r="M49" i="4"/>
  <c r="M46" i="1"/>
  <c r="N46" i="3" s="1"/>
  <c r="S54" i="1"/>
  <c r="J24" i="1"/>
  <c r="J25" i="8" s="1"/>
  <c r="N24" i="1"/>
  <c r="T25" i="8" s="1"/>
  <c r="H55" i="1"/>
  <c r="Q55" i="1" s="1"/>
  <c r="AV25" i="4"/>
  <c r="AO56" i="4"/>
  <c r="N22" i="1"/>
  <c r="T23" i="8" s="1"/>
  <c r="M51" i="2"/>
  <c r="I51" i="2" s="1"/>
  <c r="M53" i="2"/>
  <c r="I53" i="2" s="1"/>
  <c r="M35" i="2"/>
  <c r="I35" i="2" s="1"/>
  <c r="G40" i="1"/>
  <c r="H40" i="3" s="1"/>
  <c r="H44" i="2"/>
  <c r="D44" i="2" s="1"/>
  <c r="K46" i="1"/>
  <c r="L46" i="3" s="1"/>
  <c r="O46" i="1"/>
  <c r="P46" i="3" s="1"/>
  <c r="L24" i="1"/>
  <c r="O25" i="8" s="1"/>
  <c r="P24" i="1"/>
  <c r="Y25" i="8" s="1"/>
  <c r="R57" i="1"/>
  <c r="M31" i="1"/>
  <c r="H47" i="1"/>
  <c r="L46" i="1"/>
  <c r="P46" i="1"/>
  <c r="M55" i="2"/>
  <c r="I55" i="2" s="1"/>
  <c r="M25" i="4"/>
  <c r="F56" i="4"/>
  <c r="BZ40" i="4"/>
  <c r="G20" i="5"/>
  <c r="E20" i="5"/>
  <c r="BL20" i="4"/>
  <c r="Z19" i="5" s="1"/>
  <c r="H27" i="6"/>
  <c r="O20" i="6"/>
  <c r="R19" i="6"/>
  <c r="K19" i="6" s="1"/>
  <c r="K20" i="6"/>
  <c r="J27" i="6"/>
  <c r="Q20" i="6"/>
  <c r="I20" i="6"/>
  <c r="P19" i="6"/>
  <c r="I19" i="6" s="1"/>
  <c r="M20" i="6"/>
  <c r="F27" i="6"/>
  <c r="L19" i="6"/>
  <c r="E19" i="6" s="1"/>
  <c r="E20" i="6"/>
  <c r="G20" i="6"/>
  <c r="N19" i="6"/>
  <c r="G19" i="6" s="1"/>
  <c r="J32" i="5"/>
  <c r="L32" i="5"/>
  <c r="H22" i="4"/>
  <c r="F32" i="5"/>
  <c r="BS20" i="4"/>
  <c r="AE19" i="5" s="1"/>
  <c r="AE21" i="5"/>
  <c r="AX20" i="4"/>
  <c r="P19" i="5" s="1"/>
  <c r="P21" i="5"/>
  <c r="BE20" i="4"/>
  <c r="U19" i="5" s="1"/>
  <c r="U21" i="5"/>
  <c r="AY20" i="4"/>
  <c r="Q19" i="5" s="1"/>
  <c r="Q21" i="5"/>
  <c r="M32" i="5"/>
  <c r="I22" i="4"/>
  <c r="G32" i="5"/>
  <c r="AW20" i="4"/>
  <c r="O19" i="5" s="1"/>
  <c r="O21" i="5"/>
  <c r="AZ20" i="4"/>
  <c r="R19" i="5" s="1"/>
  <c r="R21" i="5"/>
  <c r="G22" i="4"/>
  <c r="E32" i="5"/>
  <c r="BR20" i="4"/>
  <c r="AD19" i="5" s="1"/>
  <c r="AD21" i="5"/>
  <c r="BM20" i="4"/>
  <c r="AA19" i="5" s="1"/>
  <c r="AA21" i="5"/>
  <c r="BO20" i="4"/>
  <c r="AC19" i="5" s="1"/>
  <c r="AC21" i="5"/>
  <c r="BT20" i="4"/>
  <c r="AF19" i="5" s="1"/>
  <c r="AF21" i="5"/>
  <c r="K22" i="4"/>
  <c r="I32" i="5"/>
  <c r="J22" i="4"/>
  <c r="H32" i="5"/>
  <c r="BN20" i="4"/>
  <c r="AB19" i="5" s="1"/>
  <c r="AB21" i="5"/>
  <c r="BD20" i="4"/>
  <c r="T19" i="5" s="1"/>
  <c r="T21" i="5"/>
  <c r="N32" i="5"/>
  <c r="BU20" i="4"/>
  <c r="AG19" i="5" s="1"/>
  <c r="AG21" i="5"/>
  <c r="BV20" i="4"/>
  <c r="AH19" i="5" s="1"/>
  <c r="AH21" i="5"/>
  <c r="BG20" i="4"/>
  <c r="W19" i="5" s="1"/>
  <c r="BF20" i="4"/>
  <c r="V19" i="5" s="1"/>
  <c r="V21" i="5"/>
  <c r="BK20" i="4"/>
  <c r="Y19" i="5" s="1"/>
  <c r="Y21" i="5"/>
  <c r="K32" i="5"/>
  <c r="BH20" i="4"/>
  <c r="X19" i="5" s="1"/>
  <c r="X21" i="5"/>
  <c r="O31" i="1"/>
  <c r="P31" i="3" s="1"/>
  <c r="H38" i="2"/>
  <c r="D38" i="2" s="1"/>
  <c r="H40" i="2"/>
  <c r="D40" i="2" s="1"/>
  <c r="S35" i="1"/>
  <c r="J26" i="1"/>
  <c r="O26" i="1"/>
  <c r="P26" i="3" s="1"/>
  <c r="AH29" i="4"/>
  <c r="AH28" i="4" s="1"/>
  <c r="AH21" i="4" s="1"/>
  <c r="M30" i="2"/>
  <c r="I30" i="2" s="1"/>
  <c r="N26" i="1"/>
  <c r="K26" i="1"/>
  <c r="L26" i="3" s="1"/>
  <c r="T29" i="4"/>
  <c r="T28" i="4" s="1"/>
  <c r="T21" i="4" s="1"/>
  <c r="M26" i="1"/>
  <c r="N26" i="3" s="1"/>
  <c r="AA29" i="4"/>
  <c r="AA28" i="4" s="1"/>
  <c r="AA21" i="4" s="1"/>
  <c r="O24" i="1"/>
  <c r="M24" i="1"/>
  <c r="I24" i="1"/>
  <c r="J24" i="3"/>
  <c r="H30" i="1"/>
  <c r="Q30" i="1" s="1"/>
  <c r="I31" i="1"/>
  <c r="H34" i="1"/>
  <c r="Q34" i="1" s="1"/>
  <c r="G47" i="1"/>
  <c r="H47" i="3" s="1"/>
  <c r="L26" i="1"/>
  <c r="M26" i="3" s="1"/>
  <c r="G23" i="1"/>
  <c r="D24" i="8" s="1"/>
  <c r="R48" i="1"/>
  <c r="R52" i="1"/>
  <c r="S30" i="1"/>
  <c r="R36" i="1"/>
  <c r="S37" i="1"/>
  <c r="R38" i="1"/>
  <c r="S53" i="1"/>
  <c r="H32" i="2"/>
  <c r="H51" i="2"/>
  <c r="H53" i="2"/>
  <c r="H55" i="2"/>
  <c r="D59" i="2"/>
  <c r="M38" i="2"/>
  <c r="M40" i="2"/>
  <c r="M44" i="2"/>
  <c r="M59" i="2"/>
  <c r="W59" i="2" s="1"/>
  <c r="H23" i="1"/>
  <c r="H32" i="1"/>
  <c r="Q32" i="1" s="1"/>
  <c r="J31" i="1"/>
  <c r="L31" i="1"/>
  <c r="M31" i="3" s="1"/>
  <c r="N31" i="1"/>
  <c r="O31" i="3" s="1"/>
  <c r="P31" i="1"/>
  <c r="Q31" i="3" s="1"/>
  <c r="S33" i="1"/>
  <c r="R41" i="1"/>
  <c r="S42" i="1"/>
  <c r="R44" i="1"/>
  <c r="S52" i="1"/>
  <c r="R53" i="1"/>
  <c r="R56" i="1"/>
  <c r="H35" i="2"/>
  <c r="H37" i="2"/>
  <c r="H39" i="2"/>
  <c r="H43" i="2"/>
  <c r="H46" i="2"/>
  <c r="H50" i="2"/>
  <c r="H52" i="2"/>
  <c r="H54" i="2"/>
  <c r="H56" i="2"/>
  <c r="H58" i="2"/>
  <c r="M31" i="2"/>
  <c r="M37" i="2"/>
  <c r="M39" i="2"/>
  <c r="M43" i="2"/>
  <c r="M46" i="2"/>
  <c r="M50" i="2"/>
  <c r="M52" i="2"/>
  <c r="M54" i="2"/>
  <c r="M56" i="2"/>
  <c r="M58" i="2"/>
  <c r="G32" i="1"/>
  <c r="H32" i="3" s="1"/>
  <c r="R33" i="1"/>
  <c r="G34" i="1"/>
  <c r="H34" i="3" s="1"/>
  <c r="R35" i="1"/>
  <c r="S36" i="1"/>
  <c r="R37" i="1"/>
  <c r="S38" i="1"/>
  <c r="S41" i="1"/>
  <c r="R42" i="1"/>
  <c r="S44" i="1"/>
  <c r="S48" i="1"/>
  <c r="R49" i="1"/>
  <c r="R50" i="1"/>
  <c r="R51" i="1"/>
  <c r="R54" i="1"/>
  <c r="G55" i="1"/>
  <c r="H55" i="3" s="1"/>
  <c r="S56" i="1"/>
  <c r="S49" i="1"/>
  <c r="S50" i="1"/>
  <c r="S51" i="1"/>
  <c r="K31" i="3" l="1"/>
  <c r="K20" i="3" s="1"/>
  <c r="J32" i="8"/>
  <c r="AD34" i="8"/>
  <c r="AD33" i="8" s="1"/>
  <c r="H46" i="1"/>
  <c r="Q46" i="1" s="1"/>
  <c r="Q47" i="1"/>
  <c r="AD55" i="8"/>
  <c r="AD24" i="8" s="1"/>
  <c r="D54" i="3"/>
  <c r="D23" i="1"/>
  <c r="F54" i="1"/>
  <c r="Q54" i="1" s="1"/>
  <c r="G44" i="3"/>
  <c r="G54" i="3"/>
  <c r="G52" i="3"/>
  <c r="G48" i="3"/>
  <c r="E56" i="8"/>
  <c r="G35" i="3"/>
  <c r="AD56" i="8"/>
  <c r="AD25" i="8" s="1"/>
  <c r="E18" i="3"/>
  <c r="G37" i="3"/>
  <c r="G41" i="3"/>
  <c r="I32" i="3"/>
  <c r="I34" i="3"/>
  <c r="U34" i="3" s="1"/>
  <c r="I30" i="3"/>
  <c r="T30" i="3" s="1"/>
  <c r="T27" i="8"/>
  <c r="O26" i="3"/>
  <c r="J27" i="8"/>
  <c r="K26" i="3"/>
  <c r="Y47" i="8"/>
  <c r="Q46" i="3"/>
  <c r="I47" i="3"/>
  <c r="U47" i="3" s="1"/>
  <c r="I55" i="3"/>
  <c r="I24" i="3" s="1"/>
  <c r="J31" i="3"/>
  <c r="J20" i="3" s="1"/>
  <c r="O47" i="8"/>
  <c r="M46" i="3"/>
  <c r="T54" i="3"/>
  <c r="G42" i="3"/>
  <c r="G38" i="3"/>
  <c r="S38" i="3" s="1"/>
  <c r="G50" i="3"/>
  <c r="G29" i="3"/>
  <c r="P19" i="1"/>
  <c r="Y20" i="8" s="1"/>
  <c r="Q26" i="3"/>
  <c r="N31" i="3"/>
  <c r="N20" i="3" s="1"/>
  <c r="I40" i="3"/>
  <c r="BQ33" i="4"/>
  <c r="BQ22" i="4" s="1"/>
  <c r="G51" i="3"/>
  <c r="G53" i="3"/>
  <c r="G49" i="3"/>
  <c r="G57" i="3"/>
  <c r="G56" i="3"/>
  <c r="G33" i="3"/>
  <c r="G34" i="3"/>
  <c r="G36" i="3"/>
  <c r="BZ58" i="4"/>
  <c r="BZ43" i="4"/>
  <c r="U35" i="3"/>
  <c r="D59" i="4"/>
  <c r="D38" i="4"/>
  <c r="BY58" i="4"/>
  <c r="BY59" i="4"/>
  <c r="AO42" i="4"/>
  <c r="BY52" i="4"/>
  <c r="AA33" i="4"/>
  <c r="AA22" i="4" s="1"/>
  <c r="F42" i="4"/>
  <c r="D42" i="4" s="1"/>
  <c r="V55" i="2"/>
  <c r="U52" i="3"/>
  <c r="U50" i="3"/>
  <c r="U48" i="3"/>
  <c r="U44" i="3"/>
  <c r="T41" i="3"/>
  <c r="U37" i="3"/>
  <c r="U38" i="3"/>
  <c r="U42" i="3"/>
  <c r="BZ38" i="4"/>
  <c r="BZ52" i="4"/>
  <c r="D58" i="4"/>
  <c r="E21" i="5"/>
  <c r="I20" i="4"/>
  <c r="G19" i="5" s="1"/>
  <c r="E20" i="4"/>
  <c r="AO36" i="4"/>
  <c r="BY38" i="4"/>
  <c r="BZ44" i="4"/>
  <c r="AO57" i="4"/>
  <c r="BY51" i="4"/>
  <c r="BZ59" i="4"/>
  <c r="D52" i="4"/>
  <c r="F36" i="4"/>
  <c r="BY55" i="4"/>
  <c r="BZ51" i="4"/>
  <c r="AD35" i="8"/>
  <c r="U57" i="3"/>
  <c r="U53" i="3"/>
  <c r="U51" i="3"/>
  <c r="BY53" i="4"/>
  <c r="U49" i="3"/>
  <c r="AH33" i="4"/>
  <c r="AH22" i="4" s="1"/>
  <c r="D53" i="4"/>
  <c r="F57" i="4"/>
  <c r="T56" i="3"/>
  <c r="BY37" i="4"/>
  <c r="BZ37" i="4"/>
  <c r="BZ54" i="4"/>
  <c r="BY44" i="4"/>
  <c r="BZ39" i="4"/>
  <c r="BY50" i="4"/>
  <c r="D37" i="4"/>
  <c r="D43" i="4"/>
  <c r="BY54" i="4"/>
  <c r="D54" i="4"/>
  <c r="BZ50" i="4"/>
  <c r="BJ33" i="4"/>
  <c r="BJ22" i="4" s="1"/>
  <c r="D50" i="4"/>
  <c r="D39" i="4"/>
  <c r="BZ53" i="4"/>
  <c r="D44" i="4"/>
  <c r="T48" i="3"/>
  <c r="G46" i="1"/>
  <c r="BY43" i="4"/>
  <c r="BY20" i="6"/>
  <c r="BW19" i="6"/>
  <c r="CA20" i="6"/>
  <c r="CB27" i="6"/>
  <c r="CC19" i="6"/>
  <c r="BZ27" i="6"/>
  <c r="BY19" i="6"/>
  <c r="BW20" i="6"/>
  <c r="BX27" i="6"/>
  <c r="CA19" i="6"/>
  <c r="CC20" i="6"/>
  <c r="BY39" i="4"/>
  <c r="AV33" i="4"/>
  <c r="AV22" i="4" s="1"/>
  <c r="BQ49" i="4"/>
  <c r="BQ48" i="4" s="1"/>
  <c r="BQ24" i="4" s="1"/>
  <c r="BC49" i="4"/>
  <c r="BC48" i="4" s="1"/>
  <c r="BC24" i="4" s="1"/>
  <c r="BC20" i="4" s="1"/>
  <c r="O24" i="3"/>
  <c r="K24" i="3"/>
  <c r="AV49" i="4"/>
  <c r="AV48" i="4" s="1"/>
  <c r="AV24" i="4" s="1"/>
  <c r="Q19" i="3"/>
  <c r="BY34" i="4"/>
  <c r="T33" i="4"/>
  <c r="T22" i="4" s="1"/>
  <c r="N24" i="3"/>
  <c r="P24" i="3"/>
  <c r="Q24" i="3"/>
  <c r="M24" i="3"/>
  <c r="AH49" i="4"/>
  <c r="AH48" i="4" s="1"/>
  <c r="AH24" i="4" s="1"/>
  <c r="T49" i="4"/>
  <c r="T48" i="4" s="1"/>
  <c r="T24" i="4" s="1"/>
  <c r="T20" i="4" s="1"/>
  <c r="O22" i="3"/>
  <c r="AA49" i="4"/>
  <c r="AA48" i="4" s="1"/>
  <c r="AA24" i="4" s="1"/>
  <c r="K22" i="3"/>
  <c r="BJ49" i="4"/>
  <c r="BJ48" i="4" s="1"/>
  <c r="BJ24" i="4" s="1"/>
  <c r="D55" i="4"/>
  <c r="BZ55" i="4"/>
  <c r="BZ34" i="4"/>
  <c r="N21" i="5"/>
  <c r="M57" i="2"/>
  <c r="I57" i="2" s="1"/>
  <c r="V51" i="2"/>
  <c r="H24" i="1"/>
  <c r="Q24" i="1" s="1"/>
  <c r="S23" i="1"/>
  <c r="M49" i="2"/>
  <c r="I49" i="2" s="1"/>
  <c r="T42" i="3"/>
  <c r="T53" i="3"/>
  <c r="T50" i="3"/>
  <c r="T33" i="3"/>
  <c r="T37" i="3"/>
  <c r="T38" i="3"/>
  <c r="H27" i="1"/>
  <c r="Q27" i="1" s="1"/>
  <c r="M20" i="1"/>
  <c r="U41" i="3"/>
  <c r="T44" i="3"/>
  <c r="E28" i="8"/>
  <c r="D35" i="8"/>
  <c r="D33" i="8"/>
  <c r="O20" i="3"/>
  <c r="T32" i="8"/>
  <c r="D41" i="8"/>
  <c r="BA47" i="8"/>
  <c r="BA23" i="8" s="1"/>
  <c r="BA19" i="8" s="1"/>
  <c r="AA47" i="8"/>
  <c r="AA23" i="8" s="1"/>
  <c r="AA19" i="8" s="1"/>
  <c r="AZ47" i="8"/>
  <c r="AZ23" i="8" s="1"/>
  <c r="AZ19" i="8" s="1"/>
  <c r="Z47" i="8"/>
  <c r="Z23" i="8" s="1"/>
  <c r="Z19" i="8" s="1"/>
  <c r="AQ47" i="8"/>
  <c r="AQ23" i="8" s="1"/>
  <c r="AQ19" i="8" s="1"/>
  <c r="Q47" i="8"/>
  <c r="Q23" i="8" s="1"/>
  <c r="Q19" i="8" s="1"/>
  <c r="AP47" i="8"/>
  <c r="AP23" i="8" s="1"/>
  <c r="AP19" i="8" s="1"/>
  <c r="P47" i="8"/>
  <c r="P23" i="8" s="1"/>
  <c r="P19" i="8" s="1"/>
  <c r="AD41" i="8"/>
  <c r="E35" i="8"/>
  <c r="E33" i="8"/>
  <c r="T52" i="3"/>
  <c r="E41" i="8"/>
  <c r="R30" i="1"/>
  <c r="H24" i="3"/>
  <c r="D56" i="8"/>
  <c r="Q20" i="3"/>
  <c r="Y32" i="8"/>
  <c r="M20" i="3"/>
  <c r="O32" i="8"/>
  <c r="M36" i="2"/>
  <c r="I36" i="2" s="1"/>
  <c r="O27" i="8"/>
  <c r="D48" i="8"/>
  <c r="T51" i="3"/>
  <c r="T49" i="3"/>
  <c r="E25" i="8"/>
  <c r="AB48" i="8"/>
  <c r="BB48" i="8" s="1"/>
  <c r="U48" i="8"/>
  <c r="AU48" i="8" s="1"/>
  <c r="AT47" i="8"/>
  <c r="AT23" i="8" s="1"/>
  <c r="AT19" i="8" s="1"/>
  <c r="V48" i="8"/>
  <c r="AV48" i="8" s="1"/>
  <c r="R48" i="8"/>
  <c r="AR48" i="8" s="1"/>
  <c r="L48" i="8"/>
  <c r="AL48" i="8" s="1"/>
  <c r="K48" i="8"/>
  <c r="E48" i="8"/>
  <c r="AV28" i="4"/>
  <c r="AV21" i="4" s="1"/>
  <c r="AO29" i="4"/>
  <c r="O22" i="1"/>
  <c r="S48" i="3"/>
  <c r="M48" i="4"/>
  <c r="S44" i="3"/>
  <c r="U36" i="3"/>
  <c r="U56" i="3"/>
  <c r="L22" i="1"/>
  <c r="O23" i="8" s="1"/>
  <c r="AO25" i="4"/>
  <c r="BY56" i="4"/>
  <c r="I22" i="1"/>
  <c r="J22" i="3"/>
  <c r="W44" i="2"/>
  <c r="H49" i="2"/>
  <c r="BZ56" i="4"/>
  <c r="D56" i="4"/>
  <c r="F25" i="4"/>
  <c r="K22" i="1"/>
  <c r="U54" i="3"/>
  <c r="H23" i="3"/>
  <c r="U23" i="3" s="1"/>
  <c r="S47" i="1"/>
  <c r="R47" i="1"/>
  <c r="H42" i="2"/>
  <c r="D42" i="2" s="1"/>
  <c r="P22" i="1"/>
  <c r="Y23" i="8" s="1"/>
  <c r="U33" i="3"/>
  <c r="M22" i="1"/>
  <c r="G20" i="4"/>
  <c r="N19" i="5"/>
  <c r="M21" i="5"/>
  <c r="Q19" i="6"/>
  <c r="J19" i="6" s="1"/>
  <c r="J20" i="6"/>
  <c r="H20" i="6"/>
  <c r="O19" i="6"/>
  <c r="H19" i="6" s="1"/>
  <c r="M19" i="6"/>
  <c r="F19" i="6" s="1"/>
  <c r="F20" i="6"/>
  <c r="K21" i="5"/>
  <c r="K20" i="4"/>
  <c r="I21" i="5"/>
  <c r="G21" i="5"/>
  <c r="L21" i="5"/>
  <c r="J20" i="4"/>
  <c r="H21" i="5"/>
  <c r="J19" i="5"/>
  <c r="J21" i="5"/>
  <c r="M19" i="5"/>
  <c r="L19" i="5"/>
  <c r="K19" i="5"/>
  <c r="H20" i="4"/>
  <c r="F21" i="5"/>
  <c r="O20" i="1"/>
  <c r="P20" i="3"/>
  <c r="T36" i="3"/>
  <c r="K20" i="1"/>
  <c r="L20" i="3"/>
  <c r="T35" i="3"/>
  <c r="K19" i="1"/>
  <c r="O19" i="1"/>
  <c r="N19" i="1"/>
  <c r="T20" i="8" s="1"/>
  <c r="M19" i="1"/>
  <c r="J19" i="1"/>
  <c r="J20" i="8" s="1"/>
  <c r="S55" i="1"/>
  <c r="L20" i="1"/>
  <c r="O21" i="8" s="1"/>
  <c r="I20" i="1"/>
  <c r="J20" i="1"/>
  <c r="J21" i="8" s="1"/>
  <c r="H25" i="2"/>
  <c r="W25" i="2" s="1"/>
  <c r="L19" i="1"/>
  <c r="O20" i="8" s="1"/>
  <c r="N20" i="1"/>
  <c r="T21" i="8" s="1"/>
  <c r="P20" i="1"/>
  <c r="Y21" i="8" s="1"/>
  <c r="M32" i="2"/>
  <c r="I32" i="2" s="1"/>
  <c r="R23" i="1"/>
  <c r="H57" i="2"/>
  <c r="S34" i="1"/>
  <c r="H36" i="2"/>
  <c r="H34" i="2"/>
  <c r="V56" i="2"/>
  <c r="I56" i="2"/>
  <c r="V52" i="2"/>
  <c r="I52" i="2"/>
  <c r="I43" i="2"/>
  <c r="V43" i="2"/>
  <c r="V37" i="2"/>
  <c r="I37" i="2"/>
  <c r="D56" i="2"/>
  <c r="O56" i="2" s="1"/>
  <c r="W56" i="2"/>
  <c r="D52" i="2"/>
  <c r="W52" i="2"/>
  <c r="W46" i="2"/>
  <c r="D46" i="2"/>
  <c r="D39" i="2"/>
  <c r="W39" i="2"/>
  <c r="D35" i="2"/>
  <c r="O35" i="2" s="1"/>
  <c r="W35" i="2"/>
  <c r="M34" i="2"/>
  <c r="I40" i="2"/>
  <c r="N40" i="2" s="1"/>
  <c r="V40" i="2"/>
  <c r="W53" i="2"/>
  <c r="D53" i="2"/>
  <c r="W32" i="2"/>
  <c r="D32" i="2"/>
  <c r="R40" i="1"/>
  <c r="M42" i="2"/>
  <c r="V58" i="2"/>
  <c r="I58" i="2"/>
  <c r="V54" i="2"/>
  <c r="I54" i="2"/>
  <c r="V50" i="2"/>
  <c r="I50" i="2"/>
  <c r="I46" i="2"/>
  <c r="V46" i="2"/>
  <c r="V39" i="2"/>
  <c r="I39" i="2"/>
  <c r="I31" i="2"/>
  <c r="D58" i="2"/>
  <c r="W58" i="2"/>
  <c r="D54" i="2"/>
  <c r="W54" i="2"/>
  <c r="D50" i="2"/>
  <c r="W50" i="2"/>
  <c r="W43" i="2"/>
  <c r="D43" i="2"/>
  <c r="D37" i="2"/>
  <c r="W37" i="2"/>
  <c r="M25" i="2"/>
  <c r="V53" i="2"/>
  <c r="I59" i="2"/>
  <c r="N59" i="2" s="1"/>
  <c r="V59" i="2"/>
  <c r="V44" i="2"/>
  <c r="I44" i="2"/>
  <c r="I38" i="2"/>
  <c r="N38" i="2" s="1"/>
  <c r="V38" i="2"/>
  <c r="W55" i="2"/>
  <c r="D55" i="2"/>
  <c r="W51" i="2"/>
  <c r="D51" i="2"/>
  <c r="W40" i="2"/>
  <c r="W38" i="2"/>
  <c r="V35" i="2"/>
  <c r="G24" i="1"/>
  <c r="D25" i="8" s="1"/>
  <c r="S32" i="1"/>
  <c r="G31" i="1"/>
  <c r="H31" i="3" s="1"/>
  <c r="R34" i="1"/>
  <c r="H31" i="1"/>
  <c r="Q31" i="1" s="1"/>
  <c r="R55" i="1"/>
  <c r="S40" i="1"/>
  <c r="R32" i="1"/>
  <c r="M48" i="8" l="1"/>
  <c r="AM48" i="8" s="1"/>
  <c r="AK48" i="8"/>
  <c r="AD48" i="8"/>
  <c r="AD47" i="8" s="1"/>
  <c r="AD23" i="8" s="1"/>
  <c r="D23" i="3"/>
  <c r="F23" i="1"/>
  <c r="Q23" i="1" s="1"/>
  <c r="D18" i="1"/>
  <c r="G55" i="3"/>
  <c r="E47" i="8"/>
  <c r="G40" i="3"/>
  <c r="BQ20" i="4"/>
  <c r="E27" i="8"/>
  <c r="G47" i="3"/>
  <c r="S29" i="3"/>
  <c r="I46" i="3"/>
  <c r="G30" i="3"/>
  <c r="G23" i="3"/>
  <c r="S23" i="3" s="1"/>
  <c r="S42" i="3"/>
  <c r="I27" i="3"/>
  <c r="D47" i="8"/>
  <c r="H46" i="3"/>
  <c r="G32" i="3"/>
  <c r="G28" i="3"/>
  <c r="S28" i="3" s="1"/>
  <c r="I31" i="3"/>
  <c r="I20" i="3" s="1"/>
  <c r="AO26" i="4"/>
  <c r="D36" i="4"/>
  <c r="U40" i="3"/>
  <c r="T32" i="3"/>
  <c r="I22" i="3"/>
  <c r="M26" i="2"/>
  <c r="I26" i="2" s="1"/>
  <c r="G24" i="3"/>
  <c r="G31" i="3"/>
  <c r="D57" i="4"/>
  <c r="F26" i="4"/>
  <c r="AA20" i="4"/>
  <c r="AO33" i="4"/>
  <c r="BY42" i="4"/>
  <c r="BZ42" i="4"/>
  <c r="H22" i="1"/>
  <c r="Q22" i="1" s="1"/>
  <c r="H48" i="2"/>
  <c r="D48" i="2" s="1"/>
  <c r="BZ57" i="4"/>
  <c r="O54" i="2"/>
  <c r="W49" i="2"/>
  <c r="BZ36" i="4"/>
  <c r="BJ20" i="4"/>
  <c r="F19" i="5"/>
  <c r="I19" i="5"/>
  <c r="E19" i="5"/>
  <c r="H19" i="5"/>
  <c r="BY57" i="4"/>
  <c r="BY36" i="4"/>
  <c r="AH20" i="4"/>
  <c r="AD32" i="8"/>
  <c r="AD21" i="8" s="1"/>
  <c r="O59" i="2"/>
  <c r="M48" i="2"/>
  <c r="I48" i="2" s="1"/>
  <c r="R46" i="1"/>
  <c r="AO49" i="4"/>
  <c r="T40" i="3"/>
  <c r="F33" i="4"/>
  <c r="F22" i="4" s="1"/>
  <c r="G22" i="1"/>
  <c r="D23" i="8" s="1"/>
  <c r="S46" i="1"/>
  <c r="BX19" i="6"/>
  <c r="BZ20" i="6"/>
  <c r="CB19" i="6"/>
  <c r="BX20" i="6"/>
  <c r="BZ19" i="6"/>
  <c r="CB20" i="6"/>
  <c r="K19" i="3"/>
  <c r="K18" i="3" s="1"/>
  <c r="N19" i="3"/>
  <c r="O19" i="3"/>
  <c r="O18" i="3" s="1"/>
  <c r="N22" i="3"/>
  <c r="Q22" i="3"/>
  <c r="Q18" i="3" s="1"/>
  <c r="P22" i="3"/>
  <c r="P19" i="3"/>
  <c r="L19" i="3"/>
  <c r="L22" i="3"/>
  <c r="M22" i="3"/>
  <c r="F49" i="4"/>
  <c r="AV20" i="4"/>
  <c r="M19" i="3"/>
  <c r="V57" i="2"/>
  <c r="D49" i="2"/>
  <c r="O49" i="2" s="1"/>
  <c r="M29" i="2"/>
  <c r="I29" i="2" s="1"/>
  <c r="V49" i="2"/>
  <c r="T47" i="3"/>
  <c r="H26" i="1"/>
  <c r="Q26" i="1" s="1"/>
  <c r="V32" i="2"/>
  <c r="U55" i="3"/>
  <c r="T55" i="3"/>
  <c r="W48" i="8"/>
  <c r="E20" i="8"/>
  <c r="E23" i="8"/>
  <c r="M47" i="8"/>
  <c r="F48" i="8"/>
  <c r="K47" i="8"/>
  <c r="L47" i="8"/>
  <c r="G48" i="8"/>
  <c r="BB47" i="8"/>
  <c r="BB23" i="8" s="1"/>
  <c r="BB19" i="8" s="1"/>
  <c r="AB47" i="8"/>
  <c r="AB23" i="8" s="1"/>
  <c r="AB19" i="8" s="1"/>
  <c r="H20" i="3"/>
  <c r="D32" i="8"/>
  <c r="D25" i="2"/>
  <c r="O25" i="2" s="1"/>
  <c r="V36" i="2"/>
  <c r="E21" i="8"/>
  <c r="T34" i="3"/>
  <c r="U32" i="3"/>
  <c r="AE48" i="8"/>
  <c r="AJ47" i="8"/>
  <c r="AR47" i="8"/>
  <c r="AR23" i="8" s="1"/>
  <c r="AR19" i="8" s="1"/>
  <c r="R47" i="8"/>
  <c r="R23" i="8" s="1"/>
  <c r="R19" i="8" s="1"/>
  <c r="V47" i="8"/>
  <c r="V23" i="8" s="1"/>
  <c r="V19" i="8" s="1"/>
  <c r="AV47" i="8"/>
  <c r="AV23" i="8" s="1"/>
  <c r="AV19" i="8" s="1"/>
  <c r="AU47" i="8"/>
  <c r="AU23" i="8" s="1"/>
  <c r="AU19" i="8" s="1"/>
  <c r="U47" i="8"/>
  <c r="U23" i="8" s="1"/>
  <c r="U19" i="8" s="1"/>
  <c r="E32" i="8"/>
  <c r="S56" i="3"/>
  <c r="S52" i="3"/>
  <c r="S49" i="3"/>
  <c r="M24" i="4"/>
  <c r="F48" i="4"/>
  <c r="AO28" i="4"/>
  <c r="S33" i="3"/>
  <c r="BY25" i="4"/>
  <c r="BZ25" i="4"/>
  <c r="D25" i="4"/>
  <c r="K18" i="1"/>
  <c r="S51" i="3"/>
  <c r="S57" i="3"/>
  <c r="S50" i="3"/>
  <c r="M18" i="1"/>
  <c r="S41" i="3"/>
  <c r="T23" i="3"/>
  <c r="N46" i="2"/>
  <c r="O37" i="2"/>
  <c r="O40" i="2"/>
  <c r="S37" i="3"/>
  <c r="S35" i="3"/>
  <c r="O18" i="1"/>
  <c r="S36" i="3"/>
  <c r="U24" i="3"/>
  <c r="T24" i="3"/>
  <c r="O52" i="2"/>
  <c r="N43" i="2"/>
  <c r="O39" i="2"/>
  <c r="J18" i="1"/>
  <c r="J19" i="8" s="1"/>
  <c r="O50" i="2"/>
  <c r="O58" i="2"/>
  <c r="N18" i="1"/>
  <c r="T19" i="8" s="1"/>
  <c r="L18" i="1"/>
  <c r="O19" i="8" s="1"/>
  <c r="P18" i="1"/>
  <c r="Y19" i="8" s="1"/>
  <c r="N35" i="2"/>
  <c r="V42" i="2"/>
  <c r="I42" i="2"/>
  <c r="N42" i="2" s="1"/>
  <c r="O32" i="2"/>
  <c r="N32" i="2"/>
  <c r="O38" i="2"/>
  <c r="O53" i="2"/>
  <c r="N53" i="2"/>
  <c r="W57" i="2"/>
  <c r="D57" i="2"/>
  <c r="O57" i="2" s="1"/>
  <c r="M33" i="2"/>
  <c r="I33" i="2" s="1"/>
  <c r="H33" i="2"/>
  <c r="H26" i="2"/>
  <c r="W42" i="2"/>
  <c r="O51" i="2"/>
  <c r="N51" i="2"/>
  <c r="O55" i="2"/>
  <c r="N55" i="2"/>
  <c r="N44" i="2"/>
  <c r="O44" i="2"/>
  <c r="I25" i="2"/>
  <c r="V25" i="2"/>
  <c r="O43" i="2"/>
  <c r="N39" i="2"/>
  <c r="N50" i="2"/>
  <c r="N54" i="2"/>
  <c r="N58" i="2"/>
  <c r="I34" i="2"/>
  <c r="V34" i="2"/>
  <c r="O46" i="2"/>
  <c r="N37" i="2"/>
  <c r="N52" i="2"/>
  <c r="N56" i="2"/>
  <c r="W34" i="2"/>
  <c r="D34" i="2"/>
  <c r="W36" i="2"/>
  <c r="D36" i="2"/>
  <c r="O36" i="2" s="1"/>
  <c r="S31" i="1"/>
  <c r="G20" i="1"/>
  <c r="D21" i="8" s="1"/>
  <c r="S24" i="1"/>
  <c r="R24" i="1"/>
  <c r="R31" i="1"/>
  <c r="H20" i="1"/>
  <c r="Q20" i="1" s="1"/>
  <c r="AW48" i="8" l="1"/>
  <c r="AW47" i="8" s="1"/>
  <c r="AW23" i="8" s="1"/>
  <c r="AW19" i="8" s="1"/>
  <c r="D18" i="3"/>
  <c r="F18" i="1"/>
  <c r="U46" i="3"/>
  <c r="I26" i="3"/>
  <c r="S30" i="3"/>
  <c r="G46" i="3"/>
  <c r="D26" i="4"/>
  <c r="BZ26" i="4"/>
  <c r="H19" i="1"/>
  <c r="W48" i="2"/>
  <c r="M24" i="2"/>
  <c r="I24" i="2" s="1"/>
  <c r="G22" i="3"/>
  <c r="S53" i="3"/>
  <c r="G27" i="3"/>
  <c r="BY26" i="4"/>
  <c r="V48" i="2"/>
  <c r="AO22" i="4"/>
  <c r="BZ22" i="4" s="1"/>
  <c r="U31" i="3"/>
  <c r="O48" i="2"/>
  <c r="H22" i="3"/>
  <c r="BZ33" i="4"/>
  <c r="D33" i="4"/>
  <c r="BY33" i="4"/>
  <c r="S22" i="1"/>
  <c r="M28" i="2"/>
  <c r="AO48" i="4"/>
  <c r="T46" i="3"/>
  <c r="M18" i="3"/>
  <c r="R22" i="1"/>
  <c r="H24" i="2"/>
  <c r="P18" i="3"/>
  <c r="L18" i="3"/>
  <c r="D49" i="4"/>
  <c r="BY49" i="4"/>
  <c r="BZ49" i="4"/>
  <c r="D22" i="4"/>
  <c r="N18" i="3"/>
  <c r="N49" i="2"/>
  <c r="H48" i="8"/>
  <c r="N25" i="2"/>
  <c r="T31" i="3"/>
  <c r="W47" i="8"/>
  <c r="W23" i="8" s="1"/>
  <c r="W19" i="8" s="1"/>
  <c r="L23" i="8"/>
  <c r="G47" i="8"/>
  <c r="AF48" i="8"/>
  <c r="AK47" i="8"/>
  <c r="M23" i="8"/>
  <c r="E19" i="8"/>
  <c r="AJ23" i="8"/>
  <c r="AE47" i="8"/>
  <c r="AL47" i="8"/>
  <c r="AG48" i="8"/>
  <c r="K23" i="8"/>
  <c r="F47" i="8"/>
  <c r="AM47" i="8"/>
  <c r="AH48" i="8"/>
  <c r="T20" i="3"/>
  <c r="D48" i="4"/>
  <c r="F24" i="4"/>
  <c r="AO21" i="4"/>
  <c r="S54" i="3"/>
  <c r="U20" i="3"/>
  <c r="N34" i="2"/>
  <c r="N36" i="2"/>
  <c r="N57" i="2"/>
  <c r="M22" i="2"/>
  <c r="H22" i="2"/>
  <c r="D26" i="2"/>
  <c r="O26" i="2" s="1"/>
  <c r="W26" i="2"/>
  <c r="D33" i="2"/>
  <c r="W33" i="2"/>
  <c r="V33" i="2"/>
  <c r="V26" i="2"/>
  <c r="O34" i="2"/>
  <c r="N48" i="2"/>
  <c r="O42" i="2"/>
  <c r="S20" i="1"/>
  <c r="R20" i="1"/>
  <c r="Q18" i="1" l="1"/>
  <c r="M21" i="2"/>
  <c r="Q19" i="1"/>
  <c r="V24" i="2"/>
  <c r="D24" i="2"/>
  <c r="O24" i="2" s="1"/>
  <c r="H18" i="1"/>
  <c r="G26" i="3"/>
  <c r="G20" i="3"/>
  <c r="I19" i="3"/>
  <c r="BY22" i="4"/>
  <c r="U22" i="3"/>
  <c r="T22" i="3"/>
  <c r="AO24" i="4"/>
  <c r="BY48" i="4"/>
  <c r="BZ48" i="4"/>
  <c r="I28" i="2"/>
  <c r="W24" i="2"/>
  <c r="H47" i="8"/>
  <c r="AM23" i="8"/>
  <c r="AH47" i="8"/>
  <c r="F23" i="8"/>
  <c r="K19" i="8"/>
  <c r="F19" i="8" s="1"/>
  <c r="AL23" i="8"/>
  <c r="AG47" i="8"/>
  <c r="AE23" i="8"/>
  <c r="AJ19" i="8"/>
  <c r="AE19" i="8" s="1"/>
  <c r="AF47" i="8"/>
  <c r="AK23" i="8"/>
  <c r="H23" i="8"/>
  <c r="M19" i="8"/>
  <c r="H19" i="8" s="1"/>
  <c r="G23" i="8"/>
  <c r="L19" i="8"/>
  <c r="G19" i="8" s="1"/>
  <c r="D24" i="4"/>
  <c r="S47" i="3"/>
  <c r="S27" i="3"/>
  <c r="N26" i="2"/>
  <c r="N33" i="2"/>
  <c r="I21" i="2"/>
  <c r="O33" i="2"/>
  <c r="D22" i="2"/>
  <c r="W22" i="2"/>
  <c r="I22" i="2"/>
  <c r="V22" i="2"/>
  <c r="M20" i="2" l="1"/>
  <c r="I20" i="2" s="1"/>
  <c r="G19" i="3"/>
  <c r="S19" i="3" s="1"/>
  <c r="N24" i="2"/>
  <c r="G18" i="3"/>
  <c r="I18" i="3"/>
  <c r="AO20" i="4"/>
  <c r="BY24" i="4"/>
  <c r="BZ24" i="4"/>
  <c r="AF23" i="8"/>
  <c r="AK19" i="8"/>
  <c r="AF19" i="8" s="1"/>
  <c r="AG23" i="8"/>
  <c r="AL19" i="8"/>
  <c r="AG19" i="8" s="1"/>
  <c r="AH23" i="8"/>
  <c r="AM19" i="8"/>
  <c r="AH19" i="8" s="1"/>
  <c r="S46" i="3"/>
  <c r="S24" i="3"/>
  <c r="S22" i="3"/>
  <c r="S40" i="3"/>
  <c r="S55" i="3"/>
  <c r="S32" i="3"/>
  <c r="N22" i="2"/>
  <c r="S34" i="3"/>
  <c r="S26" i="3"/>
  <c r="O22" i="2"/>
  <c r="S31" i="3" l="1"/>
  <c r="S20" i="3"/>
  <c r="S18" i="3"/>
  <c r="J29" i="3" l="1"/>
  <c r="G29" i="1"/>
  <c r="H29" i="3" l="1"/>
  <c r="S29" i="1"/>
  <c r="D30" i="8"/>
  <c r="AD30" i="8" s="1"/>
  <c r="R29" i="1"/>
  <c r="H31" i="2"/>
  <c r="D31" i="2" l="1"/>
  <c r="W31" i="2"/>
  <c r="V31" i="2"/>
  <c r="T29" i="3"/>
  <c r="U29" i="3"/>
  <c r="O31" i="2" l="1"/>
  <c r="N31" i="2"/>
  <c r="J28" i="3" l="1"/>
  <c r="I27" i="1"/>
  <c r="G28" i="1"/>
  <c r="H28" i="3" l="1"/>
  <c r="R28" i="1"/>
  <c r="G27" i="1"/>
  <c r="S28" i="1"/>
  <c r="D29" i="8"/>
  <c r="H30" i="2"/>
  <c r="J27" i="3"/>
  <c r="M29" i="4" s="1"/>
  <c r="I26" i="1"/>
  <c r="AD29" i="8" l="1"/>
  <c r="AD28" i="8" s="1"/>
  <c r="AD27" i="8" s="1"/>
  <c r="AD20" i="8" s="1"/>
  <c r="AD19" i="8" s="1"/>
  <c r="J26" i="3"/>
  <c r="J19" i="3" s="1"/>
  <c r="J18" i="3" s="1"/>
  <c r="I19" i="1"/>
  <c r="I18" i="1" s="1"/>
  <c r="H27" i="3"/>
  <c r="H29" i="2"/>
  <c r="G26" i="1"/>
  <c r="D28" i="8"/>
  <c r="R27" i="1"/>
  <c r="S27" i="1"/>
  <c r="F29" i="4"/>
  <c r="M28" i="4"/>
  <c r="W30" i="2"/>
  <c r="V30" i="2"/>
  <c r="D30" i="2"/>
  <c r="T28" i="3"/>
  <c r="U28" i="3"/>
  <c r="N30" i="2" l="1"/>
  <c r="O30" i="2"/>
  <c r="D29" i="4"/>
  <c r="BZ29" i="4"/>
  <c r="BY29" i="4"/>
  <c r="H26" i="3"/>
  <c r="H28" i="2"/>
  <c r="G19" i="1"/>
  <c r="D27" i="8"/>
  <c r="R26" i="1"/>
  <c r="S26" i="1"/>
  <c r="D29" i="2"/>
  <c r="V29" i="2"/>
  <c r="W29" i="2"/>
  <c r="T27" i="3"/>
  <c r="U27" i="3"/>
  <c r="M21" i="4"/>
  <c r="M20" i="4" s="1"/>
  <c r="F28" i="4"/>
  <c r="O29" i="2" l="1"/>
  <c r="N29" i="2"/>
  <c r="D20" i="8"/>
  <c r="G18" i="1"/>
  <c r="R18" i="1" s="1"/>
  <c r="H21" i="2"/>
  <c r="R19" i="1"/>
  <c r="S19" i="1"/>
  <c r="H19" i="3"/>
  <c r="T26" i="3"/>
  <c r="U26" i="3"/>
  <c r="F21" i="4"/>
  <c r="BZ28" i="4"/>
  <c r="D28" i="4"/>
  <c r="BY28" i="4"/>
  <c r="D28" i="2"/>
  <c r="V28" i="2"/>
  <c r="W28" i="2"/>
  <c r="H18" i="3" l="1"/>
  <c r="T19" i="3"/>
  <c r="U19" i="3"/>
  <c r="D21" i="2"/>
  <c r="W21" i="2"/>
  <c r="V21" i="2"/>
  <c r="N28" i="2"/>
  <c r="O28" i="2"/>
  <c r="D21" i="4"/>
  <c r="F20" i="4"/>
  <c r="BZ21" i="4"/>
  <c r="BY21" i="4"/>
  <c r="D19" i="8"/>
  <c r="H20" i="2"/>
  <c r="S18" i="1"/>
  <c r="N21" i="2" l="1"/>
  <c r="O21" i="2"/>
  <c r="D20" i="2"/>
  <c r="V20" i="2"/>
  <c r="W20" i="2"/>
  <c r="D20" i="4"/>
  <c r="BZ20" i="4"/>
  <c r="BY20" i="4"/>
  <c r="U18" i="3"/>
  <c r="T18" i="3"/>
  <c r="N20" i="2" l="1"/>
  <c r="O2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Шейкина Ольга Александровна</author>
  </authors>
  <commentList>
    <comment ref="D19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Шейкина Ольга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п 57 правил</t>
        </r>
      </text>
    </comment>
  </commentList>
</comments>
</file>

<file path=xl/sharedStrings.xml><?xml version="1.0" encoding="utf-8"?>
<sst xmlns="http://schemas.openxmlformats.org/spreadsheetml/2006/main" count="4915" uniqueCount="973">
  <si>
    <t>Приложение № 10</t>
  </si>
  <si>
    <t>к приказу Минэнерго России
от 25 апреля 2018 г. № 320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</si>
  <si>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</si>
  <si>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за </t>
  </si>
  <si>
    <t xml:space="preserve"> квартал</t>
  </si>
  <si>
    <t xml:space="preserve"> года</t>
  </si>
  <si>
    <t xml:space="preserve">Отчет о реализации инвестиционной программы </t>
  </si>
  <si>
    <t xml:space="preserve"> АО «Вологодская областная энергетическая компания» 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</si>
  <si>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</si>
  <si>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</si>
  <si>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</si>
  <si>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</si>
  <si>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</si>
  <si>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</si>
  <si>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</si>
  <si>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</si>
  <si>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</si>
  <si>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</si>
  <si>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</si>
  <si>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</si>
  <si>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Причины отклонений</t>
  </si>
  <si>
    <t>Всего</t>
  </si>
  <si>
    <t>I квартал</t>
  </si>
  <si>
    <t>II квартал</t>
  </si>
  <si>
    <t>III квартал</t>
  </si>
  <si>
    <t>IV квартал</t>
  </si>
  <si>
    <t>млн. рублей
(с НДС)</t>
  </si>
  <si>
    <t>%</t>
  </si>
  <si>
    <t>План</t>
  </si>
  <si>
    <t>Факт</t>
  </si>
  <si>
    <t>ВСЕГО по инвестиционной программе, в том числе:</t>
  </si>
  <si>
    <t>Г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</si>
  <si>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</si>
  <si>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</si>
  <si>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</si>
  <si>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</si>
  <si>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</si>
  <si>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</si>
  <si>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нд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</si>
  <si>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</si>
  <si>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</si>
  <si>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</si>
  <si>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</si>
  <si>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</si>
  <si>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</si>
  <si>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Вологодская область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</si>
  <si>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</si>
  <si>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</si>
  <si>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</si>
  <si>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</si>
  <si>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</si>
  <si>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</si>
  <si>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</si>
  <si>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</si>
  <si>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</si>
  <si>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</si>
  <si>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</si>
  <si>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</si>
  <si>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</si>
  <si>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</si>
  <si>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</si>
  <si>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Реконструкция_ТП, РП, ПС.</t>
  </si>
  <si>
    <t>ЭD 1.2.1.1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</si>
  <si>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</si>
  <si>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</si>
  <si>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</si>
  <si>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Реконструкция_Кабельные линии 0,4 кВ.</t>
  </si>
  <si>
    <t>ЭD 1.2.2.1</t>
  </si>
  <si>
    <t>1.2.2.2</t>
  </si>
  <si>
    <t>Реконструкция_Кабельные линии 6-10 кВ.</t>
  </si>
  <si>
    <t>ЭD 1.2.2.2</t>
  </si>
  <si>
    <t>1.2.2.3</t>
  </si>
  <si>
    <t>Реконструкция_ Воздушные линии 0,4 кВ.</t>
  </si>
  <si>
    <t>ЭD 1.2.2.3</t>
  </si>
  <si>
    <t>1.2.2.4</t>
  </si>
  <si>
    <t xml:space="preserve"> Реконструкция_Воздушные линии 6-10 кВ.</t>
  </si>
  <si>
    <t>ЭD 1.2.2.4</t>
  </si>
  <si>
    <t>1.2.3</t>
  </si>
  <si>
    <t>Развитие и модернизация учета электрической энергии (мощности),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</si>
  <si>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</si>
  <si>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</si>
  <si>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</si>
  <si>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Реконструкция_Оборудование, инструмент, средства механизации</t>
  </si>
  <si>
    <t>ЭD 1.2.4.1</t>
  </si>
  <si>
    <t>1.2.4.2</t>
  </si>
  <si>
    <t xml:space="preserve">Реконструкция_Создание и модернизация систем телемеханики  и связи, оргтехника, программное обеспечение </t>
  </si>
  <si>
    <t>ЭD 1.2.4.2</t>
  </si>
  <si>
    <t>1.2.4.3</t>
  </si>
  <si>
    <t xml:space="preserve">Реконструкция_Силовые трансформаторы </t>
  </si>
  <si>
    <t>ЭD 1.2.4.3</t>
  </si>
  <si>
    <t>1.3</t>
  </si>
  <si>
    <t>1.4</t>
  </si>
  <si>
    <t>Прочее новое строительство объектов электросетевого хозяйства, всего, в том числе:</t>
  </si>
  <si>
    <t>1.4.1</t>
  </si>
  <si>
    <t>Энергосбережение и повышение энергетической эффективности</t>
  </si>
  <si>
    <t>ЭD 1.4.1</t>
  </si>
  <si>
    <t>1.4.1.1</t>
  </si>
  <si>
    <t xml:space="preserve">АИИС КУЭ </t>
  </si>
  <si>
    <t>ЭD 1.4.1.1</t>
  </si>
  <si>
    <t>1.4.2</t>
  </si>
  <si>
    <t>Новое строительство_РТП, РП, ТП, ПС</t>
  </si>
  <si>
    <t>ЭD 1.4.2</t>
  </si>
  <si>
    <t>Новое строительство_Кабельные линии 6-10 кВ.</t>
  </si>
  <si>
    <t>1.4.3</t>
  </si>
  <si>
    <t>Новое строительство_Воздушные линии 0,4 кВ.</t>
  </si>
  <si>
    <t>ЭD 1.4.3</t>
  </si>
  <si>
    <t>1.4.4</t>
  </si>
  <si>
    <t>Новое строительство_ Воздушные линии 6-10 кВ.</t>
  </si>
  <si>
    <t>ЭD 1.4.4</t>
  </si>
  <si>
    <t>1.4.5</t>
  </si>
  <si>
    <t>Новое строительство_Кабельные линии 0,4кВ</t>
  </si>
  <si>
    <t>ЭD 1.4.5</t>
  </si>
  <si>
    <t>1.5</t>
  </si>
  <si>
    <t>1.6</t>
  </si>
  <si>
    <t>Прочие инвестиционные проекты, всего, в том числе:</t>
  </si>
  <si>
    <t>1.6.1</t>
  </si>
  <si>
    <t>Приобретение автотранспорта и спецтехники</t>
  </si>
  <si>
    <t>ЭD 1.6.1</t>
  </si>
  <si>
    <t>1.6.2</t>
  </si>
  <si>
    <t>Приобретение основных средств</t>
  </si>
  <si>
    <t>ЭD 1.6.2</t>
  </si>
  <si>
    <t>1.6.3</t>
  </si>
  <si>
    <t>IP-ATC</t>
  </si>
  <si>
    <t>ЭD 1.6.3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</si>
  <si>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</si>
  <si>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</si>
  <si>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</si>
  <si>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</si>
  <si>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</si>
  <si>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</si>
  <si>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</si>
  <si>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</si>
  <si>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</si>
  <si>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</si>
  <si>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</si>
  <si>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</si>
  <si>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квартал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</si>
  <si>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</si>
  <si>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</si>
  <si>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</si>
  <si>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</si>
  <si>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</si>
  <si>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>млн. рублей
(без НДС)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</si>
  <si>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</si>
  <si>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</si>
  <si>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</si>
  <si>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</si>
  <si>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</si>
  <si>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</si>
  <si>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</si>
  <si>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МВ×А</t>
  </si>
  <si>
    <t>Мвар</t>
  </si>
  <si>
    <t>км ЛЭП</t>
  </si>
  <si>
    <t>МВт</t>
  </si>
  <si>
    <t>Другое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</si>
  <si>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</si>
  <si>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</si>
  <si>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</si>
  <si>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</si>
  <si>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</si>
  <si>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</si>
  <si>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</si>
  <si>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</si>
  <si>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</si>
  <si>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</si>
  <si>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</si>
  <si>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</si>
  <si>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</si>
  <si>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</si>
  <si>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</si>
  <si>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</si>
  <si>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</si>
  <si>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</si>
  <si>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</si>
  <si>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</si>
  <si>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</si>
  <si>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</si>
  <si>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</si>
  <si>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</si>
  <si>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</si>
  <si>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</si>
  <si>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</si>
  <si>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</si>
  <si>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</si>
  <si>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</si>
  <si>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</si>
  <si>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</si>
  <si>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</si>
  <si>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</si>
  <si>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</si>
  <si>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</si>
  <si>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</si>
  <si>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</si>
  <si>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</si>
  <si>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</si>
  <si>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</si>
  <si>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</si>
  <si>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</si>
  <si>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</si>
  <si>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</si>
  <si>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</si>
  <si>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</si>
  <si>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</si>
  <si>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</si>
  <si>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</si>
  <si>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</si>
  <si>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</si>
  <si>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</si>
  <si>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</si>
  <si>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</si>
  <si>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</si>
  <si>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</si>
  <si>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</si>
  <si>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</si>
  <si>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</si>
  <si>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</si>
  <si>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</si>
  <si>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</si>
  <si>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</si>
  <si>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</si>
  <si>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</si>
  <si>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</si>
  <si>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</si>
  <si>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</si>
  <si>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</si>
  <si>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Приложение № 14</t>
  </si>
  <si>
    <t>Форма 14. Отчет о постановке объектов электросетевого хозяйства под напряжение
и (или) включении объектов капитального строительства для проведения пусконаладочных работ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</si>
  <si>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
с договором о предоставлении
мощности *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</si>
  <si>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</si>
  <si>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</si>
  <si>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</si>
  <si>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</si>
  <si>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</si>
  <si>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</si>
  <si>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</si>
  <si>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</si>
  <si>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</si>
  <si>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</si>
  <si>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</si>
  <si>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</si>
  <si>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</si>
  <si>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</si>
  <si>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</si>
  <si>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</si>
  <si>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</si>
  <si>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</si>
  <si>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</si>
  <si>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</si>
  <si>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* Заполняется в случае, если сетевой объект будет использован для выдачи мощности генерирующего объекта, который</t>
  </si>
  <si>
    <t>будет осуществлять поставки электроэнергии и мощности в соответствии с договором о предоставлении мощности.</t>
  </si>
  <si>
    <t>Приложение № 15</t>
  </si>
  <si>
    <t>Форма 15. Отчет об исполнении плана ввода объектов инвестиционной деятельности (мощностей) в эксплуатацию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</si>
  <si>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 с договором о предоставлении
мощности *</t>
  </si>
  <si>
    <t>Ввод объектов инвестиционной</t>
  </si>
  <si>
    <t>Отклонения от плановых показателей по итогам отчетного периода</t>
  </si>
  <si>
    <t>км ВЛ 1-цеп</t>
  </si>
  <si>
    <t>км ВЛ 2-цеп</t>
  </si>
  <si>
    <t>км КЛ</t>
  </si>
  <si>
    <t>7.6</t>
  </si>
  <si>
    <t>7.7</t>
  </si>
  <si>
    <t>* Заполняется в случае, если сетевой объект будет использован для выдачи мощности генерирующего объекта, который будет осуществлять</t>
  </si>
  <si>
    <t>поставки электроэнергии и мощности в соответствии с договором о предоставлении мощности.</t>
  </si>
  <si>
    <t>Приложение № 16</t>
  </si>
  <si>
    <t>Форма 16. Отчет об исполнении плана вывода объектов инвестиционной деятельности (мощностей) из эксплуатации (квартальный)</t>
  </si>
  <si>
    <t xml:space="preserve">Отчет об исполнении инвестиционной программы </t>
  </si>
  <si>
    <t>Наименование объекта, выводимого из эксплуатации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</si>
  <si>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</si>
  <si>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</si>
  <si>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</si>
  <si>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</si>
  <si>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</si>
  <si>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</si>
  <si>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</si>
  <si>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</si>
  <si>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</si>
  <si>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</si>
  <si>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</si>
  <si>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</si>
  <si>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</si>
  <si>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</si>
  <si>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</si>
  <si>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</si>
  <si>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</si>
  <si>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</si>
  <si>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</si>
  <si>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</si>
  <si>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</si>
  <si>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</si>
  <si>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</si>
  <si>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</si>
  <si>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</si>
  <si>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</si>
  <si>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</si>
  <si>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</si>
  <si>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</si>
  <si>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 xml:space="preserve">за год 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</si>
  <si>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</si>
  <si>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</si>
  <si>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</si>
  <si>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</si>
  <si>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</si>
  <si>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</si>
  <si>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</si>
  <si>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</si>
  <si>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</si>
  <si>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</si>
  <si>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4.1</t>
  </si>
  <si>
    <t>4.2</t>
  </si>
  <si>
    <t>4.3</t>
  </si>
  <si>
    <t>4.4</t>
  </si>
  <si>
    <t>4. …</t>
  </si>
  <si>
    <t>5. …</t>
  </si>
  <si>
    <t>6. …</t>
  </si>
  <si>
    <t>7. …</t>
  </si>
  <si>
    <t>8. …</t>
  </si>
  <si>
    <t>9. …</t>
  </si>
  <si>
    <t>10. …</t>
  </si>
  <si>
    <t>Приложение № 19</t>
  </si>
  <si>
    <t>Форма 19. Отчет о достигнутых результатах в части, касающейся расширения пропускной способности, снижения потерь в сетях и увеличения резерва для присоединения потребителей
отдельно по каждому центру питания напряжением 35 кВ и выше (квартальный)</t>
  </si>
  <si>
    <t>Наименование центра питания</t>
  </si>
  <si>
    <t>Место расположения центра питания:
субъект Российской Федерации, район, ближайший населенный пункт</t>
  </si>
  <si>
    <t>Установленная мощность центра питания, МВА</t>
  </si>
  <si>
    <t>Фактический резерв мощности для присоединения потребителей, кВт</t>
  </si>
  <si>
    <t>Фактическое расширение пропускной способности, кВт</t>
  </si>
  <si>
    <t>Фактическое снижение потерь, кВт×ч/год</t>
  </si>
  <si>
    <t>факт на конец отчетного периода</t>
  </si>
  <si>
    <t>Приложение № 20</t>
  </si>
  <si>
    <t>Инвестиционная программа</t>
  </si>
  <si>
    <t xml:space="preserve">Субъект Российской Федерации: </t>
  </si>
  <si>
    <t xml:space="preserve">Год раскрытия (предоставления) информации: </t>
  </si>
  <si>
    <t>Утвержденные плановые значения показателей приведены в соответствии с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</si>
  <si>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</si>
  <si>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</si>
  <si>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</si>
  <si>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</si>
  <si>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Отчетный год N</t>
  </si>
  <si>
    <t>Отклонение от плановых значений по итогам отчетного периода</t>
  </si>
  <si>
    <t>Причины
отклонений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</si>
  <si>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</si>
  <si>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</si>
  <si>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</si>
  <si>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</si>
  <si>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</si>
  <si>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</si>
  <si>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Производство и поставка электрической энергии и мощности всего, в том числе: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</si>
  <si>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</si>
  <si>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</si>
  <si>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</si>
  <si>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</si>
  <si>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</si>
  <si>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Производство и поставка тепловой энергии (мощности)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</si>
  <si>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</si>
  <si>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</si>
  <si>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Оказание услуг по технологическому присоединению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</si>
  <si>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</si>
  <si>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</si>
  <si>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</si>
  <si>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</si>
  <si>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</si>
  <si>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</si>
  <si>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</si>
  <si>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</si>
  <si>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</si>
  <si>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</si>
  <si>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</si>
  <si>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</si>
  <si>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</si>
  <si>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</si>
  <si>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</si>
  <si>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</si>
  <si>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</si>
  <si>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</si>
  <si>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</si>
  <si>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</si>
  <si>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</si>
  <si>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</si>
  <si>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</si>
  <si>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</si>
  <si>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</si>
  <si>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</si>
  <si>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</si>
  <si>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</si>
  <si>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</si>
  <si>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</si>
  <si>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</si>
  <si>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</si>
  <si>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</si>
  <si>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</si>
  <si>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</si>
  <si>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</si>
  <si>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</si>
  <si>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</si>
  <si>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</si>
  <si>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</si>
  <si>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</si>
  <si>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</si>
  <si>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</si>
  <si>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</si>
  <si>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</si>
  <si>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</si>
  <si>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</si>
  <si>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</si>
  <si>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</si>
  <si>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</si>
  <si>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</si>
  <si>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</si>
  <si>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</si>
  <si>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</si>
  <si>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</si>
  <si>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</si>
  <si>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</si>
  <si>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</si>
  <si>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</si>
  <si>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</si>
  <si>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</si>
  <si>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</si>
  <si>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</si>
  <si>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</si>
  <si>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</si>
  <si>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</si>
  <si>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</si>
  <si>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</si>
  <si>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</si>
  <si>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</si>
  <si>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</si>
  <si>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</si>
  <si>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</si>
  <si>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</si>
  <si>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</si>
  <si>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</si>
  <si>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</si>
  <si>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</si>
  <si>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</si>
  <si>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</si>
  <si>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</si>
  <si>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</si>
  <si>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</si>
  <si>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</si>
  <si>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</si>
  <si>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</si>
  <si>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</si>
  <si>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</si>
  <si>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</si>
  <si>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</si>
  <si>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</si>
  <si>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</si>
  <si>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</si>
  <si>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</si>
  <si>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</si>
  <si>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</si>
  <si>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</si>
  <si>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</si>
  <si>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</si>
  <si>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</si>
  <si>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</si>
  <si>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</si>
  <si>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</si>
  <si>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</si>
  <si>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</si>
  <si>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</si>
  <si>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</si>
  <si>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</si>
  <si>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</si>
  <si>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</si>
  <si>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</si>
  <si>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</si>
  <si>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</si>
  <si>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</si>
  <si>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</si>
  <si>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</si>
  <si>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</si>
  <si>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</si>
  <si>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</si>
  <si>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</si>
  <si>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</si>
  <si>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5.8</t>
  </si>
  <si>
    <t>5.8.1</t>
  </si>
  <si>
    <t>5.8.2</t>
  </si>
  <si>
    <t>5.9</t>
  </si>
  <si>
    <t>VI</t>
  </si>
  <si>
    <t>Налог на прибыль всего, в том числе: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</si>
  <si>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</si>
  <si>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</si>
  <si>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</si>
  <si>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Оказание услуг по технологическому присоединению;</t>
  </si>
  <si>
    <t>Реализация электрической энергии и мощности;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</si>
  <si>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</si>
  <si>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</si>
  <si>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</si>
  <si>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</si>
  <si>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</si>
  <si>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</si>
  <si>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</si>
  <si>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</si>
  <si>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7.8</t>
  </si>
  <si>
    <t>7.8.1</t>
  </si>
  <si>
    <t>7.8.2</t>
  </si>
  <si>
    <t>7.9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</si>
  <si>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</si>
  <si>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</si>
  <si>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</si>
  <si>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</si>
  <si>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</si>
  <si>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</si>
  <si>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</si>
  <si>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</si>
  <si>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</si>
  <si>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</si>
  <si>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</si>
  <si>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</si>
  <si>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</si>
  <si>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</si>
  <si>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</si>
  <si>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</si>
  <si>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</si>
  <si>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</si>
  <si>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</si>
  <si>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</si>
  <si>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</si>
  <si>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</si>
  <si>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</si>
  <si>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</si>
  <si>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</si>
  <si>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</si>
  <si>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</si>
  <si>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</si>
  <si>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</si>
  <si>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</si>
  <si>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</si>
  <si>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</si>
  <si>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</si>
  <si>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</si>
  <si>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</si>
  <si>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</si>
  <si>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</si>
  <si>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</si>
  <si>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</si>
  <si>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</si>
  <si>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</si>
  <si>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</si>
  <si>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</si>
  <si>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</si>
  <si>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</si>
  <si>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</si>
  <si>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</si>
  <si>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</si>
  <si>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</si>
  <si>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</si>
  <si>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</si>
  <si>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</si>
  <si>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</si>
  <si>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</si>
  <si>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</si>
  <si>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</si>
  <si>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</si>
  <si>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</si>
  <si>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</si>
  <si>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</si>
  <si>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</si>
  <si>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</si>
  <si>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</si>
  <si>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</si>
  <si>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</si>
  <si>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</si>
  <si>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</si>
  <si>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</si>
  <si>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</si>
  <si>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</si>
  <si>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</si>
  <si>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</si>
  <si>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</si>
  <si>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</si>
  <si>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</si>
  <si>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</si>
  <si>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</si>
  <si>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</si>
  <si>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</si>
  <si>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</si>
  <si>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</si>
  <si>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</si>
  <si>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</si>
  <si>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</si>
  <si>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</si>
  <si>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</si>
  <si>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</si>
  <si>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</si>
  <si>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</si>
  <si>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</si>
  <si>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</si>
  <si>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</si>
  <si>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</si>
  <si>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</si>
  <si>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</si>
  <si>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</si>
  <si>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</si>
  <si>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</si>
  <si>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</si>
  <si>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</si>
  <si>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</si>
  <si>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</si>
  <si>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</si>
  <si>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</si>
  <si>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</si>
  <si>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</si>
  <si>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</si>
  <si>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</si>
  <si>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</si>
  <si>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</si>
  <si>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</si>
  <si>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</si>
  <si>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</si>
  <si>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</si>
  <si>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</si>
  <si>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</si>
  <si>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</si>
  <si>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</si>
  <si>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</si>
  <si>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</si>
  <si>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</si>
  <si>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</si>
  <si>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</si>
  <si>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</si>
  <si>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</si>
  <si>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</si>
  <si>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</si>
  <si>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</si>
  <si>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</si>
  <si>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</si>
  <si>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</si>
  <si>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</si>
  <si>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</si>
  <si>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</si>
  <si>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</si>
  <si>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</si>
  <si>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</si>
  <si>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</si>
  <si>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</si>
  <si>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</si>
  <si>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</si>
  <si>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</si>
  <si>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</si>
  <si>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</si>
  <si>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</si>
  <si>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</si>
  <si>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</si>
  <si>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</si>
  <si>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</si>
  <si>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</si>
  <si>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</si>
  <si>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</si>
  <si>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</si>
  <si>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</si>
  <si>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</si>
  <si>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</si>
  <si>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</si>
  <si>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</si>
  <si>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</si>
  <si>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</si>
  <si>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</si>
  <si>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</si>
  <si>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</si>
  <si>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</si>
  <si>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</si>
  <si>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</si>
  <si>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</si>
  <si>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</si>
  <si>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</si>
  <si>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</si>
  <si>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</si>
  <si>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</si>
  <si>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</si>
  <si>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</si>
  <si>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</si>
  <si>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</si>
  <si>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</si>
  <si>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</si>
  <si>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</si>
  <si>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</si>
  <si>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</si>
  <si>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</si>
  <si>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</si>
  <si>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</si>
  <si>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</si>
  <si>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</si>
  <si>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</si>
  <si>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</si>
  <si>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</si>
  <si>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</si>
  <si>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</si>
  <si>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</si>
  <si>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</si>
  <si>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</si>
  <si>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</si>
  <si>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</si>
  <si>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</si>
  <si>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</si>
  <si>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</si>
  <si>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</si>
  <si>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</si>
  <si>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</si>
  <si>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</si>
  <si>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</si>
  <si>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</si>
  <si>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</si>
  <si>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</si>
  <si>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</si>
  <si>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</si>
  <si>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</si>
  <si>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</si>
  <si>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</si>
  <si>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</si>
  <si>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</si>
  <si>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</si>
  <si>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</si>
  <si>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</si>
  <si>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</si>
  <si>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</si>
  <si>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</si>
  <si>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</si>
  <si>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</si>
  <si>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</si>
  <si>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</si>
  <si>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</si>
  <si>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</si>
  <si>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</si>
  <si>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</si>
  <si>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1.1.1.1.2</t>
  </si>
  <si>
    <t>1.1.1.1.3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</si>
  <si>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</si>
  <si>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</si>
  <si>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</si>
  <si>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</si>
  <si>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</si>
  <si>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</si>
  <si>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</si>
  <si>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</si>
  <si>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</si>
  <si>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</si>
  <si>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</si>
  <si>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</si>
  <si>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</si>
  <si>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</si>
  <si>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</si>
  <si>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</si>
  <si>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</si>
  <si>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</si>
  <si>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</si>
  <si>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</si>
  <si>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</si>
  <si>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</si>
  <si>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</si>
  <si>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</si>
  <si>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</si>
  <si>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</si>
  <si>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</si>
  <si>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</si>
  <si>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</si>
  <si>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</si>
  <si>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</si>
  <si>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</si>
  <si>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</si>
  <si>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</si>
  <si>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</si>
  <si>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</si>
  <si>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</si>
  <si>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</si>
  <si>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</si>
  <si>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</si>
  <si>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</si>
  <si>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</si>
  <si>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</si>
  <si>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</si>
  <si>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</si>
  <si>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</si>
  <si>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</si>
  <si>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</si>
  <si>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</si>
  <si>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</si>
  <si>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</si>
  <si>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</si>
  <si>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</si>
  <si>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</si>
  <si>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средства от эмиссии акций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</si>
  <si>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</si>
  <si>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</si>
  <si>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</si>
  <si>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</si>
  <si>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</si>
  <si>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</si>
  <si>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</si>
  <si>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</si>
  <si>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</si>
  <si>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</si>
  <si>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</si>
  <si>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</si>
  <si>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</si>
  <si>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</si>
  <si>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</si>
  <si>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</si>
  <si>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</si>
  <si>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</si>
  <si>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</si>
  <si>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</si>
  <si>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</si>
  <si>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</si>
  <si>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</si>
  <si>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</si>
  <si>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</si>
  <si>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</si>
  <si>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VIII</t>
  </si>
  <si>
    <t>Направления использования чистой прибыли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</si>
  <si>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</si>
  <si>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</si>
  <si>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</si>
  <si>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</si>
  <si>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</si>
  <si>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</si>
  <si>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</si>
  <si>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</si>
  <si>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</si>
  <si>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</si>
  <si>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</si>
  <si>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</si>
  <si>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</si>
  <si>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</si>
  <si>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</si>
  <si>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</si>
  <si>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</si>
  <si>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</si>
  <si>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</si>
  <si>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</si>
  <si>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</si>
  <si>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</si>
  <si>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</si>
  <si>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</si>
  <si>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</si>
  <si>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</si>
  <si>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</si>
  <si>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</si>
  <si>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</si>
  <si>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</si>
  <si>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</si>
  <si>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</si>
  <si>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</si>
  <si>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</si>
  <si>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</si>
  <si>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</si>
  <si>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</si>
  <si>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</si>
  <si>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</si>
  <si>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</si>
  <si>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</si>
  <si>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</si>
  <si>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</si>
  <si>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</si>
  <si>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</si>
  <si>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</si>
  <si>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</si>
  <si>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</si>
  <si>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</si>
  <si>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</si>
  <si>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</si>
  <si>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</si>
  <si>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</si>
  <si>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</si>
  <si>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</si>
  <si>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</si>
  <si>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</si>
  <si>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</si>
  <si>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</si>
  <si>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</si>
  <si>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</si>
  <si>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</si>
  <si>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</si>
  <si>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</si>
  <si>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</si>
  <si>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</si>
  <si>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</si>
  <si>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</si>
  <si>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</si>
  <si>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</si>
  <si>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</si>
  <si>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</si>
  <si>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</si>
  <si>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</si>
  <si>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</si>
  <si>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</si>
  <si>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</si>
  <si>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</si>
  <si>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</si>
  <si>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</si>
  <si>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</si>
  <si>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</si>
  <si>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</si>
  <si>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</si>
  <si>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</si>
  <si>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</si>
  <si>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</si>
  <si>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</si>
  <si>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</si>
  <si>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</si>
  <si>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</si>
  <si>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</si>
  <si>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</si>
  <si>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</si>
  <si>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</si>
  <si>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</si>
  <si>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</si>
  <si>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</si>
  <si>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</si>
  <si>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</si>
  <si>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</si>
  <si>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</si>
  <si>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</si>
  <si>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</si>
  <si>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</si>
  <si>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</si>
  <si>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</si>
  <si>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</si>
  <si>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</si>
  <si>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</si>
  <si>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</si>
  <si>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</si>
  <si>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</si>
  <si>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</si>
  <si>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</si>
  <si>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</si>
  <si>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</si>
  <si>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</si>
  <si>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</si>
  <si>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</si>
  <si>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</si>
  <si>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</si>
  <si>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</si>
  <si>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</si>
  <si>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</si>
  <si>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</si>
  <si>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</si>
  <si>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</si>
  <si>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</si>
  <si>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</si>
  <si>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</si>
  <si>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</si>
  <si>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</si>
  <si>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</si>
  <si>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</si>
  <si>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</t>
  </si>
  <si>
    <t>числе связанного с капитальными вложениями.</t>
  </si>
  <si>
    <t>***** Указывается суммарно стоимость оказанных субъекту электроэнергетики услуг.</t>
  </si>
  <si>
    <t>СКУД</t>
  </si>
  <si>
    <t>1.2.4.4</t>
  </si>
  <si>
    <t>ЭD 1.2.4.4</t>
  </si>
  <si>
    <t>1</t>
  </si>
  <si>
    <t>2020</t>
  </si>
  <si>
    <t>Фактический объем финансирования капитальных вложений на 01.01. 2020 год 
млн. рублей
(с НДС)</t>
  </si>
  <si>
    <t>Остаток финансирования капитальных вложений на 01.01. 2020 год в прогнозных ценах соответствующих лет, млн. рублей
(с НДС)</t>
  </si>
  <si>
    <t>Финансирование капитальных вложений 2020 года млн. рублей (с НДС)</t>
  </si>
  <si>
    <t>приказом ДЕПАРТАМЕНТА ТОПЛИВНО-ЭНЕРГЕТИЧЕСКОГО КОМПЛЕКСА И ТАРИФНОГО РЕГУЛИРОВАНИЯ ВОЛОГОДСКОЙ ОБЛАСТИ "Об утверждении  инвестиционной программы АО «Вологодская областная энергетическая компания» на 2020-2024 годы"  от 30 октября 2019 года"  № 160</t>
  </si>
  <si>
    <t>Всего 2020 год</t>
  </si>
  <si>
    <t>Фактический объем освоения капитальных вложений на 01.01. 2020 год в прогнозных ценах соответствующих лет, млн. рублей
(без НДС)</t>
  </si>
  <si>
    <t>Остаток освоения капитальных вложений на 01.01. 2020 год  млн. рублей
(без НДС)</t>
  </si>
  <si>
    <t>Освоение капитальных вложений 2020 года млн. рублей (без НДС)</t>
  </si>
  <si>
    <t>активов к бухгалтерскому учету в 2020 году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</si>
  <si>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 в 2020 году</t>
  </si>
  <si>
    <t>деятельности (мощностей) в эксплуатацию в 2020 году</t>
  </si>
  <si>
    <t>Вывод объектов инвестиционной деятельности (мощностей) из эксплуатации в 2020 году</t>
  </si>
  <si>
    <t>факт на 01.01. 2020 год</t>
  </si>
  <si>
    <t>факт 2019 года 
(на 01.01.2020 год)</t>
  </si>
  <si>
    <t xml:space="preserve">Отчетный 2020 год </t>
  </si>
  <si>
    <t>Форма 20. Отчет об исполнении финансового плана субъекта электроэнергетики 1 квартал 2020 года</t>
  </si>
  <si>
    <t xml:space="preserve">показатель замены силовых (авто-) трансформаторов </t>
  </si>
  <si>
    <t xml:space="preserve">показатель замены линий электропередачи </t>
  </si>
  <si>
    <t>показатель замены выключателей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</si>
</sst>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0_р_._-;\-* #,##0.000_р_._-;_-* &quot;-&quot;??_р_._-;_-@_-"/>
    <numFmt numFmtId="167" formatCode="_-* #,##0.0_р_._-;\-* #,##0.0_р_._-;_-* &quot;-&quot;??_р_._-;_-@_-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.5"/>
      <name val="Times New Roman"/>
      <family val="1"/>
      <charset val="204"/>
    </font>
    <font>
      <sz val="8"/>
      <color rgb="FF0000CC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sz val="6.5"/>
      <color rgb="FF0000CC"/>
      <name val="Times New Roman"/>
      <family val="1"/>
      <charset val="204"/>
    </font>
    <font>
      <sz val="7"/>
      <color rgb="FF0000CC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6"/>
      <color rgb="FF0000CC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name val="Arial"/>
      <family val="2"/>
    </font>
    <font>
      <sz val="11"/>
      <color rgb="FF0000CC"/>
      <name val="Times New Roman"/>
      <family val="1"/>
      <charset val="204"/>
    </font>
    <font>
      <i/>
      <sz val="9"/>
      <color rgb="FF0000CC"/>
      <name val="Times New Roman"/>
      <family val="1"/>
      <charset val="204"/>
    </font>
    <font>
      <sz val="8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</cellStyleXfs>
  <cellXfs count="738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165" fontId="4" fillId="0" borderId="9" xfId="1" applyFont="1" applyFill="1" applyBorder="1" applyAlignment="1">
      <alignment horizontal="center" vertical="center"/>
    </xf>
    <xf numFmtId="165" fontId="10" fillId="0" borderId="9" xfId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 wrapText="1"/>
    </xf>
    <xf numFmtId="165" fontId="4" fillId="0" borderId="9" xfId="1" applyFont="1" applyBorder="1" applyAlignment="1">
      <alignment horizontal="center" vertical="center"/>
    </xf>
    <xf numFmtId="165" fontId="10" fillId="0" borderId="9" xfId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 wrapText="1"/>
    </xf>
    <xf numFmtId="165" fontId="4" fillId="0" borderId="0" xfId="1" applyFont="1" applyBorder="1" applyAlignment="1">
      <alignment horizontal="center" vertical="center"/>
    </xf>
    <xf numFmtId="165" fontId="10" fillId="0" borderId="0" xfId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vertical="center" wrapText="1"/>
    </xf>
    <xf numFmtId="165" fontId="4" fillId="2" borderId="9" xfId="1" applyFont="1" applyFill="1" applyBorder="1" applyAlignment="1">
      <alignment horizontal="center" vertical="center"/>
    </xf>
    <xf numFmtId="165" fontId="10" fillId="2" borderId="9" xfId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vertical="center" wrapText="1"/>
    </xf>
    <xf numFmtId="165" fontId="4" fillId="3" borderId="9" xfId="1" applyFont="1" applyFill="1" applyBorder="1" applyAlignment="1">
      <alignment horizontal="center" vertical="center"/>
    </xf>
    <xf numFmtId="165" fontId="10" fillId="3" borderId="9" xfId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left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top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3" fillId="0" borderId="0" xfId="0" applyNumberFormat="1" applyFont="1" applyBorder="1" applyAlignment="1">
      <alignment horizontal="right" vertical="top" wrapText="1"/>
    </xf>
    <xf numFmtId="0" fontId="14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 vertical="top"/>
    </xf>
    <xf numFmtId="0" fontId="15" fillId="0" borderId="0" xfId="0" applyNumberFormat="1" applyFont="1" applyBorder="1" applyAlignment="1">
      <alignment horizontal="left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textRotation="90" wrapText="1"/>
    </xf>
    <xf numFmtId="0" fontId="4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center" vertical="center" textRotation="90" wrapText="1"/>
    </xf>
    <xf numFmtId="0" fontId="2" fillId="0" borderId="9" xfId="0" applyNumberFormat="1" applyFont="1" applyBorder="1" applyAlignment="1">
      <alignment horizontal="center" vertical="top"/>
    </xf>
    <xf numFmtId="0" fontId="6" fillId="0" borderId="0" xfId="0" applyFont="1"/>
    <xf numFmtId="0" fontId="6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 vertical="top"/>
    </xf>
    <xf numFmtId="0" fontId="6" fillId="0" borderId="9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top"/>
    </xf>
    <xf numFmtId="0" fontId="13" fillId="0" borderId="0" xfId="0" applyFont="1" applyAlignment="1">
      <alignment horizontal="right"/>
    </xf>
    <xf numFmtId="0" fontId="13" fillId="0" borderId="0" xfId="0" applyNumberFormat="1" applyFont="1" applyBorder="1" applyAlignment="1">
      <alignment horizontal="right" vertical="top"/>
    </xf>
    <xf numFmtId="0" fontId="9" fillId="0" borderId="9" xfId="0" applyNumberFormat="1" applyFont="1" applyBorder="1" applyAlignment="1">
      <alignment horizontal="center" vertical="center" textRotation="90" wrapText="1"/>
    </xf>
    <xf numFmtId="0" fontId="9" fillId="0" borderId="9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/>
    </xf>
    <xf numFmtId="0" fontId="9" fillId="0" borderId="9" xfId="0" applyNumberFormat="1" applyFont="1" applyBorder="1" applyAlignment="1">
      <alignment horizontal="center" textRotation="90" wrapText="1"/>
    </xf>
    <xf numFmtId="0" fontId="4" fillId="0" borderId="0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6" fillId="0" borderId="0" xfId="0" applyNumberFormat="1" applyFont="1" applyBorder="1" applyAlignment="1">
      <alignment horizontal="left"/>
    </xf>
    <xf numFmtId="1" fontId="17" fillId="0" borderId="0" xfId="0" applyNumberFormat="1" applyFont="1" applyBorder="1" applyAlignment="1">
      <alignment horizontal="left"/>
    </xf>
    <xf numFmtId="165" fontId="18" fillId="0" borderId="9" xfId="1" applyFont="1" applyFill="1" applyBorder="1" applyAlignment="1">
      <alignment horizontal="center" vertical="center"/>
    </xf>
    <xf numFmtId="165" fontId="18" fillId="0" borderId="9" xfId="1" applyFont="1" applyBorder="1" applyAlignment="1">
      <alignment horizontal="center" vertical="center"/>
    </xf>
    <xf numFmtId="165" fontId="18" fillId="0" borderId="0" xfId="1" applyFont="1" applyBorder="1" applyAlignment="1">
      <alignment horizontal="center" vertical="center"/>
    </xf>
    <xf numFmtId="165" fontId="18" fillId="2" borderId="9" xfId="1" applyFont="1" applyFill="1" applyBorder="1" applyAlignment="1">
      <alignment horizontal="center" vertical="center"/>
    </xf>
    <xf numFmtId="165" fontId="18" fillId="3" borderId="9" xfId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top"/>
    </xf>
    <xf numFmtId="2" fontId="14" fillId="0" borderId="1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/>
    </xf>
    <xf numFmtId="165" fontId="4" fillId="0" borderId="2" xfId="1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vertical="center" wrapText="1"/>
    </xf>
    <xf numFmtId="165" fontId="4" fillId="2" borderId="7" xfId="1" applyFont="1" applyFill="1" applyBorder="1" applyAlignment="1">
      <alignment horizontal="center" vertical="center"/>
    </xf>
    <xf numFmtId="165" fontId="18" fillId="2" borderId="7" xfId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1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/>
    </xf>
    <xf numFmtId="165" fontId="4" fillId="0" borderId="3" xfId="1" applyFont="1" applyFill="1" applyBorder="1" applyAlignment="1">
      <alignment horizontal="center" vertical="center"/>
    </xf>
    <xf numFmtId="165" fontId="4" fillId="0" borderId="3" xfId="1" applyFont="1" applyBorder="1" applyAlignment="1">
      <alignment horizontal="center" vertical="center"/>
    </xf>
    <xf numFmtId="165" fontId="4" fillId="2" borderId="3" xfId="1" applyFont="1" applyFill="1" applyBorder="1" applyAlignment="1">
      <alignment horizontal="center" vertical="center"/>
    </xf>
    <xf numFmtId="165" fontId="4" fillId="3" borderId="3" xfId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/>
    </xf>
    <xf numFmtId="165" fontId="4" fillId="0" borderId="5" xfId="1" applyFont="1" applyFill="1" applyBorder="1" applyAlignment="1">
      <alignment horizontal="center" vertical="center"/>
    </xf>
    <xf numFmtId="165" fontId="4" fillId="0" borderId="5" xfId="1" applyFont="1" applyBorder="1" applyAlignment="1">
      <alignment horizontal="center" vertical="center"/>
    </xf>
    <xf numFmtId="165" fontId="4" fillId="2" borderId="5" xfId="1" applyFont="1" applyFill="1" applyBorder="1" applyAlignment="1">
      <alignment horizontal="center" vertical="center"/>
    </xf>
    <xf numFmtId="165" fontId="4" fillId="3" borderId="5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/>
    </xf>
    <xf numFmtId="165" fontId="10" fillId="0" borderId="18" xfId="1" applyFont="1" applyFill="1" applyBorder="1" applyAlignment="1">
      <alignment horizontal="center" vertical="center"/>
    </xf>
    <xf numFmtId="165" fontId="4" fillId="0" borderId="19" xfId="1" applyFont="1" applyFill="1" applyBorder="1" applyAlignment="1">
      <alignment horizontal="center" vertical="center"/>
    </xf>
    <xf numFmtId="165" fontId="10" fillId="0" borderId="18" xfId="1" applyFont="1" applyBorder="1" applyAlignment="1">
      <alignment horizontal="center" vertical="center"/>
    </xf>
    <xf numFmtId="165" fontId="4" fillId="0" borderId="19" xfId="1" applyFont="1" applyBorder="1" applyAlignment="1">
      <alignment horizontal="center" vertical="center"/>
    </xf>
    <xf numFmtId="165" fontId="10" fillId="0" borderId="20" xfId="1" applyFont="1" applyBorder="1" applyAlignment="1">
      <alignment horizontal="center" vertical="center"/>
    </xf>
    <xf numFmtId="165" fontId="4" fillId="0" borderId="21" xfId="1" applyFont="1" applyBorder="1" applyAlignment="1">
      <alignment horizontal="center" vertical="center"/>
    </xf>
    <xf numFmtId="165" fontId="10" fillId="2" borderId="18" xfId="1" applyFont="1" applyFill="1" applyBorder="1" applyAlignment="1">
      <alignment horizontal="center" vertical="center"/>
    </xf>
    <xf numFmtId="165" fontId="4" fillId="2" borderId="19" xfId="1" applyFont="1" applyFill="1" applyBorder="1" applyAlignment="1">
      <alignment horizontal="center" vertical="center"/>
    </xf>
    <xf numFmtId="165" fontId="10" fillId="3" borderId="18" xfId="1" applyFont="1" applyFill="1" applyBorder="1" applyAlignment="1">
      <alignment horizontal="center" vertical="center"/>
    </xf>
    <xf numFmtId="165" fontId="4" fillId="3" borderId="19" xfId="1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165" fontId="18" fillId="0" borderId="18" xfId="1" applyFont="1" applyFill="1" applyBorder="1" applyAlignment="1">
      <alignment horizontal="center" vertical="center"/>
    </xf>
    <xf numFmtId="165" fontId="18" fillId="0" borderId="20" xfId="1" applyFont="1" applyBorder="1" applyAlignment="1">
      <alignment horizontal="center" vertical="center"/>
    </xf>
    <xf numFmtId="165" fontId="18" fillId="2" borderId="18" xfId="1" applyFont="1" applyFill="1" applyBorder="1" applyAlignment="1">
      <alignment horizontal="center" vertical="center"/>
    </xf>
    <xf numFmtId="165" fontId="18" fillId="0" borderId="18" xfId="1" applyFont="1" applyBorder="1" applyAlignment="1">
      <alignment horizontal="center" vertical="center"/>
    </xf>
    <xf numFmtId="165" fontId="18" fillId="3" borderId="18" xfId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19" fillId="0" borderId="9" xfId="0" applyNumberFormat="1" applyFont="1" applyBorder="1" applyAlignment="1">
      <alignment horizontal="center" vertical="center" wrapText="1"/>
    </xf>
    <xf numFmtId="0" fontId="19" fillId="0" borderId="9" xfId="0" applyNumberFormat="1" applyFont="1" applyBorder="1" applyAlignment="1">
      <alignment horizontal="center" vertical="center" textRotation="90" wrapText="1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vertical="center" wrapText="1"/>
    </xf>
    <xf numFmtId="165" fontId="15" fillId="0" borderId="9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5" fillId="0" borderId="9" xfId="0" applyNumberFormat="1" applyFont="1" applyBorder="1" applyAlignment="1">
      <alignment vertical="center" wrapText="1"/>
    </xf>
    <xf numFmtId="165" fontId="15" fillId="0" borderId="9" xfId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vertical="center" wrapText="1"/>
    </xf>
    <xf numFmtId="165" fontId="15" fillId="0" borderId="2" xfId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2" borderId="7" xfId="0" applyNumberFormat="1" applyFont="1" applyFill="1" applyBorder="1" applyAlignment="1">
      <alignment horizontal="center" vertical="center"/>
    </xf>
    <xf numFmtId="0" fontId="15" fillId="2" borderId="7" xfId="0" applyNumberFormat="1" applyFont="1" applyFill="1" applyBorder="1" applyAlignment="1">
      <alignment vertical="center" wrapText="1"/>
    </xf>
    <xf numFmtId="165" fontId="15" fillId="2" borderId="7" xfId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0" fontId="15" fillId="3" borderId="9" xfId="0" applyNumberFormat="1" applyFont="1" applyFill="1" applyBorder="1" applyAlignment="1">
      <alignment vertical="center" wrapText="1"/>
    </xf>
    <xf numFmtId="165" fontId="15" fillId="3" borderId="9" xfId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/>
    </xf>
    <xf numFmtId="0" fontId="15" fillId="2" borderId="9" xfId="0" applyNumberFormat="1" applyFont="1" applyFill="1" applyBorder="1" applyAlignment="1">
      <alignment vertical="center" wrapText="1"/>
    </xf>
    <xf numFmtId="165" fontId="15" fillId="2" borderId="9" xfId="1" applyFont="1" applyFill="1" applyBorder="1" applyAlignment="1">
      <alignment horizontal="center" vertical="center"/>
    </xf>
    <xf numFmtId="165" fontId="19" fillId="2" borderId="7" xfId="1" applyFont="1" applyFill="1" applyBorder="1" applyAlignment="1">
      <alignment horizontal="center" vertical="center"/>
    </xf>
    <xf numFmtId="165" fontId="19" fillId="0" borderId="9" xfId="1" applyFont="1" applyBorder="1" applyAlignment="1">
      <alignment horizontal="center" vertical="center"/>
    </xf>
    <xf numFmtId="165" fontId="19" fillId="3" borderId="9" xfId="1" applyFont="1" applyFill="1" applyBorder="1" applyAlignment="1">
      <alignment horizontal="center" vertical="center"/>
    </xf>
    <xf numFmtId="165" fontId="19" fillId="2" borderId="9" xfId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left"/>
    </xf>
    <xf numFmtId="0" fontId="15" fillId="0" borderId="0" xfId="0" applyNumberFormat="1" applyFont="1" applyBorder="1" applyAlignment="1">
      <alignment horizontal="left" vertical="center"/>
    </xf>
    <xf numFmtId="0" fontId="20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center" vertical="top"/>
    </xf>
    <xf numFmtId="165" fontId="19" fillId="0" borderId="9" xfId="1" applyFont="1" applyFill="1" applyBorder="1" applyAlignment="1">
      <alignment horizontal="center" vertical="center"/>
    </xf>
    <xf numFmtId="165" fontId="19" fillId="0" borderId="2" xfId="1" applyFont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center" vertical="center"/>
    </xf>
    <xf numFmtId="0" fontId="15" fillId="3" borderId="7" xfId="0" applyNumberFormat="1" applyFont="1" applyFill="1" applyBorder="1" applyAlignment="1">
      <alignment vertical="center" wrapText="1"/>
    </xf>
    <xf numFmtId="0" fontId="6" fillId="0" borderId="0" xfId="0" applyNumberFormat="1" applyFont="1" applyBorder="1" applyAlignment="1">
      <alignment horizontal="right" vertical="top" wrapText="1"/>
    </xf>
    <xf numFmtId="0" fontId="15" fillId="0" borderId="5" xfId="0" applyNumberFormat="1" applyFont="1" applyBorder="1" applyAlignment="1">
      <alignment horizontal="center" vertical="center" wrapText="1"/>
    </xf>
    <xf numFmtId="0" fontId="21" fillId="0" borderId="9" xfId="0" applyNumberFormat="1" applyFont="1" applyBorder="1" applyAlignment="1">
      <alignment horizontal="center" vertical="center" textRotation="90" wrapText="1"/>
    </xf>
    <xf numFmtId="165" fontId="2" fillId="0" borderId="9" xfId="1" applyFont="1" applyFill="1" applyBorder="1" applyAlignment="1">
      <alignment horizontal="center" vertical="center"/>
    </xf>
    <xf numFmtId="165" fontId="21" fillId="0" borderId="9" xfId="1" applyFont="1" applyFill="1" applyBorder="1" applyAlignment="1">
      <alignment horizontal="center" vertical="center"/>
    </xf>
    <xf numFmtId="165" fontId="2" fillId="0" borderId="9" xfId="1" applyFont="1" applyBorder="1" applyAlignment="1">
      <alignment horizontal="center" vertical="center"/>
    </xf>
    <xf numFmtId="165" fontId="21" fillId="0" borderId="9" xfId="1" applyFont="1" applyBorder="1" applyAlignment="1">
      <alignment horizontal="center" vertical="center"/>
    </xf>
    <xf numFmtId="165" fontId="2" fillId="0" borderId="2" xfId="1" applyFont="1" applyBorder="1" applyAlignment="1">
      <alignment horizontal="center" vertical="center"/>
    </xf>
    <xf numFmtId="165" fontId="21" fillId="0" borderId="2" xfId="1" applyFont="1" applyBorder="1" applyAlignment="1">
      <alignment horizontal="center" vertical="center"/>
    </xf>
    <xf numFmtId="165" fontId="2" fillId="2" borderId="7" xfId="1" applyFont="1" applyFill="1" applyBorder="1" applyAlignment="1">
      <alignment horizontal="center" vertical="center"/>
    </xf>
    <xf numFmtId="165" fontId="21" fillId="2" borderId="7" xfId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vertical="center" wrapText="1"/>
    </xf>
    <xf numFmtId="165" fontId="2" fillId="3" borderId="9" xfId="1" applyFont="1" applyFill="1" applyBorder="1" applyAlignment="1">
      <alignment horizontal="center" vertical="center"/>
    </xf>
    <xf numFmtId="165" fontId="21" fillId="3" borderId="9" xfId="1" applyFont="1" applyFill="1" applyBorder="1" applyAlignment="1">
      <alignment horizontal="center" vertical="center"/>
    </xf>
    <xf numFmtId="165" fontId="2" fillId="2" borderId="9" xfId="1" applyFont="1" applyFill="1" applyBorder="1" applyAlignment="1">
      <alignment horizontal="center" vertical="center"/>
    </xf>
    <xf numFmtId="165" fontId="21" fillId="2" borderId="9" xfId="1" applyFont="1" applyFill="1" applyBorder="1" applyAlignment="1">
      <alignment horizontal="center" vertical="center"/>
    </xf>
    <xf numFmtId="0" fontId="21" fillId="0" borderId="0" xfId="0" applyNumberFormat="1" applyFont="1" applyBorder="1" applyAlignment="1">
      <alignment horizontal="left"/>
    </xf>
    <xf numFmtId="0" fontId="21" fillId="0" borderId="3" xfId="0" applyNumberFormat="1" applyFont="1" applyBorder="1" applyAlignment="1">
      <alignment horizontal="center" vertical="center" textRotation="90" wrapText="1"/>
    </xf>
    <xf numFmtId="165" fontId="21" fillId="0" borderId="3" xfId="1" applyFont="1" applyFill="1" applyBorder="1" applyAlignment="1">
      <alignment horizontal="center" vertical="center"/>
    </xf>
    <xf numFmtId="165" fontId="21" fillId="0" borderId="3" xfId="1" applyFont="1" applyBorder="1" applyAlignment="1">
      <alignment horizontal="center" vertical="center"/>
    </xf>
    <xf numFmtId="165" fontId="21" fillId="2" borderId="8" xfId="1" applyFont="1" applyFill="1" applyBorder="1" applyAlignment="1">
      <alignment horizontal="center" vertical="center"/>
    </xf>
    <xf numFmtId="165" fontId="21" fillId="3" borderId="3" xfId="1" applyFont="1" applyFill="1" applyBorder="1" applyAlignment="1">
      <alignment horizontal="center" vertical="center"/>
    </xf>
    <xf numFmtId="165" fontId="21" fillId="2" borderId="3" xfId="1" applyFont="1" applyFill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 textRotation="90" wrapText="1"/>
    </xf>
    <xf numFmtId="0" fontId="2" fillId="0" borderId="19" xfId="0" applyNumberFormat="1" applyFont="1" applyBorder="1" applyAlignment="1">
      <alignment horizontal="center" vertical="center" textRotation="90" wrapText="1"/>
    </xf>
    <xf numFmtId="0" fontId="2" fillId="0" borderId="18" xfId="0" applyNumberFormat="1" applyFont="1" applyBorder="1" applyAlignment="1">
      <alignment horizontal="center" vertical="top"/>
    </xf>
    <xf numFmtId="0" fontId="2" fillId="0" borderId="19" xfId="0" applyNumberFormat="1" applyFont="1" applyBorder="1" applyAlignment="1">
      <alignment horizontal="center" vertical="top"/>
    </xf>
    <xf numFmtId="165" fontId="2" fillId="0" borderId="18" xfId="1" applyFont="1" applyFill="1" applyBorder="1" applyAlignment="1">
      <alignment horizontal="center" vertical="center"/>
    </xf>
    <xf numFmtId="165" fontId="2" fillId="2" borderId="18" xfId="1" applyFont="1" applyFill="1" applyBorder="1" applyAlignment="1">
      <alignment horizontal="center" vertical="center"/>
    </xf>
    <xf numFmtId="165" fontId="2" fillId="2" borderId="19" xfId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textRotation="90" wrapText="1"/>
    </xf>
    <xf numFmtId="0" fontId="2" fillId="0" borderId="3" xfId="0" applyNumberFormat="1" applyFont="1" applyBorder="1" applyAlignment="1">
      <alignment horizontal="center" vertical="top"/>
    </xf>
    <xf numFmtId="165" fontId="2" fillId="0" borderId="3" xfId="1" applyFont="1" applyFill="1" applyBorder="1" applyAlignment="1">
      <alignment horizontal="center" vertical="center"/>
    </xf>
    <xf numFmtId="165" fontId="2" fillId="2" borderId="3" xfId="1" applyFont="1" applyFill="1" applyBorder="1" applyAlignment="1">
      <alignment horizontal="center" vertical="center"/>
    </xf>
    <xf numFmtId="165" fontId="2" fillId="0" borderId="18" xfId="1" applyFont="1" applyBorder="1" applyAlignment="1">
      <alignment horizontal="center" vertical="center"/>
    </xf>
    <xf numFmtId="165" fontId="2" fillId="0" borderId="3" xfId="1" applyFont="1" applyBorder="1" applyAlignment="1">
      <alignment horizontal="center" vertical="center"/>
    </xf>
    <xf numFmtId="165" fontId="2" fillId="2" borderId="24" xfId="1" applyFont="1" applyFill="1" applyBorder="1" applyAlignment="1">
      <alignment horizontal="center" vertical="center"/>
    </xf>
    <xf numFmtId="165" fontId="2" fillId="2" borderId="8" xfId="1" applyFont="1" applyFill="1" applyBorder="1" applyAlignment="1">
      <alignment horizontal="center" vertical="center"/>
    </xf>
    <xf numFmtId="165" fontId="2" fillId="3" borderId="18" xfId="1" applyFont="1" applyFill="1" applyBorder="1" applyAlignment="1">
      <alignment horizontal="center" vertical="center"/>
    </xf>
    <xf numFmtId="165" fontId="2" fillId="3" borderId="3" xfId="1" applyFont="1" applyFill="1" applyBorder="1" applyAlignment="1">
      <alignment horizontal="center" vertical="center"/>
    </xf>
    <xf numFmtId="165" fontId="2" fillId="0" borderId="19" xfId="1" applyFont="1" applyFill="1" applyBorder="1" applyAlignment="1">
      <alignment horizontal="center" vertical="center"/>
    </xf>
    <xf numFmtId="165" fontId="2" fillId="0" borderId="19" xfId="1" applyFont="1" applyBorder="1" applyAlignment="1">
      <alignment horizontal="center" vertical="center"/>
    </xf>
    <xf numFmtId="165" fontId="2" fillId="0" borderId="23" xfId="1" applyFont="1" applyBorder="1" applyAlignment="1">
      <alignment horizontal="center" vertical="center"/>
    </xf>
    <xf numFmtId="165" fontId="2" fillId="2" borderId="25" xfId="1" applyFont="1" applyFill="1" applyBorder="1" applyAlignment="1">
      <alignment horizontal="center" vertical="center"/>
    </xf>
    <xf numFmtId="165" fontId="2" fillId="3" borderId="19" xfId="1" applyFont="1" applyFill="1" applyBorder="1" applyAlignment="1">
      <alignment horizontal="center" vertical="center"/>
    </xf>
    <xf numFmtId="165" fontId="15" fillId="0" borderId="3" xfId="1" applyFont="1" applyFill="1" applyBorder="1" applyAlignment="1">
      <alignment horizontal="center" vertical="center"/>
    </xf>
    <xf numFmtId="165" fontId="15" fillId="0" borderId="3" xfId="1" applyFont="1" applyBorder="1" applyAlignment="1">
      <alignment horizontal="center" vertical="center"/>
    </xf>
    <xf numFmtId="165" fontId="15" fillId="0" borderId="10" xfId="1" applyFont="1" applyBorder="1" applyAlignment="1">
      <alignment horizontal="center" vertical="center"/>
    </xf>
    <xf numFmtId="165" fontId="15" fillId="2" borderId="8" xfId="1" applyFont="1" applyFill="1" applyBorder="1" applyAlignment="1">
      <alignment horizontal="center" vertical="center"/>
    </xf>
    <xf numFmtId="165" fontId="15" fillId="3" borderId="3" xfId="1" applyFont="1" applyFill="1" applyBorder="1" applyAlignment="1">
      <alignment horizontal="center" vertical="center"/>
    </xf>
    <xf numFmtId="165" fontId="15" fillId="2" borderId="3" xfId="1" applyFont="1" applyFill="1" applyBorder="1" applyAlignment="1">
      <alignment horizontal="center" vertical="center"/>
    </xf>
    <xf numFmtId="165" fontId="15" fillId="0" borderId="5" xfId="1" applyFont="1" applyFill="1" applyBorder="1" applyAlignment="1">
      <alignment horizontal="center" vertical="center"/>
    </xf>
    <xf numFmtId="165" fontId="15" fillId="0" borderId="5" xfId="1" applyFont="1" applyBorder="1" applyAlignment="1">
      <alignment horizontal="center" vertical="center"/>
    </xf>
    <xf numFmtId="165" fontId="15" fillId="0" borderId="12" xfId="1" applyFont="1" applyBorder="1" applyAlignment="1">
      <alignment horizontal="center" vertical="center"/>
    </xf>
    <xf numFmtId="165" fontId="15" fillId="2" borderId="13" xfId="1" applyFont="1" applyFill="1" applyBorder="1" applyAlignment="1">
      <alignment horizontal="center" vertical="center"/>
    </xf>
    <xf numFmtId="165" fontId="15" fillId="3" borderId="5" xfId="1" applyFont="1" applyFill="1" applyBorder="1" applyAlignment="1">
      <alignment horizontal="center" vertical="center"/>
    </xf>
    <xf numFmtId="165" fontId="15" fillId="2" borderId="5" xfId="1" applyFont="1" applyFill="1" applyBorder="1" applyAlignment="1">
      <alignment horizontal="center" vertical="center"/>
    </xf>
    <xf numFmtId="0" fontId="19" fillId="0" borderId="18" xfId="0" applyNumberFormat="1" applyFont="1" applyBorder="1" applyAlignment="1">
      <alignment horizontal="center" vertical="center" wrapText="1"/>
    </xf>
    <xf numFmtId="0" fontId="19" fillId="0" borderId="18" xfId="0" applyNumberFormat="1" applyFont="1" applyBorder="1" applyAlignment="1">
      <alignment horizontal="center" vertical="center" textRotation="90" wrapText="1"/>
    </xf>
    <xf numFmtId="0" fontId="19" fillId="0" borderId="19" xfId="0" applyNumberFormat="1" applyFont="1" applyBorder="1" applyAlignment="1">
      <alignment horizontal="center" vertical="center" textRotation="90" wrapText="1"/>
    </xf>
    <xf numFmtId="165" fontId="15" fillId="0" borderId="18" xfId="1" applyFont="1" applyFill="1" applyBorder="1" applyAlignment="1">
      <alignment horizontal="center" vertical="center"/>
    </xf>
    <xf numFmtId="165" fontId="19" fillId="0" borderId="19" xfId="1" applyFont="1" applyFill="1" applyBorder="1" applyAlignment="1">
      <alignment horizontal="center" vertical="center"/>
    </xf>
    <xf numFmtId="165" fontId="19" fillId="0" borderId="19" xfId="1" applyFont="1" applyBorder="1" applyAlignment="1">
      <alignment horizontal="center" vertical="center"/>
    </xf>
    <xf numFmtId="165" fontId="15" fillId="0" borderId="18" xfId="1" applyFont="1" applyBorder="1" applyAlignment="1">
      <alignment horizontal="center" vertical="center"/>
    </xf>
    <xf numFmtId="165" fontId="15" fillId="0" borderId="22" xfId="1" applyFont="1" applyBorder="1" applyAlignment="1">
      <alignment horizontal="center" vertical="center"/>
    </xf>
    <xf numFmtId="165" fontId="19" fillId="0" borderId="23" xfId="1" applyFont="1" applyBorder="1" applyAlignment="1">
      <alignment horizontal="center" vertical="center"/>
    </xf>
    <xf numFmtId="165" fontId="15" fillId="2" borderId="24" xfId="1" applyFont="1" applyFill="1" applyBorder="1" applyAlignment="1">
      <alignment horizontal="center" vertical="center"/>
    </xf>
    <xf numFmtId="165" fontId="19" fillId="2" borderId="25" xfId="1" applyFont="1" applyFill="1" applyBorder="1" applyAlignment="1">
      <alignment horizontal="center" vertical="center"/>
    </xf>
    <xf numFmtId="165" fontId="15" fillId="3" borderId="18" xfId="1" applyFont="1" applyFill="1" applyBorder="1" applyAlignment="1">
      <alignment horizontal="center" vertical="center"/>
    </xf>
    <xf numFmtId="165" fontId="19" fillId="3" borderId="19" xfId="1" applyFont="1" applyFill="1" applyBorder="1" applyAlignment="1">
      <alignment horizontal="center" vertical="center"/>
    </xf>
    <xf numFmtId="165" fontId="15" fillId="2" borderId="18" xfId="1" applyFont="1" applyFill="1" applyBorder="1" applyAlignment="1">
      <alignment horizontal="center" vertical="center"/>
    </xf>
    <xf numFmtId="165" fontId="19" fillId="2" borderId="19" xfId="1" applyFont="1" applyFill="1" applyBorder="1" applyAlignment="1">
      <alignment horizontal="center" vertical="center"/>
    </xf>
    <xf numFmtId="165" fontId="19" fillId="2" borderId="18" xfId="1" applyFont="1" applyFill="1" applyBorder="1" applyAlignment="1">
      <alignment horizontal="center" vertical="center"/>
    </xf>
    <xf numFmtId="0" fontId="19" fillId="0" borderId="3" xfId="0" applyNumberFormat="1" applyFont="1" applyBorder="1" applyAlignment="1">
      <alignment horizontal="center" vertical="center" textRotation="90" wrapText="1"/>
    </xf>
    <xf numFmtId="165" fontId="19" fillId="0" borderId="3" xfId="1" applyFont="1" applyFill="1" applyBorder="1" applyAlignment="1">
      <alignment horizontal="center" vertical="center"/>
    </xf>
    <xf numFmtId="165" fontId="19" fillId="0" borderId="3" xfId="1" applyFont="1" applyBorder="1" applyAlignment="1">
      <alignment horizontal="center" vertical="center"/>
    </xf>
    <xf numFmtId="165" fontId="19" fillId="2" borderId="8" xfId="1" applyFont="1" applyFill="1" applyBorder="1" applyAlignment="1">
      <alignment horizontal="center" vertical="center"/>
    </xf>
    <xf numFmtId="165" fontId="19" fillId="3" borderId="3" xfId="1" applyFont="1" applyFill="1" applyBorder="1" applyAlignment="1">
      <alignment horizontal="center" vertical="center"/>
    </xf>
    <xf numFmtId="165" fontId="19" fillId="2" borderId="3" xfId="1" applyFont="1" applyFill="1" applyBorder="1" applyAlignment="1">
      <alignment horizontal="center" vertical="center"/>
    </xf>
    <xf numFmtId="165" fontId="19" fillId="0" borderId="18" xfId="1" applyFont="1" applyFill="1" applyBorder="1" applyAlignment="1">
      <alignment horizontal="center" vertical="center"/>
    </xf>
    <xf numFmtId="165" fontId="19" fillId="0" borderId="18" xfId="1" applyFont="1" applyBorder="1" applyAlignment="1">
      <alignment horizontal="center" vertical="center"/>
    </xf>
    <xf numFmtId="165" fontId="19" fillId="0" borderId="22" xfId="1" applyFont="1" applyBorder="1" applyAlignment="1">
      <alignment horizontal="center" vertical="center"/>
    </xf>
    <xf numFmtId="165" fontId="19" fillId="2" borderId="24" xfId="1" applyFont="1" applyFill="1" applyBorder="1" applyAlignment="1">
      <alignment horizontal="center" vertical="center"/>
    </xf>
    <xf numFmtId="165" fontId="19" fillId="3" borderId="18" xfId="1" applyFont="1" applyFill="1" applyBorder="1" applyAlignment="1">
      <alignment horizontal="center" vertical="center"/>
    </xf>
    <xf numFmtId="0" fontId="15" fillId="0" borderId="18" xfId="0" applyNumberFormat="1" applyFont="1" applyBorder="1" applyAlignment="1">
      <alignment horizontal="center" vertical="center" wrapText="1"/>
    </xf>
    <xf numFmtId="0" fontId="15" fillId="0" borderId="18" xfId="0" applyNumberFormat="1" applyFont="1" applyBorder="1" applyAlignment="1">
      <alignment horizontal="center" vertical="center" textRotation="90" wrapText="1"/>
    </xf>
    <xf numFmtId="0" fontId="15" fillId="0" borderId="19" xfId="0" applyNumberFormat="1" applyFont="1" applyBorder="1" applyAlignment="1">
      <alignment horizontal="center" vertical="center" textRotation="90" wrapText="1"/>
    </xf>
    <xf numFmtId="165" fontId="15" fillId="0" borderId="19" xfId="1" applyFont="1" applyFill="1" applyBorder="1" applyAlignment="1">
      <alignment horizontal="center" vertical="center"/>
    </xf>
    <xf numFmtId="165" fontId="15" fillId="0" borderId="19" xfId="1" applyFont="1" applyBorder="1" applyAlignment="1">
      <alignment horizontal="center" vertical="center"/>
    </xf>
    <xf numFmtId="165" fontId="15" fillId="0" borderId="23" xfId="1" applyFont="1" applyBorder="1" applyAlignment="1">
      <alignment horizontal="center" vertical="center"/>
    </xf>
    <xf numFmtId="165" fontId="15" fillId="2" borderId="25" xfId="1" applyFont="1" applyFill="1" applyBorder="1" applyAlignment="1">
      <alignment horizontal="center" vertical="center"/>
    </xf>
    <xf numFmtId="165" fontId="15" fillId="3" borderId="19" xfId="1" applyFont="1" applyFill="1" applyBorder="1" applyAlignment="1">
      <alignment horizontal="center" vertical="center"/>
    </xf>
    <xf numFmtId="165" fontId="15" fillId="2" borderId="19" xfId="1" applyFont="1" applyFill="1" applyBorder="1" applyAlignment="1">
      <alignment horizontal="center" vertical="center"/>
    </xf>
    <xf numFmtId="165" fontId="19" fillId="3" borderId="5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center" vertical="top"/>
    </xf>
    <xf numFmtId="0" fontId="16" fillId="0" borderId="18" xfId="0" applyNumberFormat="1" applyFont="1" applyBorder="1" applyAlignment="1">
      <alignment horizontal="center" vertical="center" textRotation="90" wrapText="1"/>
    </xf>
    <xf numFmtId="0" fontId="16" fillId="0" borderId="19" xfId="0" applyNumberFormat="1" applyFont="1" applyBorder="1" applyAlignment="1">
      <alignment horizontal="center" vertical="center" textRotation="90" wrapText="1"/>
    </xf>
    <xf numFmtId="0" fontId="16" fillId="0" borderId="18" xfId="0" applyNumberFormat="1" applyFont="1" applyBorder="1" applyAlignment="1">
      <alignment horizontal="center" vertical="top"/>
    </xf>
    <xf numFmtId="0" fontId="16" fillId="0" borderId="19" xfId="0" applyNumberFormat="1" applyFont="1" applyBorder="1" applyAlignment="1">
      <alignment horizontal="center" vertical="top"/>
    </xf>
    <xf numFmtId="0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NumberFormat="1" applyFont="1" applyBorder="1" applyAlignment="1">
      <alignment horizontal="center" vertical="top"/>
    </xf>
    <xf numFmtId="0" fontId="6" fillId="0" borderId="18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19" xfId="0" applyNumberFormat="1" applyFont="1" applyBorder="1" applyAlignment="1">
      <alignment horizontal="center" vertical="center" textRotation="90" wrapText="1"/>
    </xf>
    <xf numFmtId="0" fontId="6" fillId="0" borderId="18" xfId="0" applyNumberFormat="1" applyFont="1" applyBorder="1" applyAlignment="1">
      <alignment horizontal="center" vertical="top"/>
    </xf>
    <xf numFmtId="0" fontId="6" fillId="0" borderId="19" xfId="0" applyNumberFormat="1" applyFont="1" applyBorder="1" applyAlignment="1">
      <alignment horizontal="center" vertical="top"/>
    </xf>
    <xf numFmtId="0" fontId="15" fillId="0" borderId="9" xfId="0" applyNumberFormat="1" applyFont="1" applyBorder="1" applyAlignment="1">
      <alignment horizontal="center" vertical="top"/>
    </xf>
    <xf numFmtId="0" fontId="15" fillId="0" borderId="3" xfId="0" applyNumberFormat="1" applyFont="1" applyBorder="1" applyAlignment="1">
      <alignment horizontal="center" vertical="top"/>
    </xf>
    <xf numFmtId="0" fontId="15" fillId="0" borderId="18" xfId="0" applyNumberFormat="1" applyFont="1" applyBorder="1" applyAlignment="1">
      <alignment horizontal="center" vertical="top"/>
    </xf>
    <xf numFmtId="0" fontId="15" fillId="0" borderId="19" xfId="0" applyNumberFormat="1" applyFont="1" applyBorder="1" applyAlignment="1">
      <alignment horizontal="center" vertical="top"/>
    </xf>
    <xf numFmtId="0" fontId="15" fillId="0" borderId="5" xfId="0" applyNumberFormat="1" applyFont="1" applyBorder="1" applyAlignment="1">
      <alignment horizontal="center" vertical="top"/>
    </xf>
    <xf numFmtId="1" fontId="6" fillId="0" borderId="18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vertical="center" wrapText="1"/>
    </xf>
    <xf numFmtId="165" fontId="6" fillId="0" borderId="9" xfId="1" applyFont="1" applyFill="1" applyBorder="1" applyAlignment="1">
      <alignment horizontal="center" vertical="center"/>
    </xf>
    <xf numFmtId="165" fontId="6" fillId="0" borderId="3" xfId="1" applyFont="1" applyFill="1" applyBorder="1" applyAlignment="1">
      <alignment horizontal="center" vertical="center"/>
    </xf>
    <xf numFmtId="165" fontId="16" fillId="0" borderId="18" xfId="1" applyFont="1" applyFill="1" applyBorder="1" applyAlignment="1">
      <alignment horizontal="center" vertical="center"/>
    </xf>
    <xf numFmtId="165" fontId="16" fillId="0" borderId="9" xfId="1" applyFont="1" applyFill="1" applyBorder="1" applyAlignment="1">
      <alignment horizontal="center" vertical="center"/>
    </xf>
    <xf numFmtId="165" fontId="16" fillId="0" borderId="3" xfId="1" applyFont="1" applyFill="1" applyBorder="1" applyAlignment="1">
      <alignment horizontal="center" vertical="center"/>
    </xf>
    <xf numFmtId="165" fontId="16" fillId="0" borderId="19" xfId="1" applyFont="1" applyFill="1" applyBorder="1" applyAlignment="1">
      <alignment horizontal="center" vertical="center"/>
    </xf>
    <xf numFmtId="165" fontId="6" fillId="0" borderId="18" xfId="1" applyFont="1" applyFill="1" applyBorder="1" applyAlignment="1">
      <alignment horizontal="center" vertical="center"/>
    </xf>
    <xf numFmtId="165" fontId="6" fillId="0" borderId="19" xfId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vertical="center" wrapText="1"/>
    </xf>
    <xf numFmtId="165" fontId="6" fillId="0" borderId="9" xfId="1" applyFont="1" applyBorder="1" applyAlignment="1">
      <alignment horizontal="center" vertical="center"/>
    </xf>
    <xf numFmtId="165" fontId="6" fillId="0" borderId="3" xfId="1" applyFont="1" applyBorder="1" applyAlignment="1">
      <alignment horizontal="center" vertical="center"/>
    </xf>
    <xf numFmtId="165" fontId="16" fillId="0" borderId="9" xfId="1" applyFont="1" applyBorder="1" applyAlignment="1">
      <alignment horizontal="center" vertical="center"/>
    </xf>
    <xf numFmtId="165" fontId="16" fillId="0" borderId="3" xfId="1" applyFont="1" applyBorder="1" applyAlignment="1">
      <alignment horizontal="center" vertical="center"/>
    </xf>
    <xf numFmtId="165" fontId="16" fillId="0" borderId="19" xfId="1" applyFont="1" applyBorder="1" applyAlignment="1">
      <alignment horizontal="center" vertical="center"/>
    </xf>
    <xf numFmtId="165" fontId="6" fillId="0" borderId="19" xfId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5" fontId="16" fillId="0" borderId="18" xfId="1" applyFont="1" applyBorder="1" applyAlignment="1">
      <alignment horizontal="center" vertical="center"/>
    </xf>
    <xf numFmtId="165" fontId="6" fillId="0" borderId="18" xfId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vertical="center" wrapText="1"/>
    </xf>
    <xf numFmtId="165" fontId="6" fillId="0" borderId="2" xfId="1" applyFont="1" applyBorder="1" applyAlignment="1">
      <alignment horizontal="center" vertical="center"/>
    </xf>
    <xf numFmtId="165" fontId="6" fillId="0" borderId="10" xfId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vertical="center" wrapText="1"/>
    </xf>
    <xf numFmtId="165" fontId="6" fillId="2" borderId="7" xfId="1" applyFont="1" applyFill="1" applyBorder="1" applyAlignment="1">
      <alignment horizontal="center" vertical="center"/>
    </xf>
    <xf numFmtId="165" fontId="6" fillId="2" borderId="8" xfId="1" applyFont="1" applyFill="1" applyBorder="1" applyAlignment="1">
      <alignment horizontal="center" vertical="center"/>
    </xf>
    <xf numFmtId="165" fontId="16" fillId="2" borderId="18" xfId="1" applyFont="1" applyFill="1" applyBorder="1" applyAlignment="1">
      <alignment horizontal="center" vertical="center"/>
    </xf>
    <xf numFmtId="165" fontId="16" fillId="2" borderId="9" xfId="1" applyFont="1" applyFill="1" applyBorder="1" applyAlignment="1">
      <alignment horizontal="center" vertical="center"/>
    </xf>
    <xf numFmtId="165" fontId="16" fillId="2" borderId="3" xfId="1" applyFont="1" applyFill="1" applyBorder="1" applyAlignment="1">
      <alignment horizontal="center" vertical="center"/>
    </xf>
    <xf numFmtId="165" fontId="16" fillId="2" borderId="19" xfId="1" applyFont="1" applyFill="1" applyBorder="1" applyAlignment="1">
      <alignment horizontal="center" vertical="center"/>
    </xf>
    <xf numFmtId="165" fontId="6" fillId="2" borderId="18" xfId="1" applyFont="1" applyFill="1" applyBorder="1" applyAlignment="1">
      <alignment horizontal="center" vertical="center"/>
    </xf>
    <xf numFmtId="165" fontId="6" fillId="2" borderId="9" xfId="1" applyFont="1" applyFill="1" applyBorder="1" applyAlignment="1">
      <alignment horizontal="center" vertical="center"/>
    </xf>
    <xf numFmtId="165" fontId="6" fillId="2" borderId="3" xfId="1" applyFont="1" applyFill="1" applyBorder="1" applyAlignment="1">
      <alignment horizontal="center" vertical="center"/>
    </xf>
    <xf numFmtId="165" fontId="6" fillId="2" borderId="19" xfId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0" fontId="6" fillId="3" borderId="7" xfId="0" applyNumberFormat="1" applyFont="1" applyFill="1" applyBorder="1" applyAlignment="1">
      <alignment vertical="center" wrapText="1"/>
    </xf>
    <xf numFmtId="165" fontId="6" fillId="3" borderId="9" xfId="1" applyFont="1" applyFill="1" applyBorder="1" applyAlignment="1">
      <alignment horizontal="center" vertical="center"/>
    </xf>
    <xf numFmtId="165" fontId="6" fillId="3" borderId="3" xfId="1" applyFont="1" applyFill="1" applyBorder="1" applyAlignment="1">
      <alignment horizontal="center" vertical="center"/>
    </xf>
    <xf numFmtId="165" fontId="16" fillId="3" borderId="18" xfId="1" applyFont="1" applyFill="1" applyBorder="1" applyAlignment="1">
      <alignment horizontal="center" vertical="center"/>
    </xf>
    <xf numFmtId="165" fontId="16" fillId="3" borderId="9" xfId="1" applyFont="1" applyFill="1" applyBorder="1" applyAlignment="1">
      <alignment horizontal="center" vertical="center"/>
    </xf>
    <xf numFmtId="165" fontId="16" fillId="3" borderId="3" xfId="1" applyFont="1" applyFill="1" applyBorder="1" applyAlignment="1">
      <alignment horizontal="center" vertical="center"/>
    </xf>
    <xf numFmtId="165" fontId="16" fillId="3" borderId="19" xfId="1" applyFont="1" applyFill="1" applyBorder="1" applyAlignment="1">
      <alignment horizontal="center" vertical="center"/>
    </xf>
    <xf numFmtId="165" fontId="6" fillId="3" borderId="18" xfId="1" applyFont="1" applyFill="1" applyBorder="1" applyAlignment="1">
      <alignment horizontal="center" vertical="center"/>
    </xf>
    <xf numFmtId="165" fontId="6" fillId="3" borderId="19" xfId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9" xfId="0" applyNumberFormat="1" applyFont="1" applyFill="1" applyBorder="1" applyAlignment="1">
      <alignment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>
      <alignment vertical="center" wrapText="1"/>
    </xf>
    <xf numFmtId="0" fontId="16" fillId="0" borderId="0" xfId="0" applyNumberFormat="1" applyFont="1" applyBorder="1" applyAlignment="1">
      <alignment horizontal="left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9" xfId="0" applyNumberFormat="1" applyFont="1" applyBorder="1" applyAlignment="1">
      <alignment horizontal="center" vertical="center" textRotation="90" wrapText="1"/>
    </xf>
    <xf numFmtId="0" fontId="22" fillId="0" borderId="9" xfId="0" applyNumberFormat="1" applyFont="1" applyBorder="1" applyAlignment="1">
      <alignment horizontal="center" vertical="top"/>
    </xf>
    <xf numFmtId="0" fontId="22" fillId="0" borderId="9" xfId="0" applyNumberFormat="1" applyFont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vertical="center" wrapText="1"/>
    </xf>
    <xf numFmtId="0" fontId="15" fillId="0" borderId="0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left" indent="1"/>
    </xf>
    <xf numFmtId="2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1" fontId="24" fillId="0" borderId="2" xfId="0" applyNumberFormat="1" applyFont="1" applyBorder="1" applyAlignment="1">
      <alignment horizontal="center" vertical="top"/>
    </xf>
    <xf numFmtId="1" fontId="24" fillId="0" borderId="34" xfId="0" applyNumberFormat="1" applyFont="1" applyBorder="1" applyAlignment="1">
      <alignment horizontal="center" vertical="top"/>
    </xf>
    <xf numFmtId="2" fontId="6" fillId="0" borderId="18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left" vertical="center" wrapText="1"/>
    </xf>
    <xf numFmtId="2" fontId="6" fillId="0" borderId="42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center" vertical="center"/>
    </xf>
    <xf numFmtId="2" fontId="6" fillId="0" borderId="43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left" vertical="center" wrapText="1"/>
    </xf>
    <xf numFmtId="2" fontId="6" fillId="0" borderId="24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left" vertical="center" wrapText="1"/>
    </xf>
    <xf numFmtId="2" fontId="6" fillId="0" borderId="2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left" vertical="center" wrapText="1"/>
    </xf>
    <xf numFmtId="2" fontId="24" fillId="0" borderId="42" xfId="0" applyNumberFormat="1" applyFont="1" applyBorder="1" applyAlignment="1">
      <alignment horizontal="center" vertical="top"/>
    </xf>
    <xf numFmtId="2" fontId="24" fillId="0" borderId="34" xfId="0" applyNumberFormat="1" applyFont="1" applyBorder="1" applyAlignment="1">
      <alignment horizontal="center" vertical="top"/>
    </xf>
    <xf numFmtId="2" fontId="24" fillId="0" borderId="43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left"/>
    </xf>
    <xf numFmtId="2" fontId="6" fillId="0" borderId="0" xfId="0" applyNumberFormat="1" applyFont="1"/>
    <xf numFmtId="2" fontId="23" fillId="0" borderId="0" xfId="0" applyNumberFormat="1" applyFont="1" applyBorder="1" applyAlignment="1">
      <alignment wrapText="1"/>
    </xf>
    <xf numFmtId="1" fontId="23" fillId="0" borderId="1" xfId="0" applyNumberFormat="1" applyFont="1" applyBorder="1" applyAlignment="1">
      <alignment horizontal="center"/>
    </xf>
    <xf numFmtId="165" fontId="6" fillId="0" borderId="43" xfId="1" applyFont="1" applyBorder="1" applyAlignment="1">
      <alignment horizontal="center" vertical="center"/>
    </xf>
    <xf numFmtId="2" fontId="6" fillId="4" borderId="18" xfId="0" applyNumberFormat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center" vertical="center"/>
    </xf>
    <xf numFmtId="165" fontId="6" fillId="4" borderId="9" xfId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left" vertical="center" wrapText="1"/>
    </xf>
    <xf numFmtId="2" fontId="6" fillId="4" borderId="24" xfId="0" applyNumberFormat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center" vertical="center"/>
    </xf>
    <xf numFmtId="165" fontId="6" fillId="4" borderId="7" xfId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left" vertical="center" wrapText="1"/>
    </xf>
    <xf numFmtId="2" fontId="6" fillId="5" borderId="26" xfId="0" applyNumberFormat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center" vertical="center"/>
    </xf>
    <xf numFmtId="165" fontId="6" fillId="5" borderId="38" xfId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left" vertical="center" wrapText="1"/>
    </xf>
    <xf numFmtId="2" fontId="6" fillId="5" borderId="18" xfId="0" applyNumberFormat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center" vertical="center"/>
    </xf>
    <xf numFmtId="165" fontId="6" fillId="5" borderId="9" xfId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left" vertical="center" wrapText="1"/>
    </xf>
    <xf numFmtId="2" fontId="6" fillId="5" borderId="24" xfId="0" applyNumberFormat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center" vertical="center"/>
    </xf>
    <xf numFmtId="165" fontId="6" fillId="5" borderId="7" xfId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left" vertical="center" wrapText="1"/>
    </xf>
    <xf numFmtId="2" fontId="6" fillId="4" borderId="42" xfId="0" applyNumberFormat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center" vertical="center"/>
    </xf>
    <xf numFmtId="165" fontId="6" fillId="4" borderId="43" xfId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left" vertical="center" wrapText="1"/>
    </xf>
    <xf numFmtId="165" fontId="6" fillId="3" borderId="5" xfId="1" applyFont="1" applyFill="1" applyBorder="1" applyAlignment="1">
      <alignment horizontal="center" vertical="center"/>
    </xf>
    <xf numFmtId="166" fontId="4" fillId="3" borderId="9" xfId="1" applyNumberFormat="1" applyFont="1" applyFill="1" applyBorder="1" applyAlignment="1">
      <alignment horizontal="center" vertical="center"/>
    </xf>
    <xf numFmtId="165" fontId="16" fillId="3" borderId="5" xfId="1" applyFont="1" applyFill="1" applyBorder="1" applyAlignment="1">
      <alignment horizontal="center" vertical="center"/>
    </xf>
    <xf numFmtId="167" fontId="19" fillId="3" borderId="9" xfId="1" applyNumberFormat="1" applyFont="1" applyFill="1" applyBorder="1" applyAlignment="1">
      <alignment horizontal="center" vertical="center"/>
    </xf>
    <xf numFmtId="166" fontId="19" fillId="3" borderId="9" xfId="1" applyNumberFormat="1" applyFont="1" applyFill="1" applyBorder="1" applyAlignment="1">
      <alignment horizontal="center" vertical="center"/>
    </xf>
    <xf numFmtId="166" fontId="15" fillId="3" borderId="9" xfId="1" applyNumberFormat="1" applyFont="1" applyFill="1" applyBorder="1" applyAlignment="1">
      <alignment horizontal="center" vertical="center"/>
    </xf>
    <xf numFmtId="2" fontId="21" fillId="0" borderId="0" xfId="0" applyNumberFormat="1" applyFont="1" applyBorder="1" applyAlignment="1">
      <alignment horizontal="left"/>
    </xf>
    <xf numFmtId="2" fontId="17" fillId="0" borderId="0" xfId="0" applyNumberFormat="1" applyFont="1" applyBorder="1" applyAlignment="1">
      <alignment horizontal="left"/>
    </xf>
    <xf numFmtId="2" fontId="16" fillId="0" borderId="0" xfId="0" applyNumberFormat="1" applyFont="1" applyBorder="1" applyAlignment="1">
      <alignment horizontal="left"/>
    </xf>
    <xf numFmtId="2" fontId="26" fillId="0" borderId="0" xfId="0" applyNumberFormat="1" applyFont="1" applyBorder="1" applyAlignment="1">
      <alignment horizontal="left"/>
    </xf>
    <xf numFmtId="2" fontId="26" fillId="0" borderId="0" xfId="0" applyNumberFormat="1" applyFont="1" applyBorder="1" applyAlignment="1">
      <alignment wrapText="1"/>
    </xf>
    <xf numFmtId="2" fontId="21" fillId="0" borderId="5" xfId="0" applyNumberFormat="1" applyFont="1" applyBorder="1" applyAlignment="1">
      <alignment horizontal="center" vertical="center"/>
    </xf>
    <xf numFmtId="1" fontId="27" fillId="0" borderId="12" xfId="0" applyNumberFormat="1" applyFont="1" applyBorder="1" applyAlignment="1">
      <alignment horizontal="center" vertical="top"/>
    </xf>
    <xf numFmtId="165" fontId="16" fillId="0" borderId="16" xfId="1" applyFont="1" applyBorder="1" applyAlignment="1">
      <alignment horizontal="center" vertical="center"/>
    </xf>
    <xf numFmtId="165" fontId="16" fillId="5" borderId="18" xfId="1" applyFont="1" applyFill="1" applyBorder="1" applyAlignment="1">
      <alignment horizontal="center" vertical="center"/>
    </xf>
    <xf numFmtId="165" fontId="16" fillId="4" borderId="18" xfId="1" applyFont="1" applyFill="1" applyBorder="1" applyAlignment="1">
      <alignment horizontal="center" vertical="center"/>
    </xf>
    <xf numFmtId="165" fontId="16" fillId="0" borderId="42" xfId="1" applyFont="1" applyBorder="1" applyAlignment="1">
      <alignment horizontal="center" vertical="center"/>
    </xf>
    <xf numFmtId="165" fontId="16" fillId="4" borderId="24" xfId="1" applyFont="1" applyFill="1" applyBorder="1" applyAlignment="1">
      <alignment horizontal="center" vertical="center"/>
    </xf>
    <xf numFmtId="165" fontId="16" fillId="5" borderId="24" xfId="1" applyFont="1" applyFill="1" applyBorder="1" applyAlignment="1">
      <alignment horizontal="center" vertical="center"/>
    </xf>
    <xf numFmtId="165" fontId="16" fillId="4" borderId="42" xfId="1" applyFont="1" applyFill="1" applyBorder="1" applyAlignment="1">
      <alignment horizontal="center" vertical="center"/>
    </xf>
    <xf numFmtId="165" fontId="16" fillId="0" borderId="22" xfId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/>
    </xf>
    <xf numFmtId="2" fontId="16" fillId="0" borderId="18" xfId="0" applyNumberFormat="1" applyFont="1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2" fontId="27" fillId="0" borderId="41" xfId="0" applyNumberFormat="1" applyFont="1" applyBorder="1" applyAlignment="1">
      <alignment horizontal="center" vertical="top"/>
    </xf>
    <xf numFmtId="2" fontId="16" fillId="0" borderId="42" xfId="0" applyNumberFormat="1" applyFont="1" applyBorder="1" applyAlignment="1">
      <alignment horizontal="center" vertical="center"/>
    </xf>
    <xf numFmtId="165" fontId="2" fillId="0" borderId="0" xfId="1" applyFont="1" applyBorder="1" applyAlignment="1">
      <alignment horizontal="left"/>
    </xf>
    <xf numFmtId="2" fontId="2" fillId="0" borderId="0" xfId="0" applyNumberFormat="1" applyFont="1" applyBorder="1" applyAlignment="1">
      <alignment horizontal="right" vertical="top" wrapText="1"/>
    </xf>
    <xf numFmtId="165" fontId="10" fillId="3" borderId="9" xfId="1" applyNumberFormat="1" applyFont="1" applyFill="1" applyBorder="1" applyAlignment="1">
      <alignment horizontal="center" vertical="center"/>
    </xf>
    <xf numFmtId="165" fontId="4" fillId="3" borderId="9" xfId="1" applyNumberFormat="1" applyFont="1" applyFill="1" applyBorder="1" applyAlignment="1">
      <alignment horizontal="center" vertical="center"/>
    </xf>
    <xf numFmtId="165" fontId="16" fillId="4" borderId="16" xfId="1" applyFont="1" applyFill="1" applyBorder="1" applyAlignment="1">
      <alignment horizontal="center" vertical="center"/>
    </xf>
    <xf numFmtId="165" fontId="16" fillId="5" borderId="45" xfId="1" applyFont="1" applyFill="1" applyBorder="1" applyAlignment="1">
      <alignment horizontal="center" vertical="center"/>
    </xf>
    <xf numFmtId="2" fontId="2" fillId="0" borderId="3" xfId="0" applyNumberFormat="1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left" vertical="center"/>
    </xf>
    <xf numFmtId="2" fontId="2" fillId="0" borderId="5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indent="1"/>
    </xf>
    <xf numFmtId="2" fontId="2" fillId="0" borderId="4" xfId="0" applyNumberFormat="1" applyFont="1" applyBorder="1" applyAlignment="1">
      <alignment horizontal="left" vertical="center" indent="1"/>
    </xf>
    <xf numFmtId="2" fontId="2" fillId="0" borderId="5" xfId="0" applyNumberFormat="1" applyFont="1" applyBorder="1" applyAlignment="1">
      <alignment horizontal="left" vertical="center" indent="1"/>
    </xf>
    <xf numFmtId="2" fontId="2" fillId="0" borderId="3" xfId="0" applyNumberFormat="1" applyFont="1" applyBorder="1" applyAlignment="1">
      <alignment horizontal="left" vertical="center" indent="2"/>
    </xf>
    <xf numFmtId="2" fontId="2" fillId="0" borderId="4" xfId="0" applyNumberFormat="1" applyFont="1" applyBorder="1" applyAlignment="1">
      <alignment horizontal="left" vertical="center" indent="2"/>
    </xf>
    <xf numFmtId="2" fontId="2" fillId="0" borderId="5" xfId="0" applyNumberFormat="1" applyFont="1" applyBorder="1" applyAlignment="1">
      <alignment horizontal="left" vertical="center" indent="2"/>
    </xf>
    <xf numFmtId="2" fontId="2" fillId="0" borderId="3" xfId="0" applyNumberFormat="1" applyFont="1" applyBorder="1" applyAlignment="1">
      <alignment horizontal="left" vertical="center" wrapText="1" indent="2"/>
    </xf>
    <xf numFmtId="2" fontId="2" fillId="0" borderId="4" xfId="0" applyNumberFormat="1" applyFont="1" applyBorder="1" applyAlignment="1">
      <alignment horizontal="left" vertical="center" wrapText="1" indent="2"/>
    </xf>
    <xf numFmtId="2" fontId="2" fillId="0" borderId="5" xfId="0" applyNumberFormat="1" applyFont="1" applyBorder="1" applyAlignment="1">
      <alignment horizontal="left" vertical="center" wrapText="1" indent="2"/>
    </xf>
    <xf numFmtId="2" fontId="2" fillId="0" borderId="3" xfId="0" applyNumberFormat="1" applyFont="1" applyBorder="1" applyAlignment="1">
      <alignment horizontal="left" vertical="center" indent="3"/>
    </xf>
    <xf numFmtId="2" fontId="2" fillId="0" borderId="4" xfId="0" applyNumberFormat="1" applyFont="1" applyBorder="1" applyAlignment="1">
      <alignment horizontal="left" vertical="center" indent="3"/>
    </xf>
    <xf numFmtId="2" fontId="2" fillId="0" borderId="5" xfId="0" applyNumberFormat="1" applyFont="1" applyBorder="1" applyAlignment="1">
      <alignment horizontal="left" vertical="center" indent="3"/>
    </xf>
    <xf numFmtId="2" fontId="2" fillId="0" borderId="3" xfId="0" applyNumberFormat="1" applyFont="1" applyBorder="1" applyAlignment="1">
      <alignment horizontal="left" vertical="center" wrapText="1" indent="1"/>
    </xf>
    <xf numFmtId="2" fontId="2" fillId="0" borderId="4" xfId="0" applyNumberFormat="1" applyFont="1" applyBorder="1" applyAlignment="1">
      <alignment horizontal="left" vertical="center" wrapText="1" indent="1"/>
    </xf>
    <xf numFmtId="2" fontId="2" fillId="0" borderId="5" xfId="0" applyNumberFormat="1" applyFont="1" applyBorder="1" applyAlignment="1">
      <alignment horizontal="left" vertical="center" wrapText="1" indent="1"/>
    </xf>
    <xf numFmtId="2" fontId="2" fillId="0" borderId="10" xfId="0" applyNumberFormat="1" applyFont="1" applyBorder="1" applyAlignment="1">
      <alignment horizontal="left" vertical="center" wrapText="1" indent="1"/>
    </xf>
    <xf numFmtId="2" fontId="2" fillId="0" borderId="11" xfId="0" applyNumberFormat="1" applyFont="1" applyBorder="1" applyAlignment="1">
      <alignment horizontal="left" vertical="center" wrapText="1" indent="1"/>
    </xf>
    <xf numFmtId="2" fontId="2" fillId="0" borderId="12" xfId="0" applyNumberFormat="1" applyFont="1" applyBorder="1" applyAlignment="1">
      <alignment horizontal="left" vertical="center" wrapText="1" indent="1"/>
    </xf>
    <xf numFmtId="2" fontId="5" fillId="0" borderId="35" xfId="0" applyNumberFormat="1" applyFont="1" applyBorder="1" applyAlignment="1">
      <alignment horizontal="center" vertical="center"/>
    </xf>
    <xf numFmtId="2" fontId="5" fillId="0" borderId="36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2" fontId="2" fillId="0" borderId="13" xfId="0" applyNumberFormat="1" applyFont="1" applyBorder="1" applyAlignment="1">
      <alignment horizontal="left" vertical="center"/>
    </xf>
    <xf numFmtId="2" fontId="2" fillId="0" borderId="39" xfId="0" applyNumberFormat="1" applyFont="1" applyBorder="1" applyAlignment="1">
      <alignment horizontal="left" vertical="center" indent="1"/>
    </xf>
    <xf numFmtId="2" fontId="2" fillId="0" borderId="40" xfId="0" applyNumberFormat="1" applyFont="1" applyBorder="1" applyAlignment="1">
      <alignment horizontal="left" vertical="center" indent="1"/>
    </xf>
    <xf numFmtId="2" fontId="2" fillId="0" borderId="41" xfId="0" applyNumberFormat="1" applyFont="1" applyBorder="1" applyAlignment="1">
      <alignment horizontal="left" vertical="center" indent="1"/>
    </xf>
    <xf numFmtId="2" fontId="2" fillId="0" borderId="39" xfId="0" applyNumberFormat="1" applyFont="1" applyBorder="1" applyAlignment="1">
      <alignment horizontal="left" vertical="center" indent="2"/>
    </xf>
    <xf numFmtId="2" fontId="2" fillId="0" borderId="40" xfId="0" applyNumberFormat="1" applyFont="1" applyBorder="1" applyAlignment="1">
      <alignment horizontal="left" vertical="center" indent="2"/>
    </xf>
    <xf numFmtId="2" fontId="2" fillId="0" borderId="41" xfId="0" applyNumberFormat="1" applyFont="1" applyBorder="1" applyAlignment="1">
      <alignment horizontal="left" vertical="center" indent="2"/>
    </xf>
    <xf numFmtId="2" fontId="2" fillId="0" borderId="3" xfId="0" applyNumberFormat="1" applyFont="1" applyBorder="1" applyAlignment="1">
      <alignment horizontal="left" vertical="center" wrapText="1" indent="3"/>
    </xf>
    <xf numFmtId="2" fontId="2" fillId="0" borderId="4" xfId="0" applyNumberFormat="1" applyFont="1" applyBorder="1" applyAlignment="1">
      <alignment horizontal="left" vertical="center" wrapText="1" indent="3"/>
    </xf>
    <xf numFmtId="2" fontId="2" fillId="0" borderId="5" xfId="0" applyNumberFormat="1" applyFont="1" applyBorder="1" applyAlignment="1">
      <alignment horizontal="left" vertical="center" wrapText="1" indent="3"/>
    </xf>
    <xf numFmtId="2" fontId="2" fillId="0" borderId="3" xfId="0" applyNumberFormat="1" applyFont="1" applyBorder="1" applyAlignment="1">
      <alignment horizontal="left" vertical="center" indent="4"/>
    </xf>
    <xf numFmtId="2" fontId="2" fillId="0" borderId="4" xfId="0" applyNumberFormat="1" applyFont="1" applyBorder="1" applyAlignment="1">
      <alignment horizontal="left" vertical="center" indent="4"/>
    </xf>
    <xf numFmtId="2" fontId="2" fillId="0" borderId="5" xfId="0" applyNumberFormat="1" applyFont="1" applyBorder="1" applyAlignment="1">
      <alignment horizontal="left" vertical="center" indent="4"/>
    </xf>
    <xf numFmtId="2" fontId="2" fillId="0" borderId="3" xfId="0" applyNumberFormat="1" applyFont="1" applyBorder="1" applyAlignment="1">
      <alignment horizontal="left" vertical="center" wrapText="1" indent="4"/>
    </xf>
    <xf numFmtId="2" fontId="2" fillId="0" borderId="4" xfId="0" applyNumberFormat="1" applyFont="1" applyBorder="1" applyAlignment="1">
      <alignment horizontal="left" vertical="center" wrapText="1" indent="4"/>
    </xf>
    <xf numFmtId="2" fontId="2" fillId="0" borderId="5" xfId="0" applyNumberFormat="1" applyFont="1" applyBorder="1" applyAlignment="1">
      <alignment horizontal="left" vertical="center" wrapText="1" indent="4"/>
    </xf>
    <xf numFmtId="2" fontId="2" fillId="0" borderId="3" xfId="0" applyNumberFormat="1" applyFont="1" applyBorder="1" applyAlignment="1">
      <alignment horizontal="left" vertical="center" indent="5"/>
    </xf>
    <xf numFmtId="2" fontId="2" fillId="0" borderId="4" xfId="0" applyNumberFormat="1" applyFont="1" applyBorder="1" applyAlignment="1">
      <alignment horizontal="left" vertical="center" indent="5"/>
    </xf>
    <xf numFmtId="2" fontId="2" fillId="0" borderId="5" xfId="0" applyNumberFormat="1" applyFont="1" applyBorder="1" applyAlignment="1">
      <alignment horizontal="left" vertical="center" indent="5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/>
    </xf>
    <xf numFmtId="2" fontId="24" fillId="0" borderId="39" xfId="0" applyNumberFormat="1" applyFont="1" applyBorder="1" applyAlignment="1">
      <alignment horizontal="center" vertical="top"/>
    </xf>
    <xf numFmtId="2" fontId="24" fillId="0" borderId="40" xfId="0" applyNumberFormat="1" applyFont="1" applyBorder="1" applyAlignment="1">
      <alignment horizontal="center" vertical="top"/>
    </xf>
    <xf numFmtId="2" fontId="24" fillId="0" borderId="41" xfId="0" applyNumberFormat="1" applyFont="1" applyBorder="1" applyAlignment="1">
      <alignment horizontal="center" vertical="top"/>
    </xf>
    <xf numFmtId="2" fontId="6" fillId="0" borderId="44" xfId="0" applyNumberFormat="1" applyFont="1" applyBorder="1" applyAlignment="1">
      <alignment horizontal="left" vertical="center"/>
    </xf>
    <xf numFmtId="2" fontId="6" fillId="0" borderId="31" xfId="0" applyNumberFormat="1" applyFont="1" applyBorder="1" applyAlignment="1">
      <alignment horizontal="left" vertical="center"/>
    </xf>
    <xf numFmtId="2" fontId="6" fillId="0" borderId="32" xfId="0" applyNumberFormat="1" applyFont="1" applyBorder="1" applyAlignment="1">
      <alignment horizontal="left" vertical="center"/>
    </xf>
    <xf numFmtId="2" fontId="2" fillId="0" borderId="10" xfId="0" applyNumberFormat="1" applyFont="1" applyBorder="1" applyAlignment="1">
      <alignment horizontal="left" vertical="center"/>
    </xf>
    <xf numFmtId="2" fontId="2" fillId="0" borderId="11" xfId="0" applyNumberFormat="1" applyFont="1" applyBorder="1" applyAlignment="1">
      <alignment horizontal="left" vertical="center"/>
    </xf>
    <xf numFmtId="2" fontId="2" fillId="0" borderId="12" xfId="0" applyNumberFormat="1" applyFont="1" applyBorder="1" applyAlignment="1">
      <alignment horizontal="left" vertical="center"/>
    </xf>
    <xf numFmtId="2" fontId="2" fillId="0" borderId="26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2" fontId="2" fillId="0" borderId="31" xfId="0" applyNumberFormat="1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center" vertical="center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left" vertical="center" indent="3"/>
    </xf>
    <xf numFmtId="2" fontId="2" fillId="0" borderId="11" xfId="0" applyNumberFormat="1" applyFont="1" applyBorder="1" applyAlignment="1">
      <alignment horizontal="left" vertical="center" indent="3"/>
    </xf>
    <xf numFmtId="2" fontId="2" fillId="0" borderId="12" xfId="0" applyNumberFormat="1" applyFont="1" applyBorder="1" applyAlignment="1">
      <alignment horizontal="left" vertical="center" indent="3"/>
    </xf>
    <xf numFmtId="2" fontId="2" fillId="4" borderId="3" xfId="0" applyNumberFormat="1" applyFont="1" applyFill="1" applyBorder="1" applyAlignment="1">
      <alignment horizontal="left" vertical="center"/>
    </xf>
    <xf numFmtId="2" fontId="2" fillId="4" borderId="4" xfId="0" applyNumberFormat="1" applyFont="1" applyFill="1" applyBorder="1" applyAlignment="1">
      <alignment horizontal="left" vertical="center"/>
    </xf>
    <xf numFmtId="2" fontId="2" fillId="4" borderId="5" xfId="0" applyNumberFormat="1" applyFont="1" applyFill="1" applyBorder="1" applyAlignment="1">
      <alignment horizontal="left" vertical="center"/>
    </xf>
    <xf numFmtId="2" fontId="2" fillId="4" borderId="39" xfId="0" applyNumberFormat="1" applyFont="1" applyFill="1" applyBorder="1" applyAlignment="1">
      <alignment horizontal="left" vertical="center"/>
    </xf>
    <xf numFmtId="2" fontId="2" fillId="4" borderId="40" xfId="0" applyNumberFormat="1" applyFont="1" applyFill="1" applyBorder="1" applyAlignment="1">
      <alignment horizontal="left" vertical="center"/>
    </xf>
    <xf numFmtId="2" fontId="2" fillId="4" borderId="41" xfId="0" applyNumberFormat="1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left" vertical="center"/>
    </xf>
    <xf numFmtId="2" fontId="2" fillId="4" borderId="1" xfId="0" applyNumberFormat="1" applyFont="1" applyFill="1" applyBorder="1" applyAlignment="1">
      <alignment horizontal="left" vertical="center"/>
    </xf>
    <xf numFmtId="2" fontId="2" fillId="4" borderId="13" xfId="0" applyNumberFormat="1" applyFont="1" applyFill="1" applyBorder="1" applyAlignment="1">
      <alignment horizontal="left" vertical="center"/>
    </xf>
    <xf numFmtId="2" fontId="2" fillId="4" borderId="3" xfId="0" applyNumberFormat="1" applyFont="1" applyFill="1" applyBorder="1" applyAlignment="1">
      <alignment horizontal="left" vertical="center" wrapText="1"/>
    </xf>
    <xf numFmtId="2" fontId="2" fillId="4" borderId="4" xfId="0" applyNumberFormat="1" applyFont="1" applyFill="1" applyBorder="1" applyAlignment="1">
      <alignment horizontal="left" vertical="center" wrapText="1"/>
    </xf>
    <xf numFmtId="2" fontId="2" fillId="4" borderId="5" xfId="0" applyNumberFormat="1" applyFont="1" applyFill="1" applyBorder="1" applyAlignment="1">
      <alignment horizontal="left" vertical="center" wrapText="1"/>
    </xf>
    <xf numFmtId="2" fontId="2" fillId="5" borderId="8" xfId="0" applyNumberFormat="1" applyFont="1" applyFill="1" applyBorder="1" applyAlignment="1">
      <alignment horizontal="left" vertical="center"/>
    </xf>
    <xf numFmtId="2" fontId="2" fillId="5" borderId="1" xfId="0" applyNumberFormat="1" applyFont="1" applyFill="1" applyBorder="1" applyAlignment="1">
      <alignment horizontal="left" vertical="center"/>
    </xf>
    <xf numFmtId="2" fontId="2" fillId="5" borderId="13" xfId="0" applyNumberFormat="1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left" vertical="center" indent="1"/>
    </xf>
    <xf numFmtId="2" fontId="2" fillId="4" borderId="1" xfId="0" applyNumberFormat="1" applyFont="1" applyFill="1" applyBorder="1" applyAlignment="1">
      <alignment horizontal="left" vertical="center" indent="1"/>
    </xf>
    <xf numFmtId="2" fontId="2" fillId="4" borderId="13" xfId="0" applyNumberFormat="1" applyFont="1" applyFill="1" applyBorder="1" applyAlignment="1">
      <alignment horizontal="left" vertical="center" indent="1"/>
    </xf>
    <xf numFmtId="2" fontId="2" fillId="4" borderId="3" xfId="0" applyNumberFormat="1" applyFont="1" applyFill="1" applyBorder="1" applyAlignment="1">
      <alignment horizontal="left" vertical="center" indent="1"/>
    </xf>
    <xf numFmtId="2" fontId="2" fillId="4" borderId="4" xfId="0" applyNumberFormat="1" applyFont="1" applyFill="1" applyBorder="1" applyAlignment="1">
      <alignment horizontal="left" vertical="center" indent="1"/>
    </xf>
    <xf numFmtId="2" fontId="2" fillId="4" borderId="5" xfId="0" applyNumberFormat="1" applyFont="1" applyFill="1" applyBorder="1" applyAlignment="1">
      <alignment horizontal="left" vertical="center" indent="1"/>
    </xf>
    <xf numFmtId="2" fontId="2" fillId="5" borderId="33" xfId="0" applyNumberFormat="1" applyFont="1" applyFill="1" applyBorder="1" applyAlignment="1">
      <alignment horizontal="left" vertical="center" wrapText="1"/>
    </xf>
    <xf numFmtId="2" fontId="2" fillId="5" borderId="31" xfId="0" applyNumberFormat="1" applyFont="1" applyFill="1" applyBorder="1" applyAlignment="1">
      <alignment horizontal="left" vertical="center" wrapText="1"/>
    </xf>
    <xf numFmtId="2" fontId="2" fillId="5" borderId="32" xfId="0" applyNumberFormat="1" applyFont="1" applyFill="1" applyBorder="1" applyAlignment="1">
      <alignment horizontal="left" vertical="center" wrapText="1"/>
    </xf>
    <xf numFmtId="2" fontId="23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right" vertical="top" wrapText="1"/>
    </xf>
    <xf numFmtId="2" fontId="5" fillId="0" borderId="0" xfId="0" applyNumberFormat="1" applyFont="1" applyBorder="1" applyAlignment="1">
      <alignment horizontal="center"/>
    </xf>
    <xf numFmtId="2" fontId="23" fillId="0" borderId="0" xfId="0" applyNumberFormat="1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center" vertical="top"/>
    </xf>
    <xf numFmtId="2" fontId="23" fillId="0" borderId="1" xfId="0" applyNumberFormat="1" applyFont="1" applyBorder="1" applyAlignment="1">
      <alignment horizontal="center" wrapText="1"/>
    </xf>
    <xf numFmtId="2" fontId="23" fillId="0" borderId="0" xfId="0" applyNumberFormat="1" applyFont="1" applyBorder="1" applyAlignment="1">
      <alignment horizontal="left" wrapText="1"/>
    </xf>
    <xf numFmtId="1" fontId="24" fillId="0" borderId="10" xfId="0" applyNumberFormat="1" applyFont="1" applyBorder="1" applyAlignment="1">
      <alignment horizontal="center" vertical="top"/>
    </xf>
    <xf numFmtId="1" fontId="24" fillId="0" borderId="11" xfId="0" applyNumberFormat="1" applyFont="1" applyBorder="1" applyAlignment="1">
      <alignment horizontal="center" vertical="top"/>
    </xf>
    <xf numFmtId="1" fontId="24" fillId="0" borderId="12" xfId="0" applyNumberFormat="1" applyFont="1" applyBorder="1" applyAlignment="1">
      <alignment horizontal="center" vertical="top"/>
    </xf>
    <xf numFmtId="2" fontId="5" fillId="0" borderId="35" xfId="0" applyNumberFormat="1" applyFont="1" applyBorder="1" applyAlignment="1">
      <alignment horizontal="center"/>
    </xf>
    <xf numFmtId="2" fontId="5" fillId="0" borderId="36" xfId="0" applyNumberFormat="1" applyFont="1" applyBorder="1" applyAlignment="1">
      <alignment horizontal="center"/>
    </xf>
    <xf numFmtId="2" fontId="5" fillId="0" borderId="28" xfId="0" applyNumberFormat="1" applyFont="1" applyBorder="1" applyAlignment="1">
      <alignment horizontal="center"/>
    </xf>
    <xf numFmtId="2" fontId="5" fillId="0" borderId="37" xfId="0" applyNumberFormat="1" applyFont="1" applyBorder="1" applyAlignment="1">
      <alignment horizontal="center"/>
    </xf>
    <xf numFmtId="2" fontId="2" fillId="5" borderId="27" xfId="0" applyNumberFormat="1" applyFont="1" applyFill="1" applyBorder="1" applyAlignment="1">
      <alignment horizontal="left" vertical="center"/>
    </xf>
    <xf numFmtId="2" fontId="2" fillId="5" borderId="28" xfId="0" applyNumberFormat="1" applyFont="1" applyFill="1" applyBorder="1" applyAlignment="1">
      <alignment horizontal="left" vertical="center"/>
    </xf>
    <xf numFmtId="2" fontId="2" fillId="5" borderId="29" xfId="0" applyNumberFormat="1" applyFont="1" applyFill="1" applyBorder="1" applyAlignment="1">
      <alignment horizontal="left" vertical="center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2" fontId="4" fillId="0" borderId="0" xfId="0" applyNumberFormat="1" applyFont="1" applyBorder="1" applyAlignment="1">
      <alignment horizontal="left" wrapText="1"/>
    </xf>
    <xf numFmtId="0" fontId="9" fillId="0" borderId="3" xfId="0" applyNumberFormat="1" applyFont="1" applyBorder="1" applyAlignment="1">
      <alignment horizontal="center" vertical="center" textRotation="90" wrapText="1"/>
    </xf>
    <xf numFmtId="0" fontId="9" fillId="0" borderId="5" xfId="0" applyNumberFormat="1" applyFont="1" applyBorder="1" applyAlignment="1">
      <alignment horizontal="center" vertical="center" textRotation="90" wrapText="1"/>
    </xf>
    <xf numFmtId="2" fontId="13" fillId="0" borderId="0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center" vertical="top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right" vertical="top" wrapText="1"/>
    </xf>
    <xf numFmtId="0" fontId="13" fillId="0" borderId="0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top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2" fillId="0" borderId="7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5" xfId="0" applyNumberFormat="1" applyFont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right" vertical="center"/>
    </xf>
    <xf numFmtId="0" fontId="6" fillId="0" borderId="4" xfId="0" applyNumberFormat="1" applyFont="1" applyBorder="1" applyAlignment="1">
      <alignment horizontal="right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16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17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19" fillId="0" borderId="17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left" vertical="center"/>
    </xf>
    <xf numFmtId="0" fontId="15" fillId="0" borderId="5" xfId="0" applyNumberFormat="1" applyFont="1" applyBorder="1" applyAlignment="1">
      <alignment horizontal="left" vertical="center"/>
    </xf>
    <xf numFmtId="0" fontId="15" fillId="0" borderId="10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15" fillId="0" borderId="12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3" xfId="0" applyNumberFormat="1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9" fillId="0" borderId="16" xfId="0" applyNumberFormat="1" applyFont="1" applyBorder="1" applyAlignment="1">
      <alignment horizontal="center" vertical="center" wrapText="1"/>
    </xf>
    <xf numFmtId="0" fontId="15" fillId="0" borderId="16" xfId="0" applyNumberFormat="1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left" vertical="top" wrapText="1"/>
    </xf>
    <xf numFmtId="0" fontId="15" fillId="0" borderId="14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right" vertical="center"/>
    </xf>
    <xf numFmtId="0" fontId="15" fillId="0" borderId="4" xfId="0" applyNumberFormat="1" applyFont="1" applyBorder="1" applyAlignment="1">
      <alignment horizontal="right" vertical="center"/>
    </xf>
    <xf numFmtId="0" fontId="14" fillId="0" borderId="0" xfId="0" applyNumberFormat="1" applyFont="1" applyBorder="1" applyAlignment="1">
      <alignment horizontal="right" vertical="top"/>
    </xf>
    <xf numFmtId="0" fontId="14" fillId="0" borderId="0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top"/>
    </xf>
    <xf numFmtId="1" fontId="2" fillId="0" borderId="0" xfId="0" applyNumberFormat="1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right" vertical="top"/>
    </xf>
    <xf numFmtId="1" fontId="6" fillId="0" borderId="9" xfId="0" applyNumberFormat="1" applyFont="1" applyBorder="1" applyAlignment="1">
      <alignment horizontal="center" vertical="center" textRotation="90" wrapText="1"/>
    </xf>
    <xf numFmtId="1" fontId="16" fillId="0" borderId="22" xfId="0" applyNumberFormat="1" applyFont="1" applyBorder="1" applyAlignment="1">
      <alignment horizontal="center" vertical="center" textRotation="90" wrapText="1"/>
    </xf>
    <xf numFmtId="1" fontId="16" fillId="0" borderId="24" xfId="0" applyNumberFormat="1" applyFont="1" applyBorder="1" applyAlignment="1">
      <alignment horizontal="center" vertical="center" textRotation="90" wrapText="1"/>
    </xf>
    <xf numFmtId="1" fontId="16" fillId="0" borderId="2" xfId="0" applyNumberFormat="1" applyFont="1" applyBorder="1" applyAlignment="1">
      <alignment horizontal="center" vertical="center" textRotation="90" wrapText="1"/>
    </xf>
    <xf numFmtId="1" fontId="16" fillId="0" borderId="7" xfId="0" applyNumberFormat="1" applyFont="1" applyBorder="1" applyAlignment="1">
      <alignment horizontal="center" vertical="center" textRotation="90" wrapText="1"/>
    </xf>
    <xf numFmtId="1" fontId="6" fillId="0" borderId="2" xfId="0" applyNumberFormat="1" applyFont="1" applyBorder="1" applyAlignment="1">
      <alignment horizontal="center" vertical="center" textRotation="90" wrapText="1"/>
    </xf>
    <xf numFmtId="1" fontId="6" fillId="0" borderId="7" xfId="0" applyNumberFormat="1" applyFont="1" applyBorder="1" applyAlignment="1">
      <alignment horizontal="center" vertical="center" textRotation="90" wrapText="1"/>
    </xf>
    <xf numFmtId="1" fontId="16" fillId="0" borderId="16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1" fontId="16" fillId="0" borderId="5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textRotation="90" wrapText="1"/>
    </xf>
    <xf numFmtId="1" fontId="6" fillId="0" borderId="25" xfId="0" applyNumberFormat="1" applyFont="1" applyBorder="1" applyAlignment="1">
      <alignment horizontal="center" vertical="center" textRotation="90" wrapText="1"/>
    </xf>
    <xf numFmtId="1" fontId="6" fillId="0" borderId="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 textRotation="90" wrapText="1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right" vertical="top"/>
    </xf>
    <xf numFmtId="49" fontId="4" fillId="0" borderId="0" xfId="0" applyNumberFormat="1" applyFont="1" applyFill="1" applyBorder="1" applyAlignment="1">
      <alignment horizontal="left" vertical="top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</cellXfs>
  <cellStyles count="6">
    <cellStyle name="Обычный" xfId="0" builtinId="0"/>
    <cellStyle name="Обычный 2" xfId="3" xr:uid="{00000000-0005-0000-0000-000001000000}"/>
    <cellStyle name="Процентный 2" xfId="4" xr:uid="{00000000-0005-0000-0000-000002000000}"/>
    <cellStyle name="Финансовый" xfId="1" builtinId="3"/>
    <cellStyle name="Финансовый 2" xfId="5" xr:uid="{00000000-0005-0000-0000-000004000000}"/>
    <cellStyle name="Финансовый 3" xfId="2" xr:uid="{00000000-0005-0000-0000-000005000000}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CC"/>
      </font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41"/>
  <sheetViews>
    <sheetView zoomScale="120" zoomScaleNormal="120" zoomScaleSheetLayoutView="100" workbookViewId="0">
      <selection activeCell="B128" sqref="B128:H128"/>
    </sheetView>
  </sheetViews>
  <sheetFormatPr defaultRowHeight="15.75" outlineLevelRow="3" x14ac:dyDescent="0.25"/>
  <cols>
    <col min="1" max="1" width="7.7109375" style="356" customWidth="1"/>
    <col min="2" max="2" width="9.140625" style="356" customWidth="1"/>
    <col min="3" max="3" width="10.42578125" style="356" customWidth="1"/>
    <col min="4" max="5" width="9.140625" style="356" customWidth="1"/>
    <col min="6" max="6" width="11.7109375" style="356" customWidth="1"/>
    <col min="7" max="8" width="9.140625" style="356" customWidth="1"/>
    <col min="9" max="9" width="10.42578125" style="356" customWidth="1"/>
    <col min="10" max="10" width="9.42578125" style="420" customWidth="1"/>
    <col min="11" max="13" width="9.42578125" style="356" customWidth="1"/>
    <col min="14" max="14" width="15.28515625" style="356" customWidth="1"/>
    <col min="15" max="15" width="13.5703125" style="356" bestFit="1" customWidth="1"/>
    <col min="16" max="256" width="9.140625" style="356"/>
    <col min="257" max="257" width="7.7109375" style="356" customWidth="1"/>
    <col min="258" max="258" width="9.140625" style="356" customWidth="1"/>
    <col min="259" max="259" width="10.42578125" style="356" customWidth="1"/>
    <col min="260" max="261" width="9.140625" style="356" customWidth="1"/>
    <col min="262" max="262" width="11.7109375" style="356" customWidth="1"/>
    <col min="263" max="264" width="9.140625" style="356" customWidth="1"/>
    <col min="265" max="265" width="10.42578125" style="356" customWidth="1"/>
    <col min="266" max="269" width="9.42578125" style="356" customWidth="1"/>
    <col min="270" max="270" width="15.28515625" style="356" customWidth="1"/>
    <col min="271" max="512" width="9.140625" style="356"/>
    <col min="513" max="513" width="7.7109375" style="356" customWidth="1"/>
    <col min="514" max="514" width="9.140625" style="356" customWidth="1"/>
    <col min="515" max="515" width="10.42578125" style="356" customWidth="1"/>
    <col min="516" max="517" width="9.140625" style="356" customWidth="1"/>
    <col min="518" max="518" width="11.7109375" style="356" customWidth="1"/>
    <col min="519" max="520" width="9.140625" style="356" customWidth="1"/>
    <col min="521" max="521" width="10.42578125" style="356" customWidth="1"/>
    <col min="522" max="525" width="9.42578125" style="356" customWidth="1"/>
    <col min="526" max="526" width="15.28515625" style="356" customWidth="1"/>
    <col min="527" max="768" width="9.140625" style="356"/>
    <col min="769" max="769" width="7.7109375" style="356" customWidth="1"/>
    <col min="770" max="770" width="9.140625" style="356" customWidth="1"/>
    <col min="771" max="771" width="10.42578125" style="356" customWidth="1"/>
    <col min="772" max="773" width="9.140625" style="356" customWidth="1"/>
    <col min="774" max="774" width="11.7109375" style="356" customWidth="1"/>
    <col min="775" max="776" width="9.140625" style="356" customWidth="1"/>
    <col min="777" max="777" width="10.42578125" style="356" customWidth="1"/>
    <col min="778" max="781" width="9.42578125" style="356" customWidth="1"/>
    <col min="782" max="782" width="15.28515625" style="356" customWidth="1"/>
    <col min="783" max="1024" width="9.140625" style="356"/>
    <col min="1025" max="1025" width="7.7109375" style="356" customWidth="1"/>
    <col min="1026" max="1026" width="9.140625" style="356" customWidth="1"/>
    <col min="1027" max="1027" width="10.42578125" style="356" customWidth="1"/>
    <col min="1028" max="1029" width="9.140625" style="356" customWidth="1"/>
    <col min="1030" max="1030" width="11.7109375" style="356" customWidth="1"/>
    <col min="1031" max="1032" width="9.140625" style="356" customWidth="1"/>
    <col min="1033" max="1033" width="10.42578125" style="356" customWidth="1"/>
    <col min="1034" max="1037" width="9.42578125" style="356" customWidth="1"/>
    <col min="1038" max="1038" width="15.28515625" style="356" customWidth="1"/>
    <col min="1039" max="1280" width="9.140625" style="356"/>
    <col min="1281" max="1281" width="7.7109375" style="356" customWidth="1"/>
    <col min="1282" max="1282" width="9.140625" style="356" customWidth="1"/>
    <col min="1283" max="1283" width="10.42578125" style="356" customWidth="1"/>
    <col min="1284" max="1285" width="9.140625" style="356" customWidth="1"/>
    <col min="1286" max="1286" width="11.7109375" style="356" customWidth="1"/>
    <col min="1287" max="1288" width="9.140625" style="356" customWidth="1"/>
    <col min="1289" max="1289" width="10.42578125" style="356" customWidth="1"/>
    <col min="1290" max="1293" width="9.42578125" style="356" customWidth="1"/>
    <col min="1294" max="1294" width="15.28515625" style="356" customWidth="1"/>
    <col min="1295" max="1536" width="9.140625" style="356"/>
    <col min="1537" max="1537" width="7.7109375" style="356" customWidth="1"/>
    <col min="1538" max="1538" width="9.140625" style="356" customWidth="1"/>
    <col min="1539" max="1539" width="10.42578125" style="356" customWidth="1"/>
    <col min="1540" max="1541" width="9.140625" style="356" customWidth="1"/>
    <col min="1542" max="1542" width="11.7109375" style="356" customWidth="1"/>
    <col min="1543" max="1544" width="9.140625" style="356" customWidth="1"/>
    <col min="1545" max="1545" width="10.42578125" style="356" customWidth="1"/>
    <col min="1546" max="1549" width="9.42578125" style="356" customWidth="1"/>
    <col min="1550" max="1550" width="15.28515625" style="356" customWidth="1"/>
    <col min="1551" max="1792" width="9.140625" style="356"/>
    <col min="1793" max="1793" width="7.7109375" style="356" customWidth="1"/>
    <col min="1794" max="1794" width="9.140625" style="356" customWidth="1"/>
    <col min="1795" max="1795" width="10.42578125" style="356" customWidth="1"/>
    <col min="1796" max="1797" width="9.140625" style="356" customWidth="1"/>
    <col min="1798" max="1798" width="11.7109375" style="356" customWidth="1"/>
    <col min="1799" max="1800" width="9.140625" style="356" customWidth="1"/>
    <col min="1801" max="1801" width="10.42578125" style="356" customWidth="1"/>
    <col min="1802" max="1805" width="9.42578125" style="356" customWidth="1"/>
    <col min="1806" max="1806" width="15.28515625" style="356" customWidth="1"/>
    <col min="1807" max="2048" width="9.140625" style="356"/>
    <col min="2049" max="2049" width="7.7109375" style="356" customWidth="1"/>
    <col min="2050" max="2050" width="9.140625" style="356" customWidth="1"/>
    <col min="2051" max="2051" width="10.42578125" style="356" customWidth="1"/>
    <col min="2052" max="2053" width="9.140625" style="356" customWidth="1"/>
    <col min="2054" max="2054" width="11.7109375" style="356" customWidth="1"/>
    <col min="2055" max="2056" width="9.140625" style="356" customWidth="1"/>
    <col min="2057" max="2057" width="10.42578125" style="356" customWidth="1"/>
    <col min="2058" max="2061" width="9.42578125" style="356" customWidth="1"/>
    <col min="2062" max="2062" width="15.28515625" style="356" customWidth="1"/>
    <col min="2063" max="2304" width="9.140625" style="356"/>
    <col min="2305" max="2305" width="7.7109375" style="356" customWidth="1"/>
    <col min="2306" max="2306" width="9.140625" style="356" customWidth="1"/>
    <col min="2307" max="2307" width="10.42578125" style="356" customWidth="1"/>
    <col min="2308" max="2309" width="9.140625" style="356" customWidth="1"/>
    <col min="2310" max="2310" width="11.7109375" style="356" customWidth="1"/>
    <col min="2311" max="2312" width="9.140625" style="356" customWidth="1"/>
    <col min="2313" max="2313" width="10.42578125" style="356" customWidth="1"/>
    <col min="2314" max="2317" width="9.42578125" style="356" customWidth="1"/>
    <col min="2318" max="2318" width="15.28515625" style="356" customWidth="1"/>
    <col min="2319" max="2560" width="9.140625" style="356"/>
    <col min="2561" max="2561" width="7.7109375" style="356" customWidth="1"/>
    <col min="2562" max="2562" width="9.140625" style="356" customWidth="1"/>
    <col min="2563" max="2563" width="10.42578125" style="356" customWidth="1"/>
    <col min="2564" max="2565" width="9.140625" style="356" customWidth="1"/>
    <col min="2566" max="2566" width="11.7109375" style="356" customWidth="1"/>
    <col min="2567" max="2568" width="9.140625" style="356" customWidth="1"/>
    <col min="2569" max="2569" width="10.42578125" style="356" customWidth="1"/>
    <col min="2570" max="2573" width="9.42578125" style="356" customWidth="1"/>
    <col min="2574" max="2574" width="15.28515625" style="356" customWidth="1"/>
    <col min="2575" max="2816" width="9.140625" style="356"/>
    <col min="2817" max="2817" width="7.7109375" style="356" customWidth="1"/>
    <col min="2818" max="2818" width="9.140625" style="356" customWidth="1"/>
    <col min="2819" max="2819" width="10.42578125" style="356" customWidth="1"/>
    <col min="2820" max="2821" width="9.140625" style="356" customWidth="1"/>
    <col min="2822" max="2822" width="11.7109375" style="356" customWidth="1"/>
    <col min="2823" max="2824" width="9.140625" style="356" customWidth="1"/>
    <col min="2825" max="2825" width="10.42578125" style="356" customWidth="1"/>
    <col min="2826" max="2829" width="9.42578125" style="356" customWidth="1"/>
    <col min="2830" max="2830" width="15.28515625" style="356" customWidth="1"/>
    <col min="2831" max="3072" width="9.140625" style="356"/>
    <col min="3073" max="3073" width="7.7109375" style="356" customWidth="1"/>
    <col min="3074" max="3074" width="9.140625" style="356" customWidth="1"/>
    <col min="3075" max="3075" width="10.42578125" style="356" customWidth="1"/>
    <col min="3076" max="3077" width="9.140625" style="356" customWidth="1"/>
    <col min="3078" max="3078" width="11.7109375" style="356" customWidth="1"/>
    <col min="3079" max="3080" width="9.140625" style="356" customWidth="1"/>
    <col min="3081" max="3081" width="10.42578125" style="356" customWidth="1"/>
    <col min="3082" max="3085" width="9.42578125" style="356" customWidth="1"/>
    <col min="3086" max="3086" width="15.28515625" style="356" customWidth="1"/>
    <col min="3087" max="3328" width="9.140625" style="356"/>
    <col min="3329" max="3329" width="7.7109375" style="356" customWidth="1"/>
    <col min="3330" max="3330" width="9.140625" style="356" customWidth="1"/>
    <col min="3331" max="3331" width="10.42578125" style="356" customWidth="1"/>
    <col min="3332" max="3333" width="9.140625" style="356" customWidth="1"/>
    <col min="3334" max="3334" width="11.7109375" style="356" customWidth="1"/>
    <col min="3335" max="3336" width="9.140625" style="356" customWidth="1"/>
    <col min="3337" max="3337" width="10.42578125" style="356" customWidth="1"/>
    <col min="3338" max="3341" width="9.42578125" style="356" customWidth="1"/>
    <col min="3342" max="3342" width="15.28515625" style="356" customWidth="1"/>
    <col min="3343" max="3584" width="9.140625" style="356"/>
    <col min="3585" max="3585" width="7.7109375" style="356" customWidth="1"/>
    <col min="3586" max="3586" width="9.140625" style="356" customWidth="1"/>
    <col min="3587" max="3587" width="10.42578125" style="356" customWidth="1"/>
    <col min="3588" max="3589" width="9.140625" style="356" customWidth="1"/>
    <col min="3590" max="3590" width="11.7109375" style="356" customWidth="1"/>
    <col min="3591" max="3592" width="9.140625" style="356" customWidth="1"/>
    <col min="3593" max="3593" width="10.42578125" style="356" customWidth="1"/>
    <col min="3594" max="3597" width="9.42578125" style="356" customWidth="1"/>
    <col min="3598" max="3598" width="15.28515625" style="356" customWidth="1"/>
    <col min="3599" max="3840" width="9.140625" style="356"/>
    <col min="3841" max="3841" width="7.7109375" style="356" customWidth="1"/>
    <col min="3842" max="3842" width="9.140625" style="356" customWidth="1"/>
    <col min="3843" max="3843" width="10.42578125" style="356" customWidth="1"/>
    <col min="3844" max="3845" width="9.140625" style="356" customWidth="1"/>
    <col min="3846" max="3846" width="11.7109375" style="356" customWidth="1"/>
    <col min="3847" max="3848" width="9.140625" style="356" customWidth="1"/>
    <col min="3849" max="3849" width="10.42578125" style="356" customWidth="1"/>
    <col min="3850" max="3853" width="9.42578125" style="356" customWidth="1"/>
    <col min="3854" max="3854" width="15.28515625" style="356" customWidth="1"/>
    <col min="3855" max="4096" width="9.140625" style="356"/>
    <col min="4097" max="4097" width="7.7109375" style="356" customWidth="1"/>
    <col min="4098" max="4098" width="9.140625" style="356" customWidth="1"/>
    <col min="4099" max="4099" width="10.42578125" style="356" customWidth="1"/>
    <col min="4100" max="4101" width="9.140625" style="356" customWidth="1"/>
    <col min="4102" max="4102" width="11.7109375" style="356" customWidth="1"/>
    <col min="4103" max="4104" width="9.140625" style="356" customWidth="1"/>
    <col min="4105" max="4105" width="10.42578125" style="356" customWidth="1"/>
    <col min="4106" max="4109" width="9.42578125" style="356" customWidth="1"/>
    <col min="4110" max="4110" width="15.28515625" style="356" customWidth="1"/>
    <col min="4111" max="4352" width="9.140625" style="356"/>
    <col min="4353" max="4353" width="7.7109375" style="356" customWidth="1"/>
    <col min="4354" max="4354" width="9.140625" style="356" customWidth="1"/>
    <col min="4355" max="4355" width="10.42578125" style="356" customWidth="1"/>
    <col min="4356" max="4357" width="9.140625" style="356" customWidth="1"/>
    <col min="4358" max="4358" width="11.7109375" style="356" customWidth="1"/>
    <col min="4359" max="4360" width="9.140625" style="356" customWidth="1"/>
    <col min="4361" max="4361" width="10.42578125" style="356" customWidth="1"/>
    <col min="4362" max="4365" width="9.42578125" style="356" customWidth="1"/>
    <col min="4366" max="4366" width="15.28515625" style="356" customWidth="1"/>
    <col min="4367" max="4608" width="9.140625" style="356"/>
    <col min="4609" max="4609" width="7.7109375" style="356" customWidth="1"/>
    <col min="4610" max="4610" width="9.140625" style="356" customWidth="1"/>
    <col min="4611" max="4611" width="10.42578125" style="356" customWidth="1"/>
    <col min="4612" max="4613" width="9.140625" style="356" customWidth="1"/>
    <col min="4614" max="4614" width="11.7109375" style="356" customWidth="1"/>
    <col min="4615" max="4616" width="9.140625" style="356" customWidth="1"/>
    <col min="4617" max="4617" width="10.42578125" style="356" customWidth="1"/>
    <col min="4618" max="4621" width="9.42578125" style="356" customWidth="1"/>
    <col min="4622" max="4622" width="15.28515625" style="356" customWidth="1"/>
    <col min="4623" max="4864" width="9.140625" style="356"/>
    <col min="4865" max="4865" width="7.7109375" style="356" customWidth="1"/>
    <col min="4866" max="4866" width="9.140625" style="356" customWidth="1"/>
    <col min="4867" max="4867" width="10.42578125" style="356" customWidth="1"/>
    <col min="4868" max="4869" width="9.140625" style="356" customWidth="1"/>
    <col min="4870" max="4870" width="11.7109375" style="356" customWidth="1"/>
    <col min="4871" max="4872" width="9.140625" style="356" customWidth="1"/>
    <col min="4873" max="4873" width="10.42578125" style="356" customWidth="1"/>
    <col min="4874" max="4877" width="9.42578125" style="356" customWidth="1"/>
    <col min="4878" max="4878" width="15.28515625" style="356" customWidth="1"/>
    <col min="4879" max="5120" width="9.140625" style="356"/>
    <col min="5121" max="5121" width="7.7109375" style="356" customWidth="1"/>
    <col min="5122" max="5122" width="9.140625" style="356" customWidth="1"/>
    <col min="5123" max="5123" width="10.42578125" style="356" customWidth="1"/>
    <col min="5124" max="5125" width="9.140625" style="356" customWidth="1"/>
    <col min="5126" max="5126" width="11.7109375" style="356" customWidth="1"/>
    <col min="5127" max="5128" width="9.140625" style="356" customWidth="1"/>
    <col min="5129" max="5129" width="10.42578125" style="356" customWidth="1"/>
    <col min="5130" max="5133" width="9.42578125" style="356" customWidth="1"/>
    <col min="5134" max="5134" width="15.28515625" style="356" customWidth="1"/>
    <col min="5135" max="5376" width="9.140625" style="356"/>
    <col min="5377" max="5377" width="7.7109375" style="356" customWidth="1"/>
    <col min="5378" max="5378" width="9.140625" style="356" customWidth="1"/>
    <col min="5379" max="5379" width="10.42578125" style="356" customWidth="1"/>
    <col min="5380" max="5381" width="9.140625" style="356" customWidth="1"/>
    <col min="5382" max="5382" width="11.7109375" style="356" customWidth="1"/>
    <col min="5383" max="5384" width="9.140625" style="356" customWidth="1"/>
    <col min="5385" max="5385" width="10.42578125" style="356" customWidth="1"/>
    <col min="5386" max="5389" width="9.42578125" style="356" customWidth="1"/>
    <col min="5390" max="5390" width="15.28515625" style="356" customWidth="1"/>
    <col min="5391" max="5632" width="9.140625" style="356"/>
    <col min="5633" max="5633" width="7.7109375" style="356" customWidth="1"/>
    <col min="5634" max="5634" width="9.140625" style="356" customWidth="1"/>
    <col min="5635" max="5635" width="10.42578125" style="356" customWidth="1"/>
    <col min="5636" max="5637" width="9.140625" style="356" customWidth="1"/>
    <col min="5638" max="5638" width="11.7109375" style="356" customWidth="1"/>
    <col min="5639" max="5640" width="9.140625" style="356" customWidth="1"/>
    <col min="5641" max="5641" width="10.42578125" style="356" customWidth="1"/>
    <col min="5642" max="5645" width="9.42578125" style="356" customWidth="1"/>
    <col min="5646" max="5646" width="15.28515625" style="356" customWidth="1"/>
    <col min="5647" max="5888" width="9.140625" style="356"/>
    <col min="5889" max="5889" width="7.7109375" style="356" customWidth="1"/>
    <col min="5890" max="5890" width="9.140625" style="356" customWidth="1"/>
    <col min="5891" max="5891" width="10.42578125" style="356" customWidth="1"/>
    <col min="5892" max="5893" width="9.140625" style="356" customWidth="1"/>
    <col min="5894" max="5894" width="11.7109375" style="356" customWidth="1"/>
    <col min="5895" max="5896" width="9.140625" style="356" customWidth="1"/>
    <col min="5897" max="5897" width="10.42578125" style="356" customWidth="1"/>
    <col min="5898" max="5901" width="9.42578125" style="356" customWidth="1"/>
    <col min="5902" max="5902" width="15.28515625" style="356" customWidth="1"/>
    <col min="5903" max="6144" width="9.140625" style="356"/>
    <col min="6145" max="6145" width="7.7109375" style="356" customWidth="1"/>
    <col min="6146" max="6146" width="9.140625" style="356" customWidth="1"/>
    <col min="6147" max="6147" width="10.42578125" style="356" customWidth="1"/>
    <col min="6148" max="6149" width="9.140625" style="356" customWidth="1"/>
    <col min="6150" max="6150" width="11.7109375" style="356" customWidth="1"/>
    <col min="6151" max="6152" width="9.140625" style="356" customWidth="1"/>
    <col min="6153" max="6153" width="10.42578125" style="356" customWidth="1"/>
    <col min="6154" max="6157" width="9.42578125" style="356" customWidth="1"/>
    <col min="6158" max="6158" width="15.28515625" style="356" customWidth="1"/>
    <col min="6159" max="6400" width="9.140625" style="356"/>
    <col min="6401" max="6401" width="7.7109375" style="356" customWidth="1"/>
    <col min="6402" max="6402" width="9.140625" style="356" customWidth="1"/>
    <col min="6403" max="6403" width="10.42578125" style="356" customWidth="1"/>
    <col min="6404" max="6405" width="9.140625" style="356" customWidth="1"/>
    <col min="6406" max="6406" width="11.7109375" style="356" customWidth="1"/>
    <col min="6407" max="6408" width="9.140625" style="356" customWidth="1"/>
    <col min="6409" max="6409" width="10.42578125" style="356" customWidth="1"/>
    <col min="6410" max="6413" width="9.42578125" style="356" customWidth="1"/>
    <col min="6414" max="6414" width="15.28515625" style="356" customWidth="1"/>
    <col min="6415" max="6656" width="9.140625" style="356"/>
    <col min="6657" max="6657" width="7.7109375" style="356" customWidth="1"/>
    <col min="6658" max="6658" width="9.140625" style="356" customWidth="1"/>
    <col min="6659" max="6659" width="10.42578125" style="356" customWidth="1"/>
    <col min="6660" max="6661" width="9.140625" style="356" customWidth="1"/>
    <col min="6662" max="6662" width="11.7109375" style="356" customWidth="1"/>
    <col min="6663" max="6664" width="9.140625" style="356" customWidth="1"/>
    <col min="6665" max="6665" width="10.42578125" style="356" customWidth="1"/>
    <col min="6666" max="6669" width="9.42578125" style="356" customWidth="1"/>
    <col min="6670" max="6670" width="15.28515625" style="356" customWidth="1"/>
    <col min="6671" max="6912" width="9.140625" style="356"/>
    <col min="6913" max="6913" width="7.7109375" style="356" customWidth="1"/>
    <col min="6914" max="6914" width="9.140625" style="356" customWidth="1"/>
    <col min="6915" max="6915" width="10.42578125" style="356" customWidth="1"/>
    <col min="6916" max="6917" width="9.140625" style="356" customWidth="1"/>
    <col min="6918" max="6918" width="11.7109375" style="356" customWidth="1"/>
    <col min="6919" max="6920" width="9.140625" style="356" customWidth="1"/>
    <col min="6921" max="6921" width="10.42578125" style="356" customWidth="1"/>
    <col min="6922" max="6925" width="9.42578125" style="356" customWidth="1"/>
    <col min="6926" max="6926" width="15.28515625" style="356" customWidth="1"/>
    <col min="6927" max="7168" width="9.140625" style="356"/>
    <col min="7169" max="7169" width="7.7109375" style="356" customWidth="1"/>
    <col min="7170" max="7170" width="9.140625" style="356" customWidth="1"/>
    <col min="7171" max="7171" width="10.42578125" style="356" customWidth="1"/>
    <col min="7172" max="7173" width="9.140625" style="356" customWidth="1"/>
    <col min="7174" max="7174" width="11.7109375" style="356" customWidth="1"/>
    <col min="7175" max="7176" width="9.140625" style="356" customWidth="1"/>
    <col min="7177" max="7177" width="10.42578125" style="356" customWidth="1"/>
    <col min="7178" max="7181" width="9.42578125" style="356" customWidth="1"/>
    <col min="7182" max="7182" width="15.28515625" style="356" customWidth="1"/>
    <col min="7183" max="7424" width="9.140625" style="356"/>
    <col min="7425" max="7425" width="7.7109375" style="356" customWidth="1"/>
    <col min="7426" max="7426" width="9.140625" style="356" customWidth="1"/>
    <col min="7427" max="7427" width="10.42578125" style="356" customWidth="1"/>
    <col min="7428" max="7429" width="9.140625" style="356" customWidth="1"/>
    <col min="7430" max="7430" width="11.7109375" style="356" customWidth="1"/>
    <col min="7431" max="7432" width="9.140625" style="356" customWidth="1"/>
    <col min="7433" max="7433" width="10.42578125" style="356" customWidth="1"/>
    <col min="7434" max="7437" width="9.42578125" style="356" customWidth="1"/>
    <col min="7438" max="7438" width="15.28515625" style="356" customWidth="1"/>
    <col min="7439" max="7680" width="9.140625" style="356"/>
    <col min="7681" max="7681" width="7.7109375" style="356" customWidth="1"/>
    <col min="7682" max="7682" width="9.140625" style="356" customWidth="1"/>
    <col min="7683" max="7683" width="10.42578125" style="356" customWidth="1"/>
    <col min="7684" max="7685" width="9.140625" style="356" customWidth="1"/>
    <col min="7686" max="7686" width="11.7109375" style="356" customWidth="1"/>
    <col min="7687" max="7688" width="9.140625" style="356" customWidth="1"/>
    <col min="7689" max="7689" width="10.42578125" style="356" customWidth="1"/>
    <col min="7690" max="7693" width="9.42578125" style="356" customWidth="1"/>
    <col min="7694" max="7694" width="15.28515625" style="356" customWidth="1"/>
    <col min="7695" max="7936" width="9.140625" style="356"/>
    <col min="7937" max="7937" width="7.7109375" style="356" customWidth="1"/>
    <col min="7938" max="7938" width="9.140625" style="356" customWidth="1"/>
    <col min="7939" max="7939" width="10.42578125" style="356" customWidth="1"/>
    <col min="7940" max="7941" width="9.140625" style="356" customWidth="1"/>
    <col min="7942" max="7942" width="11.7109375" style="356" customWidth="1"/>
    <col min="7943" max="7944" width="9.140625" style="356" customWidth="1"/>
    <col min="7945" max="7945" width="10.42578125" style="356" customWidth="1"/>
    <col min="7946" max="7949" width="9.42578125" style="356" customWidth="1"/>
    <col min="7950" max="7950" width="15.28515625" style="356" customWidth="1"/>
    <col min="7951" max="8192" width="9.140625" style="356"/>
    <col min="8193" max="8193" width="7.7109375" style="356" customWidth="1"/>
    <col min="8194" max="8194" width="9.140625" style="356" customWidth="1"/>
    <col min="8195" max="8195" width="10.42578125" style="356" customWidth="1"/>
    <col min="8196" max="8197" width="9.140625" style="356" customWidth="1"/>
    <col min="8198" max="8198" width="11.7109375" style="356" customWidth="1"/>
    <col min="8199" max="8200" width="9.140625" style="356" customWidth="1"/>
    <col min="8201" max="8201" width="10.42578125" style="356" customWidth="1"/>
    <col min="8202" max="8205" width="9.42578125" style="356" customWidth="1"/>
    <col min="8206" max="8206" width="15.28515625" style="356" customWidth="1"/>
    <col min="8207" max="8448" width="9.140625" style="356"/>
    <col min="8449" max="8449" width="7.7109375" style="356" customWidth="1"/>
    <col min="8450" max="8450" width="9.140625" style="356" customWidth="1"/>
    <col min="8451" max="8451" width="10.42578125" style="356" customWidth="1"/>
    <col min="8452" max="8453" width="9.140625" style="356" customWidth="1"/>
    <col min="8454" max="8454" width="11.7109375" style="356" customWidth="1"/>
    <col min="8455" max="8456" width="9.140625" style="356" customWidth="1"/>
    <col min="8457" max="8457" width="10.42578125" style="356" customWidth="1"/>
    <col min="8458" max="8461" width="9.42578125" style="356" customWidth="1"/>
    <col min="8462" max="8462" width="15.28515625" style="356" customWidth="1"/>
    <col min="8463" max="8704" width="9.140625" style="356"/>
    <col min="8705" max="8705" width="7.7109375" style="356" customWidth="1"/>
    <col min="8706" max="8706" width="9.140625" style="356" customWidth="1"/>
    <col min="8707" max="8707" width="10.42578125" style="356" customWidth="1"/>
    <col min="8708" max="8709" width="9.140625" style="356" customWidth="1"/>
    <col min="8710" max="8710" width="11.7109375" style="356" customWidth="1"/>
    <col min="8711" max="8712" width="9.140625" style="356" customWidth="1"/>
    <col min="8713" max="8713" width="10.42578125" style="356" customWidth="1"/>
    <col min="8714" max="8717" width="9.42578125" style="356" customWidth="1"/>
    <col min="8718" max="8718" width="15.28515625" style="356" customWidth="1"/>
    <col min="8719" max="8960" width="9.140625" style="356"/>
    <col min="8961" max="8961" width="7.7109375" style="356" customWidth="1"/>
    <col min="8962" max="8962" width="9.140625" style="356" customWidth="1"/>
    <col min="8963" max="8963" width="10.42578125" style="356" customWidth="1"/>
    <col min="8964" max="8965" width="9.140625" style="356" customWidth="1"/>
    <col min="8966" max="8966" width="11.7109375" style="356" customWidth="1"/>
    <col min="8967" max="8968" width="9.140625" style="356" customWidth="1"/>
    <col min="8969" max="8969" width="10.42578125" style="356" customWidth="1"/>
    <col min="8970" max="8973" width="9.42578125" style="356" customWidth="1"/>
    <col min="8974" max="8974" width="15.28515625" style="356" customWidth="1"/>
    <col min="8975" max="9216" width="9.140625" style="356"/>
    <col min="9217" max="9217" width="7.7109375" style="356" customWidth="1"/>
    <col min="9218" max="9218" width="9.140625" style="356" customWidth="1"/>
    <col min="9219" max="9219" width="10.42578125" style="356" customWidth="1"/>
    <col min="9220" max="9221" width="9.140625" style="356" customWidth="1"/>
    <col min="9222" max="9222" width="11.7109375" style="356" customWidth="1"/>
    <col min="9223" max="9224" width="9.140625" style="356" customWidth="1"/>
    <col min="9225" max="9225" width="10.42578125" style="356" customWidth="1"/>
    <col min="9226" max="9229" width="9.42578125" style="356" customWidth="1"/>
    <col min="9230" max="9230" width="15.28515625" style="356" customWidth="1"/>
    <col min="9231" max="9472" width="9.140625" style="356"/>
    <col min="9473" max="9473" width="7.7109375" style="356" customWidth="1"/>
    <col min="9474" max="9474" width="9.140625" style="356" customWidth="1"/>
    <col min="9475" max="9475" width="10.42578125" style="356" customWidth="1"/>
    <col min="9476" max="9477" width="9.140625" style="356" customWidth="1"/>
    <col min="9478" max="9478" width="11.7109375" style="356" customWidth="1"/>
    <col min="9479" max="9480" width="9.140625" style="356" customWidth="1"/>
    <col min="9481" max="9481" width="10.42578125" style="356" customWidth="1"/>
    <col min="9482" max="9485" width="9.42578125" style="356" customWidth="1"/>
    <col min="9486" max="9486" width="15.28515625" style="356" customWidth="1"/>
    <col min="9487" max="9728" width="9.140625" style="356"/>
    <col min="9729" max="9729" width="7.7109375" style="356" customWidth="1"/>
    <col min="9730" max="9730" width="9.140625" style="356" customWidth="1"/>
    <col min="9731" max="9731" width="10.42578125" style="356" customWidth="1"/>
    <col min="9732" max="9733" width="9.140625" style="356" customWidth="1"/>
    <col min="9734" max="9734" width="11.7109375" style="356" customWidth="1"/>
    <col min="9735" max="9736" width="9.140625" style="356" customWidth="1"/>
    <col min="9737" max="9737" width="10.42578125" style="356" customWidth="1"/>
    <col min="9738" max="9741" width="9.42578125" style="356" customWidth="1"/>
    <col min="9742" max="9742" width="15.28515625" style="356" customWidth="1"/>
    <col min="9743" max="9984" width="9.140625" style="356"/>
    <col min="9985" max="9985" width="7.7109375" style="356" customWidth="1"/>
    <col min="9986" max="9986" width="9.140625" style="356" customWidth="1"/>
    <col min="9987" max="9987" width="10.42578125" style="356" customWidth="1"/>
    <col min="9988" max="9989" width="9.140625" style="356" customWidth="1"/>
    <col min="9990" max="9990" width="11.7109375" style="356" customWidth="1"/>
    <col min="9991" max="9992" width="9.140625" style="356" customWidth="1"/>
    <col min="9993" max="9993" width="10.42578125" style="356" customWidth="1"/>
    <col min="9994" max="9997" width="9.42578125" style="356" customWidth="1"/>
    <col min="9998" max="9998" width="15.28515625" style="356" customWidth="1"/>
    <col min="9999" max="10240" width="9.140625" style="356"/>
    <col min="10241" max="10241" width="7.7109375" style="356" customWidth="1"/>
    <col min="10242" max="10242" width="9.140625" style="356" customWidth="1"/>
    <col min="10243" max="10243" width="10.42578125" style="356" customWidth="1"/>
    <col min="10244" max="10245" width="9.140625" style="356" customWidth="1"/>
    <col min="10246" max="10246" width="11.7109375" style="356" customWidth="1"/>
    <col min="10247" max="10248" width="9.140625" style="356" customWidth="1"/>
    <col min="10249" max="10249" width="10.42578125" style="356" customWidth="1"/>
    <col min="10250" max="10253" width="9.42578125" style="356" customWidth="1"/>
    <col min="10254" max="10254" width="15.28515625" style="356" customWidth="1"/>
    <col min="10255" max="10496" width="9.140625" style="356"/>
    <col min="10497" max="10497" width="7.7109375" style="356" customWidth="1"/>
    <col min="10498" max="10498" width="9.140625" style="356" customWidth="1"/>
    <col min="10499" max="10499" width="10.42578125" style="356" customWidth="1"/>
    <col min="10500" max="10501" width="9.140625" style="356" customWidth="1"/>
    <col min="10502" max="10502" width="11.7109375" style="356" customWidth="1"/>
    <col min="10503" max="10504" width="9.140625" style="356" customWidth="1"/>
    <col min="10505" max="10505" width="10.42578125" style="356" customWidth="1"/>
    <col min="10506" max="10509" width="9.42578125" style="356" customWidth="1"/>
    <col min="10510" max="10510" width="15.28515625" style="356" customWidth="1"/>
    <col min="10511" max="10752" width="9.140625" style="356"/>
    <col min="10753" max="10753" width="7.7109375" style="356" customWidth="1"/>
    <col min="10754" max="10754" width="9.140625" style="356" customWidth="1"/>
    <col min="10755" max="10755" width="10.42578125" style="356" customWidth="1"/>
    <col min="10756" max="10757" width="9.140625" style="356" customWidth="1"/>
    <col min="10758" max="10758" width="11.7109375" style="356" customWidth="1"/>
    <col min="10759" max="10760" width="9.140625" style="356" customWidth="1"/>
    <col min="10761" max="10761" width="10.42578125" style="356" customWidth="1"/>
    <col min="10762" max="10765" width="9.42578125" style="356" customWidth="1"/>
    <col min="10766" max="10766" width="15.28515625" style="356" customWidth="1"/>
    <col min="10767" max="11008" width="9.140625" style="356"/>
    <col min="11009" max="11009" width="7.7109375" style="356" customWidth="1"/>
    <col min="11010" max="11010" width="9.140625" style="356" customWidth="1"/>
    <col min="11011" max="11011" width="10.42578125" style="356" customWidth="1"/>
    <col min="11012" max="11013" width="9.140625" style="356" customWidth="1"/>
    <col min="11014" max="11014" width="11.7109375" style="356" customWidth="1"/>
    <col min="11015" max="11016" width="9.140625" style="356" customWidth="1"/>
    <col min="11017" max="11017" width="10.42578125" style="356" customWidth="1"/>
    <col min="11018" max="11021" width="9.42578125" style="356" customWidth="1"/>
    <col min="11022" max="11022" width="15.28515625" style="356" customWidth="1"/>
    <col min="11023" max="11264" width="9.140625" style="356"/>
    <col min="11265" max="11265" width="7.7109375" style="356" customWidth="1"/>
    <col min="11266" max="11266" width="9.140625" style="356" customWidth="1"/>
    <col min="11267" max="11267" width="10.42578125" style="356" customWidth="1"/>
    <col min="11268" max="11269" width="9.140625" style="356" customWidth="1"/>
    <col min="11270" max="11270" width="11.7109375" style="356" customWidth="1"/>
    <col min="11271" max="11272" width="9.140625" style="356" customWidth="1"/>
    <col min="11273" max="11273" width="10.42578125" style="356" customWidth="1"/>
    <col min="11274" max="11277" width="9.42578125" style="356" customWidth="1"/>
    <col min="11278" max="11278" width="15.28515625" style="356" customWidth="1"/>
    <col min="11279" max="11520" width="9.140625" style="356"/>
    <col min="11521" max="11521" width="7.7109375" style="356" customWidth="1"/>
    <col min="11522" max="11522" width="9.140625" style="356" customWidth="1"/>
    <col min="11523" max="11523" width="10.42578125" style="356" customWidth="1"/>
    <col min="11524" max="11525" width="9.140625" style="356" customWidth="1"/>
    <col min="11526" max="11526" width="11.7109375" style="356" customWidth="1"/>
    <col min="11527" max="11528" width="9.140625" style="356" customWidth="1"/>
    <col min="11529" max="11529" width="10.42578125" style="356" customWidth="1"/>
    <col min="11530" max="11533" width="9.42578125" style="356" customWidth="1"/>
    <col min="11534" max="11534" width="15.28515625" style="356" customWidth="1"/>
    <col min="11535" max="11776" width="9.140625" style="356"/>
    <col min="11777" max="11777" width="7.7109375" style="356" customWidth="1"/>
    <col min="11778" max="11778" width="9.140625" style="356" customWidth="1"/>
    <col min="11779" max="11779" width="10.42578125" style="356" customWidth="1"/>
    <col min="11780" max="11781" width="9.140625" style="356" customWidth="1"/>
    <col min="11782" max="11782" width="11.7109375" style="356" customWidth="1"/>
    <col min="11783" max="11784" width="9.140625" style="356" customWidth="1"/>
    <col min="11785" max="11785" width="10.42578125" style="356" customWidth="1"/>
    <col min="11786" max="11789" width="9.42578125" style="356" customWidth="1"/>
    <col min="11790" max="11790" width="15.28515625" style="356" customWidth="1"/>
    <col min="11791" max="12032" width="9.140625" style="356"/>
    <col min="12033" max="12033" width="7.7109375" style="356" customWidth="1"/>
    <col min="12034" max="12034" width="9.140625" style="356" customWidth="1"/>
    <col min="12035" max="12035" width="10.42578125" style="356" customWidth="1"/>
    <col min="12036" max="12037" width="9.140625" style="356" customWidth="1"/>
    <col min="12038" max="12038" width="11.7109375" style="356" customWidth="1"/>
    <col min="12039" max="12040" width="9.140625" style="356" customWidth="1"/>
    <col min="12041" max="12041" width="10.42578125" style="356" customWidth="1"/>
    <col min="12042" max="12045" width="9.42578125" style="356" customWidth="1"/>
    <col min="12046" max="12046" width="15.28515625" style="356" customWidth="1"/>
    <col min="12047" max="12288" width="9.140625" style="356"/>
    <col min="12289" max="12289" width="7.7109375" style="356" customWidth="1"/>
    <col min="12290" max="12290" width="9.140625" style="356" customWidth="1"/>
    <col min="12291" max="12291" width="10.42578125" style="356" customWidth="1"/>
    <col min="12292" max="12293" width="9.140625" style="356" customWidth="1"/>
    <col min="12294" max="12294" width="11.7109375" style="356" customWidth="1"/>
    <col min="12295" max="12296" width="9.140625" style="356" customWidth="1"/>
    <col min="12297" max="12297" width="10.42578125" style="356" customWidth="1"/>
    <col min="12298" max="12301" width="9.42578125" style="356" customWidth="1"/>
    <col min="12302" max="12302" width="15.28515625" style="356" customWidth="1"/>
    <col min="12303" max="12544" width="9.140625" style="356"/>
    <col min="12545" max="12545" width="7.7109375" style="356" customWidth="1"/>
    <col min="12546" max="12546" width="9.140625" style="356" customWidth="1"/>
    <col min="12547" max="12547" width="10.42578125" style="356" customWidth="1"/>
    <col min="12548" max="12549" width="9.140625" style="356" customWidth="1"/>
    <col min="12550" max="12550" width="11.7109375" style="356" customWidth="1"/>
    <col min="12551" max="12552" width="9.140625" style="356" customWidth="1"/>
    <col min="12553" max="12553" width="10.42578125" style="356" customWidth="1"/>
    <col min="12554" max="12557" width="9.42578125" style="356" customWidth="1"/>
    <col min="12558" max="12558" width="15.28515625" style="356" customWidth="1"/>
    <col min="12559" max="12800" width="9.140625" style="356"/>
    <col min="12801" max="12801" width="7.7109375" style="356" customWidth="1"/>
    <col min="12802" max="12802" width="9.140625" style="356" customWidth="1"/>
    <col min="12803" max="12803" width="10.42578125" style="356" customWidth="1"/>
    <col min="12804" max="12805" width="9.140625" style="356" customWidth="1"/>
    <col min="12806" max="12806" width="11.7109375" style="356" customWidth="1"/>
    <col min="12807" max="12808" width="9.140625" style="356" customWidth="1"/>
    <col min="12809" max="12809" width="10.42578125" style="356" customWidth="1"/>
    <col min="12810" max="12813" width="9.42578125" style="356" customWidth="1"/>
    <col min="12814" max="12814" width="15.28515625" style="356" customWidth="1"/>
    <col min="12815" max="13056" width="9.140625" style="356"/>
    <col min="13057" max="13057" width="7.7109375" style="356" customWidth="1"/>
    <col min="13058" max="13058" width="9.140625" style="356" customWidth="1"/>
    <col min="13059" max="13059" width="10.42578125" style="356" customWidth="1"/>
    <col min="13060" max="13061" width="9.140625" style="356" customWidth="1"/>
    <col min="13062" max="13062" width="11.7109375" style="356" customWidth="1"/>
    <col min="13063" max="13064" width="9.140625" style="356" customWidth="1"/>
    <col min="13065" max="13065" width="10.42578125" style="356" customWidth="1"/>
    <col min="13066" max="13069" width="9.42578125" style="356" customWidth="1"/>
    <col min="13070" max="13070" width="15.28515625" style="356" customWidth="1"/>
    <col min="13071" max="13312" width="9.140625" style="356"/>
    <col min="13313" max="13313" width="7.7109375" style="356" customWidth="1"/>
    <col min="13314" max="13314" width="9.140625" style="356" customWidth="1"/>
    <col min="13315" max="13315" width="10.42578125" style="356" customWidth="1"/>
    <col min="13316" max="13317" width="9.140625" style="356" customWidth="1"/>
    <col min="13318" max="13318" width="11.7109375" style="356" customWidth="1"/>
    <col min="13319" max="13320" width="9.140625" style="356" customWidth="1"/>
    <col min="13321" max="13321" width="10.42578125" style="356" customWidth="1"/>
    <col min="13322" max="13325" width="9.42578125" style="356" customWidth="1"/>
    <col min="13326" max="13326" width="15.28515625" style="356" customWidth="1"/>
    <col min="13327" max="13568" width="9.140625" style="356"/>
    <col min="13569" max="13569" width="7.7109375" style="356" customWidth="1"/>
    <col min="13570" max="13570" width="9.140625" style="356" customWidth="1"/>
    <col min="13571" max="13571" width="10.42578125" style="356" customWidth="1"/>
    <col min="13572" max="13573" width="9.140625" style="356" customWidth="1"/>
    <col min="13574" max="13574" width="11.7109375" style="356" customWidth="1"/>
    <col min="13575" max="13576" width="9.140625" style="356" customWidth="1"/>
    <col min="13577" max="13577" width="10.42578125" style="356" customWidth="1"/>
    <col min="13578" max="13581" width="9.42578125" style="356" customWidth="1"/>
    <col min="13582" max="13582" width="15.28515625" style="356" customWidth="1"/>
    <col min="13583" max="13824" width="9.140625" style="356"/>
    <col min="13825" max="13825" width="7.7109375" style="356" customWidth="1"/>
    <col min="13826" max="13826" width="9.140625" style="356" customWidth="1"/>
    <col min="13827" max="13827" width="10.42578125" style="356" customWidth="1"/>
    <col min="13828" max="13829" width="9.140625" style="356" customWidth="1"/>
    <col min="13830" max="13830" width="11.7109375" style="356" customWidth="1"/>
    <col min="13831" max="13832" width="9.140625" style="356" customWidth="1"/>
    <col min="13833" max="13833" width="10.42578125" style="356" customWidth="1"/>
    <col min="13834" max="13837" width="9.42578125" style="356" customWidth="1"/>
    <col min="13838" max="13838" width="15.28515625" style="356" customWidth="1"/>
    <col min="13839" max="14080" width="9.140625" style="356"/>
    <col min="14081" max="14081" width="7.7109375" style="356" customWidth="1"/>
    <col min="14082" max="14082" width="9.140625" style="356" customWidth="1"/>
    <col min="14083" max="14083" width="10.42578125" style="356" customWidth="1"/>
    <col min="14084" max="14085" width="9.140625" style="356" customWidth="1"/>
    <col min="14086" max="14086" width="11.7109375" style="356" customWidth="1"/>
    <col min="14087" max="14088" width="9.140625" style="356" customWidth="1"/>
    <col min="14089" max="14089" width="10.42578125" style="356" customWidth="1"/>
    <col min="14090" max="14093" width="9.42578125" style="356" customWidth="1"/>
    <col min="14094" max="14094" width="15.28515625" style="356" customWidth="1"/>
    <col min="14095" max="14336" width="9.140625" style="356"/>
    <col min="14337" max="14337" width="7.7109375" style="356" customWidth="1"/>
    <col min="14338" max="14338" width="9.140625" style="356" customWidth="1"/>
    <col min="14339" max="14339" width="10.42578125" style="356" customWidth="1"/>
    <col min="14340" max="14341" width="9.140625" style="356" customWidth="1"/>
    <col min="14342" max="14342" width="11.7109375" style="356" customWidth="1"/>
    <col min="14343" max="14344" width="9.140625" style="356" customWidth="1"/>
    <col min="14345" max="14345" width="10.42578125" style="356" customWidth="1"/>
    <col min="14346" max="14349" width="9.42578125" style="356" customWidth="1"/>
    <col min="14350" max="14350" width="15.28515625" style="356" customWidth="1"/>
    <col min="14351" max="14592" width="9.140625" style="356"/>
    <col min="14593" max="14593" width="7.7109375" style="356" customWidth="1"/>
    <col min="14594" max="14594" width="9.140625" style="356" customWidth="1"/>
    <col min="14595" max="14595" width="10.42578125" style="356" customWidth="1"/>
    <col min="14596" max="14597" width="9.140625" style="356" customWidth="1"/>
    <col min="14598" max="14598" width="11.7109375" style="356" customWidth="1"/>
    <col min="14599" max="14600" width="9.140625" style="356" customWidth="1"/>
    <col min="14601" max="14601" width="10.42578125" style="356" customWidth="1"/>
    <col min="14602" max="14605" width="9.42578125" style="356" customWidth="1"/>
    <col min="14606" max="14606" width="15.28515625" style="356" customWidth="1"/>
    <col min="14607" max="14848" width="9.140625" style="356"/>
    <col min="14849" max="14849" width="7.7109375" style="356" customWidth="1"/>
    <col min="14850" max="14850" width="9.140625" style="356" customWidth="1"/>
    <col min="14851" max="14851" width="10.42578125" style="356" customWidth="1"/>
    <col min="14852" max="14853" width="9.140625" style="356" customWidth="1"/>
    <col min="14854" max="14854" width="11.7109375" style="356" customWidth="1"/>
    <col min="14855" max="14856" width="9.140625" style="356" customWidth="1"/>
    <col min="14857" max="14857" width="10.42578125" style="356" customWidth="1"/>
    <col min="14858" max="14861" width="9.42578125" style="356" customWidth="1"/>
    <col min="14862" max="14862" width="15.28515625" style="356" customWidth="1"/>
    <col min="14863" max="15104" width="9.140625" style="356"/>
    <col min="15105" max="15105" width="7.7109375" style="356" customWidth="1"/>
    <col min="15106" max="15106" width="9.140625" style="356" customWidth="1"/>
    <col min="15107" max="15107" width="10.42578125" style="356" customWidth="1"/>
    <col min="15108" max="15109" width="9.140625" style="356" customWidth="1"/>
    <col min="15110" max="15110" width="11.7109375" style="356" customWidth="1"/>
    <col min="15111" max="15112" width="9.140625" style="356" customWidth="1"/>
    <col min="15113" max="15113" width="10.42578125" style="356" customWidth="1"/>
    <col min="15114" max="15117" width="9.42578125" style="356" customWidth="1"/>
    <col min="15118" max="15118" width="15.28515625" style="356" customWidth="1"/>
    <col min="15119" max="15360" width="9.140625" style="356"/>
    <col min="15361" max="15361" width="7.7109375" style="356" customWidth="1"/>
    <col min="15362" max="15362" width="9.140625" style="356" customWidth="1"/>
    <col min="15363" max="15363" width="10.42578125" style="356" customWidth="1"/>
    <col min="15364" max="15365" width="9.140625" style="356" customWidth="1"/>
    <col min="15366" max="15366" width="11.7109375" style="356" customWidth="1"/>
    <col min="15367" max="15368" width="9.140625" style="356" customWidth="1"/>
    <col min="15369" max="15369" width="10.42578125" style="356" customWidth="1"/>
    <col min="15370" max="15373" width="9.42578125" style="356" customWidth="1"/>
    <col min="15374" max="15374" width="15.28515625" style="356" customWidth="1"/>
    <col min="15375" max="15616" width="9.140625" style="356"/>
    <col min="15617" max="15617" width="7.7109375" style="356" customWidth="1"/>
    <col min="15618" max="15618" width="9.140625" style="356" customWidth="1"/>
    <col min="15619" max="15619" width="10.42578125" style="356" customWidth="1"/>
    <col min="15620" max="15621" width="9.140625" style="356" customWidth="1"/>
    <col min="15622" max="15622" width="11.7109375" style="356" customWidth="1"/>
    <col min="15623" max="15624" width="9.140625" style="356" customWidth="1"/>
    <col min="15625" max="15625" width="10.42578125" style="356" customWidth="1"/>
    <col min="15626" max="15629" width="9.42578125" style="356" customWidth="1"/>
    <col min="15630" max="15630" width="15.28515625" style="356" customWidth="1"/>
    <col min="15631" max="15872" width="9.140625" style="356"/>
    <col min="15873" max="15873" width="7.7109375" style="356" customWidth="1"/>
    <col min="15874" max="15874" width="9.140625" style="356" customWidth="1"/>
    <col min="15875" max="15875" width="10.42578125" style="356" customWidth="1"/>
    <col min="15876" max="15877" width="9.140625" style="356" customWidth="1"/>
    <col min="15878" max="15878" width="11.7109375" style="356" customWidth="1"/>
    <col min="15879" max="15880" width="9.140625" style="356" customWidth="1"/>
    <col min="15881" max="15881" width="10.42578125" style="356" customWidth="1"/>
    <col min="15882" max="15885" width="9.42578125" style="356" customWidth="1"/>
    <col min="15886" max="15886" width="15.28515625" style="356" customWidth="1"/>
    <col min="15887" max="16128" width="9.140625" style="356"/>
    <col min="16129" max="16129" width="7.7109375" style="356" customWidth="1"/>
    <col min="16130" max="16130" width="9.140625" style="356" customWidth="1"/>
    <col min="16131" max="16131" width="10.42578125" style="356" customWidth="1"/>
    <col min="16132" max="16133" width="9.140625" style="356" customWidth="1"/>
    <col min="16134" max="16134" width="11.7109375" style="356" customWidth="1"/>
    <col min="16135" max="16136" width="9.140625" style="356" customWidth="1"/>
    <col min="16137" max="16137" width="10.42578125" style="356" customWidth="1"/>
    <col min="16138" max="16141" width="9.42578125" style="356" customWidth="1"/>
    <col min="16142" max="16142" width="15.28515625" style="356" customWidth="1"/>
    <col min="16143" max="16384" width="9.140625" style="356"/>
  </cols>
  <sheetData>
    <row r="1" spans="1:14" s="54" customFormat="1" ht="12" x14ac:dyDescent="0.2">
      <c r="J1" s="419"/>
      <c r="N1" s="355" t="s">
        <v>326</v>
      </c>
    </row>
    <row r="2" spans="1:14" s="54" customFormat="1" ht="24" customHeight="1" x14ac:dyDescent="0.2">
      <c r="J2" s="419"/>
      <c r="L2" s="440"/>
      <c r="M2" s="542" t="s">
        <v>1</v>
      </c>
      <c r="N2" s="542"/>
    </row>
    <row r="3" spans="1:14" ht="14.25" customHeight="1" x14ac:dyDescent="0.25"/>
    <row r="4" spans="1:14" x14ac:dyDescent="0.25">
      <c r="A4" s="543" t="s">
        <v>969</v>
      </c>
      <c r="B4" s="543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</row>
    <row r="5" spans="1:14" ht="14.25" customHeight="1" x14ac:dyDescent="0.25"/>
    <row r="6" spans="1:14" s="357" customFormat="1" ht="18" customHeight="1" x14ac:dyDescent="0.25">
      <c r="A6" s="357" t="s">
        <v>327</v>
      </c>
      <c r="D6" s="544" t="s">
        <v>7</v>
      </c>
      <c r="E6" s="544"/>
      <c r="F6" s="544"/>
      <c r="G6" s="544"/>
      <c r="H6" s="544"/>
      <c r="I6" s="544"/>
      <c r="J6" s="544"/>
    </row>
    <row r="7" spans="1:14" s="358" customFormat="1" ht="11.25" x14ac:dyDescent="0.2">
      <c r="D7" s="545" t="s">
        <v>8</v>
      </c>
      <c r="E7" s="545"/>
      <c r="F7" s="545"/>
      <c r="G7" s="545"/>
      <c r="J7" s="421"/>
    </row>
    <row r="8" spans="1:14" ht="3.95" customHeight="1" x14ac:dyDescent="0.25"/>
    <row r="9" spans="1:14" s="357" customFormat="1" ht="15" x14ac:dyDescent="0.25">
      <c r="D9" s="359" t="s">
        <v>328</v>
      </c>
      <c r="E9" s="546" t="s">
        <v>45</v>
      </c>
      <c r="F9" s="546"/>
      <c r="G9" s="546"/>
      <c r="H9" s="546"/>
      <c r="J9" s="422"/>
    </row>
    <row r="10" spans="1:14" ht="3.95" customHeight="1" x14ac:dyDescent="0.25"/>
    <row r="11" spans="1:14" s="357" customFormat="1" ht="15" x14ac:dyDescent="0.25">
      <c r="G11" s="359" t="s">
        <v>329</v>
      </c>
      <c r="H11" s="387">
        <v>2020</v>
      </c>
      <c r="I11" s="357" t="s">
        <v>10</v>
      </c>
      <c r="J11" s="422"/>
    </row>
    <row r="12" spans="1:14" ht="14.25" customHeight="1" x14ac:dyDescent="0.25"/>
    <row r="13" spans="1:14" ht="14.25" customHeight="1" x14ac:dyDescent="0.25">
      <c r="C13" s="357" t="s">
        <v>330</v>
      </c>
    </row>
    <row r="14" spans="1:14" s="357" customFormat="1" ht="59.25" customHeight="1" x14ac:dyDescent="0.25">
      <c r="B14" s="386"/>
      <c r="C14" s="547" t="s">
        <v>12</v>
      </c>
      <c r="D14" s="547"/>
      <c r="E14" s="547"/>
      <c r="F14" s="547"/>
      <c r="G14" s="547"/>
      <c r="H14" s="547"/>
      <c r="I14" s="547"/>
      <c r="J14" s="423"/>
      <c r="K14" s="386"/>
      <c r="L14" s="386"/>
      <c r="M14" s="386"/>
      <c r="N14" s="386"/>
    </row>
    <row r="15" spans="1:14" s="358" customFormat="1" ht="11.25" x14ac:dyDescent="0.2">
      <c r="C15" s="360" t="s">
        <v>13</v>
      </c>
      <c r="J15" s="421"/>
    </row>
    <row r="16" spans="1:14" ht="14.25" customHeight="1" x14ac:dyDescent="0.25"/>
    <row r="17" spans="1:14" s="357" customFormat="1" thickBot="1" x14ac:dyDescent="0.3">
      <c r="A17" s="541" t="s">
        <v>331</v>
      </c>
      <c r="B17" s="541"/>
      <c r="C17" s="541"/>
      <c r="D17" s="541"/>
      <c r="E17" s="541"/>
      <c r="F17" s="541"/>
      <c r="G17" s="541"/>
      <c r="H17" s="541"/>
      <c r="I17" s="541"/>
      <c r="J17" s="541"/>
      <c r="K17" s="541"/>
      <c r="L17" s="541"/>
      <c r="M17" s="541"/>
      <c r="N17" s="541"/>
    </row>
    <row r="18" spans="1:14" s="54" customFormat="1" ht="42" customHeight="1" x14ac:dyDescent="0.2">
      <c r="A18" s="501" t="s">
        <v>332</v>
      </c>
      <c r="B18" s="503" t="s">
        <v>333</v>
      </c>
      <c r="C18" s="504"/>
      <c r="D18" s="504"/>
      <c r="E18" s="504"/>
      <c r="F18" s="504"/>
      <c r="G18" s="504"/>
      <c r="H18" s="505"/>
      <c r="I18" s="509" t="s">
        <v>334</v>
      </c>
      <c r="J18" s="510" t="s">
        <v>968</v>
      </c>
      <c r="K18" s="511"/>
      <c r="L18" s="512" t="s">
        <v>336</v>
      </c>
      <c r="M18" s="513"/>
      <c r="N18" s="490" t="s">
        <v>337</v>
      </c>
    </row>
    <row r="19" spans="1:14" s="54" customFormat="1" ht="36" x14ac:dyDescent="0.2">
      <c r="A19" s="502"/>
      <c r="B19" s="506"/>
      <c r="C19" s="507"/>
      <c r="D19" s="507"/>
      <c r="E19" s="507"/>
      <c r="F19" s="507"/>
      <c r="G19" s="507"/>
      <c r="H19" s="508"/>
      <c r="I19" s="491"/>
      <c r="J19" s="424" t="s">
        <v>28</v>
      </c>
      <c r="K19" s="361" t="s">
        <v>29</v>
      </c>
      <c r="L19" s="362" t="s">
        <v>338</v>
      </c>
      <c r="M19" s="362" t="s">
        <v>339</v>
      </c>
      <c r="N19" s="491"/>
    </row>
    <row r="20" spans="1:14" s="358" customFormat="1" ht="12.75" thickBot="1" x14ac:dyDescent="0.25">
      <c r="A20" s="363">
        <v>1</v>
      </c>
      <c r="B20" s="548">
        <v>2</v>
      </c>
      <c r="C20" s="549"/>
      <c r="D20" s="549"/>
      <c r="E20" s="549"/>
      <c r="F20" s="549"/>
      <c r="G20" s="549"/>
      <c r="H20" s="550"/>
      <c r="I20" s="364">
        <v>3</v>
      </c>
      <c r="J20" s="425">
        <v>4</v>
      </c>
      <c r="K20" s="363">
        <v>5</v>
      </c>
      <c r="L20" s="363">
        <v>6</v>
      </c>
      <c r="M20" s="363">
        <v>7</v>
      </c>
      <c r="N20" s="363">
        <v>8</v>
      </c>
    </row>
    <row r="21" spans="1:14" ht="16.5" thickBot="1" x14ac:dyDescent="0.3">
      <c r="A21" s="551" t="s">
        <v>340</v>
      </c>
      <c r="B21" s="552"/>
      <c r="C21" s="552"/>
      <c r="D21" s="552"/>
      <c r="E21" s="552"/>
      <c r="F21" s="552"/>
      <c r="G21" s="552"/>
      <c r="H21" s="552"/>
      <c r="I21" s="552"/>
      <c r="J21" s="552"/>
      <c r="K21" s="553"/>
      <c r="L21" s="552"/>
      <c r="M21" s="552"/>
      <c r="N21" s="554"/>
    </row>
    <row r="22" spans="1:14" s="54" customFormat="1" ht="12" x14ac:dyDescent="0.2">
      <c r="A22" s="397" t="s">
        <v>341</v>
      </c>
      <c r="B22" s="555" t="s">
        <v>342</v>
      </c>
      <c r="C22" s="556"/>
      <c r="D22" s="556"/>
      <c r="E22" s="556"/>
      <c r="F22" s="556"/>
      <c r="G22" s="556"/>
      <c r="H22" s="557"/>
      <c r="I22" s="398" t="s">
        <v>343</v>
      </c>
      <c r="J22" s="444">
        <v>1044.8239293022007</v>
      </c>
      <c r="K22" s="399">
        <v>1015.5930130400001</v>
      </c>
      <c r="L22" s="399">
        <v>-29.230916262200594</v>
      </c>
      <c r="M22" s="399">
        <v>97.202311753931326</v>
      </c>
      <c r="N22" s="400"/>
    </row>
    <row r="23" spans="1:14" s="54" customFormat="1" ht="12" collapsed="1" x14ac:dyDescent="0.2">
      <c r="A23" s="365" t="s">
        <v>46</v>
      </c>
      <c r="B23" s="448" t="s">
        <v>344</v>
      </c>
      <c r="C23" s="449"/>
      <c r="D23" s="449"/>
      <c r="E23" s="449"/>
      <c r="F23" s="449"/>
      <c r="G23" s="449"/>
      <c r="H23" s="450"/>
      <c r="I23" s="366" t="s">
        <v>343</v>
      </c>
      <c r="J23" s="426">
        <v>0</v>
      </c>
      <c r="K23" s="307">
        <v>0</v>
      </c>
      <c r="L23" s="307">
        <v>0</v>
      </c>
      <c r="M23" s="307">
        <v>0</v>
      </c>
      <c r="N23" s="368"/>
    </row>
    <row r="24" spans="1:14" s="54" customFormat="1" ht="24" hidden="1" customHeight="1" outlineLevel="1" x14ac:dyDescent="0.2">
      <c r="A24" s="365" t="s">
        <v>48</v>
      </c>
      <c r="B24" s="460" t="s">
        <v>345</v>
      </c>
      <c r="C24" s="461"/>
      <c r="D24" s="461"/>
      <c r="E24" s="461"/>
      <c r="F24" s="461"/>
      <c r="G24" s="461"/>
      <c r="H24" s="462"/>
      <c r="I24" s="366" t="s">
        <v>343</v>
      </c>
      <c r="J24" s="314"/>
      <c r="K24" s="307"/>
      <c r="L24" s="307">
        <v>0</v>
      </c>
      <c r="M24" s="307">
        <v>0</v>
      </c>
      <c r="N24" s="368"/>
    </row>
    <row r="25" spans="1:14" s="54" customFormat="1" ht="24" hidden="1" customHeight="1" outlineLevel="1" x14ac:dyDescent="0.2">
      <c r="A25" s="365" t="s">
        <v>346</v>
      </c>
      <c r="B25" s="460" t="s">
        <v>347</v>
      </c>
      <c r="C25" s="461"/>
      <c r="D25" s="461"/>
      <c r="E25" s="461"/>
      <c r="F25" s="461"/>
      <c r="G25" s="461"/>
      <c r="H25" s="462"/>
      <c r="I25" s="366" t="s">
        <v>343</v>
      </c>
      <c r="J25" s="314"/>
      <c r="K25" s="307"/>
      <c r="L25" s="307">
        <v>0</v>
      </c>
      <c r="M25" s="307">
        <v>0</v>
      </c>
      <c r="N25" s="368"/>
    </row>
    <row r="26" spans="1:14" s="54" customFormat="1" ht="24" hidden="1" customHeight="1" outlineLevel="1" x14ac:dyDescent="0.2">
      <c r="A26" s="365" t="s">
        <v>348</v>
      </c>
      <c r="B26" s="460" t="s">
        <v>349</v>
      </c>
      <c r="C26" s="461"/>
      <c r="D26" s="461"/>
      <c r="E26" s="461"/>
      <c r="F26" s="461"/>
      <c r="G26" s="461"/>
      <c r="H26" s="462"/>
      <c r="I26" s="366" t="s">
        <v>343</v>
      </c>
      <c r="J26" s="314"/>
      <c r="K26" s="307"/>
      <c r="L26" s="307">
        <v>0</v>
      </c>
      <c r="M26" s="307">
        <v>0</v>
      </c>
      <c r="N26" s="368"/>
    </row>
    <row r="27" spans="1:14" s="54" customFormat="1" ht="12" x14ac:dyDescent="0.2">
      <c r="A27" s="365" t="s">
        <v>56</v>
      </c>
      <c r="B27" s="448" t="s">
        <v>350</v>
      </c>
      <c r="C27" s="449"/>
      <c r="D27" s="449"/>
      <c r="E27" s="449"/>
      <c r="F27" s="449"/>
      <c r="G27" s="449"/>
      <c r="H27" s="450"/>
      <c r="I27" s="366" t="s">
        <v>343</v>
      </c>
      <c r="J27" s="314">
        <v>0</v>
      </c>
      <c r="K27" s="307">
        <v>0</v>
      </c>
      <c r="L27" s="307">
        <v>0</v>
      </c>
      <c r="M27" s="307">
        <v>0</v>
      </c>
      <c r="N27" s="368"/>
    </row>
    <row r="28" spans="1:14" s="54" customFormat="1" ht="12" x14ac:dyDescent="0.2">
      <c r="A28" s="365" t="s">
        <v>90</v>
      </c>
      <c r="B28" s="448" t="s">
        <v>351</v>
      </c>
      <c r="C28" s="449"/>
      <c r="D28" s="449"/>
      <c r="E28" s="449"/>
      <c r="F28" s="449"/>
      <c r="G28" s="449"/>
      <c r="H28" s="450"/>
      <c r="I28" s="366" t="s">
        <v>343</v>
      </c>
      <c r="J28" s="314">
        <v>0</v>
      </c>
      <c r="K28" s="307">
        <v>0</v>
      </c>
      <c r="L28" s="307">
        <v>0</v>
      </c>
      <c r="M28" s="307">
        <v>0</v>
      </c>
      <c r="N28" s="368"/>
    </row>
    <row r="29" spans="1:14" s="54" customFormat="1" ht="12" x14ac:dyDescent="0.2">
      <c r="A29" s="365" t="s">
        <v>91</v>
      </c>
      <c r="B29" s="448" t="s">
        <v>352</v>
      </c>
      <c r="C29" s="449"/>
      <c r="D29" s="449"/>
      <c r="E29" s="449"/>
      <c r="F29" s="449"/>
      <c r="G29" s="449"/>
      <c r="H29" s="450"/>
      <c r="I29" s="366" t="s">
        <v>343</v>
      </c>
      <c r="J29" s="314">
        <v>0</v>
      </c>
      <c r="K29" s="307">
        <v>0</v>
      </c>
      <c r="L29" s="307">
        <v>0</v>
      </c>
      <c r="M29" s="307">
        <v>0</v>
      </c>
      <c r="N29" s="368"/>
    </row>
    <row r="30" spans="1:14" s="54" customFormat="1" ht="12" x14ac:dyDescent="0.2">
      <c r="A30" s="365" t="s">
        <v>112</v>
      </c>
      <c r="B30" s="448" t="s">
        <v>353</v>
      </c>
      <c r="C30" s="449"/>
      <c r="D30" s="449"/>
      <c r="E30" s="449"/>
      <c r="F30" s="449"/>
      <c r="G30" s="449"/>
      <c r="H30" s="450"/>
      <c r="I30" s="366" t="s">
        <v>343</v>
      </c>
      <c r="J30" s="314">
        <v>0</v>
      </c>
      <c r="K30" s="307">
        <v>0</v>
      </c>
      <c r="L30" s="307">
        <v>0</v>
      </c>
      <c r="M30" s="307">
        <v>0</v>
      </c>
      <c r="N30" s="368"/>
    </row>
    <row r="31" spans="1:14" s="54" customFormat="1" ht="12" x14ac:dyDescent="0.2">
      <c r="A31" s="365" t="s">
        <v>113</v>
      </c>
      <c r="B31" s="448" t="s">
        <v>354</v>
      </c>
      <c r="C31" s="449"/>
      <c r="D31" s="449"/>
      <c r="E31" s="449"/>
      <c r="F31" s="449"/>
      <c r="G31" s="449"/>
      <c r="H31" s="450"/>
      <c r="I31" s="366" t="s">
        <v>343</v>
      </c>
      <c r="J31" s="314">
        <v>0</v>
      </c>
      <c r="K31" s="307">
        <v>0</v>
      </c>
      <c r="L31" s="307">
        <v>0</v>
      </c>
      <c r="M31" s="307">
        <v>0</v>
      </c>
      <c r="N31" s="368"/>
    </row>
    <row r="32" spans="1:14" s="54" customFormat="1" ht="12" x14ac:dyDescent="0.2">
      <c r="A32" s="365" t="s">
        <v>355</v>
      </c>
      <c r="B32" s="448" t="s">
        <v>356</v>
      </c>
      <c r="C32" s="449"/>
      <c r="D32" s="449"/>
      <c r="E32" s="449"/>
      <c r="F32" s="449"/>
      <c r="G32" s="449"/>
      <c r="H32" s="450"/>
      <c r="I32" s="366" t="s">
        <v>343</v>
      </c>
      <c r="J32" s="314">
        <v>0</v>
      </c>
      <c r="K32" s="307">
        <v>0</v>
      </c>
      <c r="L32" s="307">
        <v>0</v>
      </c>
      <c r="M32" s="307">
        <v>0</v>
      </c>
      <c r="N32" s="368"/>
    </row>
    <row r="33" spans="1:16" s="54" customFormat="1" ht="24" customHeight="1" collapsed="1" x14ac:dyDescent="0.2">
      <c r="A33" s="365" t="s">
        <v>357</v>
      </c>
      <c r="B33" s="460" t="s">
        <v>358</v>
      </c>
      <c r="C33" s="461"/>
      <c r="D33" s="461"/>
      <c r="E33" s="461"/>
      <c r="F33" s="461"/>
      <c r="G33" s="461"/>
      <c r="H33" s="462"/>
      <c r="I33" s="366" t="s">
        <v>343</v>
      </c>
      <c r="J33" s="314">
        <v>0</v>
      </c>
      <c r="K33" s="307">
        <v>0</v>
      </c>
      <c r="L33" s="307">
        <v>0</v>
      </c>
      <c r="M33" s="307">
        <v>0</v>
      </c>
      <c r="N33" s="368"/>
    </row>
    <row r="34" spans="1:16" s="54" customFormat="1" ht="10.5" hidden="1" customHeight="1" outlineLevel="1" x14ac:dyDescent="0.2">
      <c r="A34" s="365" t="s">
        <v>359</v>
      </c>
      <c r="B34" s="451" t="s">
        <v>360</v>
      </c>
      <c r="C34" s="452"/>
      <c r="D34" s="452"/>
      <c r="E34" s="452"/>
      <c r="F34" s="452"/>
      <c r="G34" s="452"/>
      <c r="H34" s="453"/>
      <c r="I34" s="366" t="s">
        <v>343</v>
      </c>
      <c r="J34" s="314"/>
      <c r="K34" s="307"/>
      <c r="L34" s="307">
        <v>0</v>
      </c>
      <c r="M34" s="307">
        <v>0</v>
      </c>
      <c r="N34" s="368"/>
    </row>
    <row r="35" spans="1:16" s="54" customFormat="1" ht="12" hidden="1" outlineLevel="1" x14ac:dyDescent="0.2">
      <c r="A35" s="365" t="s">
        <v>361</v>
      </c>
      <c r="B35" s="451" t="s">
        <v>362</v>
      </c>
      <c r="C35" s="452"/>
      <c r="D35" s="452"/>
      <c r="E35" s="452"/>
      <c r="F35" s="452"/>
      <c r="G35" s="452"/>
      <c r="H35" s="453"/>
      <c r="I35" s="366" t="s">
        <v>343</v>
      </c>
      <c r="J35" s="314"/>
      <c r="K35" s="307"/>
      <c r="L35" s="307">
        <v>0</v>
      </c>
      <c r="M35" s="307">
        <v>0</v>
      </c>
      <c r="N35" s="368"/>
    </row>
    <row r="36" spans="1:16" s="54" customFormat="1" ht="12.75" thickBot="1" x14ac:dyDescent="0.25">
      <c r="A36" s="365" t="s">
        <v>363</v>
      </c>
      <c r="B36" s="472" t="s">
        <v>364</v>
      </c>
      <c r="C36" s="473"/>
      <c r="D36" s="473"/>
      <c r="E36" s="473"/>
      <c r="F36" s="473"/>
      <c r="G36" s="473"/>
      <c r="H36" s="474"/>
      <c r="I36" s="366" t="s">
        <v>343</v>
      </c>
      <c r="J36" s="314"/>
      <c r="K36" s="307"/>
      <c r="L36" s="307">
        <v>0</v>
      </c>
      <c r="M36" s="307">
        <v>0</v>
      </c>
      <c r="N36" s="368"/>
    </row>
    <row r="37" spans="1:16" s="54" customFormat="1" ht="24" customHeight="1" x14ac:dyDescent="0.2">
      <c r="A37" s="401" t="s">
        <v>365</v>
      </c>
      <c r="B37" s="538" t="s">
        <v>366</v>
      </c>
      <c r="C37" s="539"/>
      <c r="D37" s="539"/>
      <c r="E37" s="539"/>
      <c r="F37" s="539"/>
      <c r="G37" s="539"/>
      <c r="H37" s="540"/>
      <c r="I37" s="402" t="s">
        <v>343</v>
      </c>
      <c r="J37" s="427">
        <v>1017.2908808563175</v>
      </c>
      <c r="K37" s="403">
        <v>965.15917293999996</v>
      </c>
      <c r="L37" s="403">
        <v>-52.131707916317509</v>
      </c>
      <c r="M37" s="403">
        <v>94.875437409560277</v>
      </c>
      <c r="N37" s="404"/>
      <c r="O37" s="439"/>
      <c r="P37" s="439"/>
    </row>
    <row r="38" spans="1:16" s="54" customFormat="1" ht="12" collapsed="1" x14ac:dyDescent="0.2">
      <c r="A38" s="365" t="s">
        <v>367</v>
      </c>
      <c r="B38" s="448" t="s">
        <v>344</v>
      </c>
      <c r="C38" s="449"/>
      <c r="D38" s="449"/>
      <c r="E38" s="449"/>
      <c r="F38" s="449"/>
      <c r="G38" s="449"/>
      <c r="H38" s="450"/>
      <c r="I38" s="366" t="s">
        <v>343</v>
      </c>
      <c r="J38" s="314">
        <v>0</v>
      </c>
      <c r="K38" s="307">
        <v>0</v>
      </c>
      <c r="L38" s="307">
        <v>0</v>
      </c>
      <c r="M38" s="307">
        <v>0</v>
      </c>
      <c r="N38" s="368"/>
    </row>
    <row r="39" spans="1:16" s="54" customFormat="1" ht="24" hidden="1" customHeight="1" outlineLevel="1" x14ac:dyDescent="0.2">
      <c r="A39" s="365" t="s">
        <v>368</v>
      </c>
      <c r="B39" s="454" t="s">
        <v>345</v>
      </c>
      <c r="C39" s="455"/>
      <c r="D39" s="455"/>
      <c r="E39" s="455"/>
      <c r="F39" s="455"/>
      <c r="G39" s="455"/>
      <c r="H39" s="456"/>
      <c r="I39" s="366" t="s">
        <v>343</v>
      </c>
      <c r="J39" s="314">
        <v>0</v>
      </c>
      <c r="K39" s="307">
        <v>0</v>
      </c>
      <c r="L39" s="307">
        <v>0</v>
      </c>
      <c r="M39" s="307">
        <v>0</v>
      </c>
      <c r="N39" s="368"/>
    </row>
    <row r="40" spans="1:16" s="54" customFormat="1" ht="24" hidden="1" customHeight="1" outlineLevel="1" x14ac:dyDescent="0.2">
      <c r="A40" s="365" t="s">
        <v>369</v>
      </c>
      <c r="B40" s="454" t="s">
        <v>347</v>
      </c>
      <c r="C40" s="455"/>
      <c r="D40" s="455"/>
      <c r="E40" s="455"/>
      <c r="F40" s="455"/>
      <c r="G40" s="455"/>
      <c r="H40" s="456"/>
      <c r="I40" s="366" t="s">
        <v>343</v>
      </c>
      <c r="J40" s="314">
        <v>0</v>
      </c>
      <c r="K40" s="307">
        <v>0</v>
      </c>
      <c r="L40" s="307">
        <v>0</v>
      </c>
      <c r="M40" s="307">
        <v>0</v>
      </c>
      <c r="N40" s="368"/>
    </row>
    <row r="41" spans="1:16" s="54" customFormat="1" ht="24" hidden="1" customHeight="1" outlineLevel="1" x14ac:dyDescent="0.2">
      <c r="A41" s="365" t="s">
        <v>370</v>
      </c>
      <c r="B41" s="454" t="s">
        <v>349</v>
      </c>
      <c r="C41" s="455"/>
      <c r="D41" s="455"/>
      <c r="E41" s="455"/>
      <c r="F41" s="455"/>
      <c r="G41" s="455"/>
      <c r="H41" s="456"/>
      <c r="I41" s="366" t="s">
        <v>343</v>
      </c>
      <c r="J41" s="314">
        <v>0</v>
      </c>
      <c r="K41" s="307">
        <v>0</v>
      </c>
      <c r="L41" s="307">
        <v>0</v>
      </c>
      <c r="M41" s="307">
        <v>0</v>
      </c>
      <c r="N41" s="368"/>
    </row>
    <row r="42" spans="1:16" s="54" customFormat="1" ht="12" x14ac:dyDescent="0.2">
      <c r="A42" s="365" t="s">
        <v>371</v>
      </c>
      <c r="B42" s="448" t="s">
        <v>350</v>
      </c>
      <c r="C42" s="449"/>
      <c r="D42" s="449"/>
      <c r="E42" s="449"/>
      <c r="F42" s="449"/>
      <c r="G42" s="449"/>
      <c r="H42" s="450"/>
      <c r="I42" s="366" t="s">
        <v>343</v>
      </c>
      <c r="J42" s="314">
        <v>0</v>
      </c>
      <c r="K42" s="307">
        <v>0</v>
      </c>
      <c r="L42" s="307">
        <v>0</v>
      </c>
      <c r="M42" s="307">
        <v>0</v>
      </c>
      <c r="N42" s="368"/>
    </row>
    <row r="43" spans="1:16" s="54" customFormat="1" ht="12" x14ac:dyDescent="0.2">
      <c r="A43" s="365" t="s">
        <v>372</v>
      </c>
      <c r="B43" s="448" t="s">
        <v>351</v>
      </c>
      <c r="C43" s="449"/>
      <c r="D43" s="449"/>
      <c r="E43" s="449"/>
      <c r="F43" s="449"/>
      <c r="G43" s="449"/>
      <c r="H43" s="450"/>
      <c r="I43" s="366" t="s">
        <v>343</v>
      </c>
      <c r="J43" s="314">
        <v>0</v>
      </c>
      <c r="K43" s="307">
        <v>0</v>
      </c>
      <c r="L43" s="307">
        <v>0</v>
      </c>
      <c r="M43" s="307">
        <v>0</v>
      </c>
      <c r="N43" s="368"/>
    </row>
    <row r="44" spans="1:16" s="54" customFormat="1" ht="12" x14ac:dyDescent="0.2">
      <c r="A44" s="365" t="s">
        <v>373</v>
      </c>
      <c r="B44" s="448" t="s">
        <v>352</v>
      </c>
      <c r="C44" s="449"/>
      <c r="D44" s="449"/>
      <c r="E44" s="449"/>
      <c r="F44" s="449"/>
      <c r="G44" s="449"/>
      <c r="H44" s="450"/>
      <c r="I44" s="366" t="s">
        <v>343</v>
      </c>
      <c r="J44" s="314">
        <v>0</v>
      </c>
      <c r="K44" s="307">
        <v>0</v>
      </c>
      <c r="L44" s="307">
        <v>0</v>
      </c>
      <c r="M44" s="307">
        <v>0</v>
      </c>
      <c r="N44" s="368"/>
    </row>
    <row r="45" spans="1:16" s="54" customFormat="1" ht="12" x14ac:dyDescent="0.2">
      <c r="A45" s="365" t="s">
        <v>374</v>
      </c>
      <c r="B45" s="448" t="s">
        <v>353</v>
      </c>
      <c r="C45" s="449"/>
      <c r="D45" s="449"/>
      <c r="E45" s="449"/>
      <c r="F45" s="449"/>
      <c r="G45" s="449"/>
      <c r="H45" s="450"/>
      <c r="I45" s="366" t="s">
        <v>343</v>
      </c>
      <c r="J45" s="314">
        <v>0</v>
      </c>
      <c r="K45" s="307">
        <v>0</v>
      </c>
      <c r="L45" s="307">
        <v>0</v>
      </c>
      <c r="M45" s="307">
        <v>0</v>
      </c>
      <c r="N45" s="368"/>
    </row>
    <row r="46" spans="1:16" s="54" customFormat="1" ht="12" x14ac:dyDescent="0.2">
      <c r="A46" s="365" t="s">
        <v>375</v>
      </c>
      <c r="B46" s="448" t="s">
        <v>354</v>
      </c>
      <c r="C46" s="449"/>
      <c r="D46" s="449"/>
      <c r="E46" s="449"/>
      <c r="F46" s="449"/>
      <c r="G46" s="449"/>
      <c r="H46" s="450"/>
      <c r="I46" s="366" t="s">
        <v>343</v>
      </c>
      <c r="J46" s="314">
        <v>0</v>
      </c>
      <c r="K46" s="307">
        <v>0</v>
      </c>
      <c r="L46" s="307">
        <v>0</v>
      </c>
      <c r="M46" s="307">
        <v>0</v>
      </c>
      <c r="N46" s="368"/>
    </row>
    <row r="47" spans="1:16" s="54" customFormat="1" ht="12" x14ac:dyDescent="0.2">
      <c r="A47" s="365" t="s">
        <v>376</v>
      </c>
      <c r="B47" s="448" t="s">
        <v>356</v>
      </c>
      <c r="C47" s="449"/>
      <c r="D47" s="449"/>
      <c r="E47" s="449"/>
      <c r="F47" s="449"/>
      <c r="G47" s="449"/>
      <c r="H47" s="450"/>
      <c r="I47" s="366" t="s">
        <v>343</v>
      </c>
      <c r="J47" s="314">
        <v>0</v>
      </c>
      <c r="K47" s="307">
        <v>0</v>
      </c>
      <c r="L47" s="307">
        <v>0</v>
      </c>
      <c r="M47" s="307">
        <v>0</v>
      </c>
      <c r="N47" s="368"/>
    </row>
    <row r="48" spans="1:16" s="54" customFormat="1" ht="24" customHeight="1" collapsed="1" x14ac:dyDescent="0.2">
      <c r="A48" s="365" t="s">
        <v>377</v>
      </c>
      <c r="B48" s="460" t="s">
        <v>358</v>
      </c>
      <c r="C48" s="461"/>
      <c r="D48" s="461"/>
      <c r="E48" s="461"/>
      <c r="F48" s="461"/>
      <c r="G48" s="461"/>
      <c r="H48" s="462"/>
      <c r="I48" s="366" t="s">
        <v>343</v>
      </c>
      <c r="J48" s="314">
        <v>0</v>
      </c>
      <c r="K48" s="307">
        <v>0</v>
      </c>
      <c r="L48" s="307">
        <v>0</v>
      </c>
      <c r="M48" s="307">
        <v>0</v>
      </c>
      <c r="N48" s="368"/>
    </row>
    <row r="49" spans="1:14" s="54" customFormat="1" ht="12" hidden="1" outlineLevel="1" x14ac:dyDescent="0.2">
      <c r="A49" s="365" t="s">
        <v>378</v>
      </c>
      <c r="B49" s="451" t="s">
        <v>360</v>
      </c>
      <c r="C49" s="452"/>
      <c r="D49" s="452"/>
      <c r="E49" s="452"/>
      <c r="F49" s="452"/>
      <c r="G49" s="452"/>
      <c r="H49" s="453"/>
      <c r="I49" s="366" t="s">
        <v>343</v>
      </c>
      <c r="J49" s="314">
        <v>0</v>
      </c>
      <c r="K49" s="307">
        <v>0</v>
      </c>
      <c r="L49" s="307">
        <v>0</v>
      </c>
      <c r="M49" s="307">
        <v>0</v>
      </c>
      <c r="N49" s="368"/>
    </row>
    <row r="50" spans="1:14" s="54" customFormat="1" ht="12" hidden="1" outlineLevel="1" x14ac:dyDescent="0.2">
      <c r="A50" s="365" t="s">
        <v>379</v>
      </c>
      <c r="B50" s="451" t="s">
        <v>362</v>
      </c>
      <c r="C50" s="452"/>
      <c r="D50" s="452"/>
      <c r="E50" s="452"/>
      <c r="F50" s="452"/>
      <c r="G50" s="452"/>
      <c r="H50" s="453"/>
      <c r="I50" s="366" t="s">
        <v>343</v>
      </c>
      <c r="J50" s="314">
        <v>0</v>
      </c>
      <c r="K50" s="307">
        <v>0</v>
      </c>
      <c r="L50" s="307">
        <v>0</v>
      </c>
      <c r="M50" s="307">
        <v>0</v>
      </c>
      <c r="N50" s="368"/>
    </row>
    <row r="51" spans="1:14" s="54" customFormat="1" ht="12" x14ac:dyDescent="0.2">
      <c r="A51" s="365" t="s">
        <v>380</v>
      </c>
      <c r="B51" s="448" t="s">
        <v>364</v>
      </c>
      <c r="C51" s="449"/>
      <c r="D51" s="449"/>
      <c r="E51" s="449"/>
      <c r="F51" s="449"/>
      <c r="G51" s="449"/>
      <c r="H51" s="450"/>
      <c r="I51" s="366" t="s">
        <v>343</v>
      </c>
      <c r="J51" s="314">
        <v>0</v>
      </c>
      <c r="K51" s="307">
        <v>0</v>
      </c>
      <c r="L51" s="307">
        <v>0</v>
      </c>
      <c r="M51" s="307">
        <v>0</v>
      </c>
      <c r="N51" s="368"/>
    </row>
    <row r="52" spans="1:14" s="54" customFormat="1" ht="12" collapsed="1" x14ac:dyDescent="0.2">
      <c r="A52" s="389" t="s">
        <v>381</v>
      </c>
      <c r="B52" s="535" t="s">
        <v>382</v>
      </c>
      <c r="C52" s="536"/>
      <c r="D52" s="536"/>
      <c r="E52" s="536"/>
      <c r="F52" s="536"/>
      <c r="G52" s="536"/>
      <c r="H52" s="537"/>
      <c r="I52" s="390" t="s">
        <v>343</v>
      </c>
      <c r="J52" s="443">
        <v>305.75417291769952</v>
      </c>
      <c r="K52" s="391">
        <v>280.25856956000007</v>
      </c>
      <c r="L52" s="391">
        <v>-25.495603357699451</v>
      </c>
      <c r="M52" s="391">
        <v>91.661404613253751</v>
      </c>
      <c r="N52" s="392"/>
    </row>
    <row r="53" spans="1:14" s="54" customFormat="1" ht="12" hidden="1" outlineLevel="1" x14ac:dyDescent="0.2">
      <c r="A53" s="365" t="s">
        <v>368</v>
      </c>
      <c r="B53" s="451" t="s">
        <v>383</v>
      </c>
      <c r="C53" s="452"/>
      <c r="D53" s="452"/>
      <c r="E53" s="452"/>
      <c r="F53" s="452"/>
      <c r="G53" s="452"/>
      <c r="H53" s="453"/>
      <c r="I53" s="366" t="s">
        <v>343</v>
      </c>
      <c r="J53" s="426">
        <v>150.20159813753233</v>
      </c>
      <c r="K53" s="307">
        <v>141.86806865</v>
      </c>
      <c r="L53" s="307">
        <v>-8.3335294875323314</v>
      </c>
      <c r="M53" s="307">
        <v>94.451770426635733</v>
      </c>
      <c r="N53" s="368"/>
    </row>
    <row r="54" spans="1:14" s="54" customFormat="1" ht="12" hidden="1" outlineLevel="1" x14ac:dyDescent="0.2">
      <c r="A54" s="365" t="s">
        <v>369</v>
      </c>
      <c r="B54" s="451" t="s">
        <v>384</v>
      </c>
      <c r="C54" s="452"/>
      <c r="D54" s="452"/>
      <c r="E54" s="452"/>
      <c r="F54" s="452"/>
      <c r="G54" s="452"/>
      <c r="H54" s="453"/>
      <c r="I54" s="366" t="s">
        <v>343</v>
      </c>
      <c r="J54" s="426">
        <v>130.52265990799992</v>
      </c>
      <c r="K54" s="307">
        <v>116.96631191999998</v>
      </c>
      <c r="L54" s="307">
        <v>-13.556347987999942</v>
      </c>
      <c r="M54" s="307">
        <v>89.613797330244992</v>
      </c>
      <c r="N54" s="368"/>
    </row>
    <row r="55" spans="1:14" s="54" customFormat="1" ht="12" hidden="1" outlineLevel="2" x14ac:dyDescent="0.2">
      <c r="A55" s="365" t="s">
        <v>385</v>
      </c>
      <c r="B55" s="457" t="s">
        <v>386</v>
      </c>
      <c r="C55" s="458"/>
      <c r="D55" s="458"/>
      <c r="E55" s="458"/>
      <c r="F55" s="458"/>
      <c r="G55" s="458"/>
      <c r="H55" s="459"/>
      <c r="I55" s="366" t="s">
        <v>343</v>
      </c>
      <c r="J55" s="426">
        <v>130.52265990799992</v>
      </c>
      <c r="K55" s="307">
        <v>116.96631191999998</v>
      </c>
      <c r="L55" s="307">
        <v>-13.556347987999942</v>
      </c>
      <c r="M55" s="307">
        <v>89.613797330244992</v>
      </c>
      <c r="N55" s="368"/>
    </row>
    <row r="56" spans="1:14" s="54" customFormat="1" ht="12" hidden="1" customHeight="1" outlineLevel="3" x14ac:dyDescent="0.2">
      <c r="A56" s="365" t="s">
        <v>387</v>
      </c>
      <c r="B56" s="481" t="s">
        <v>388</v>
      </c>
      <c r="C56" s="482"/>
      <c r="D56" s="482"/>
      <c r="E56" s="482"/>
      <c r="F56" s="482"/>
      <c r="G56" s="482"/>
      <c r="H56" s="483"/>
      <c r="I56" s="366" t="s">
        <v>343</v>
      </c>
      <c r="J56" s="426">
        <v>130.52265990799992</v>
      </c>
      <c r="K56" s="307">
        <v>116.96631191999998</v>
      </c>
      <c r="L56" s="307">
        <v>-13.556347987999942</v>
      </c>
      <c r="M56" s="307">
        <v>89.613797330244992</v>
      </c>
      <c r="N56" s="368"/>
    </row>
    <row r="57" spans="1:14" s="54" customFormat="1" ht="12" hidden="1" outlineLevel="3" x14ac:dyDescent="0.2">
      <c r="A57" s="365" t="s">
        <v>389</v>
      </c>
      <c r="B57" s="481" t="s">
        <v>390</v>
      </c>
      <c r="C57" s="482"/>
      <c r="D57" s="482"/>
      <c r="E57" s="482"/>
      <c r="F57" s="482"/>
      <c r="G57" s="482"/>
      <c r="H57" s="483"/>
      <c r="I57" s="366" t="s">
        <v>343</v>
      </c>
      <c r="J57" s="426"/>
      <c r="K57" s="307"/>
      <c r="L57" s="307">
        <v>0</v>
      </c>
      <c r="M57" s="307">
        <v>0</v>
      </c>
      <c r="N57" s="368"/>
    </row>
    <row r="58" spans="1:14" s="54" customFormat="1" ht="12" hidden="1" outlineLevel="2" x14ac:dyDescent="0.2">
      <c r="A58" s="365" t="s">
        <v>391</v>
      </c>
      <c r="B58" s="457" t="s">
        <v>392</v>
      </c>
      <c r="C58" s="458"/>
      <c r="D58" s="458"/>
      <c r="E58" s="458"/>
      <c r="F58" s="458"/>
      <c r="G58" s="458"/>
      <c r="H58" s="459"/>
      <c r="I58" s="366" t="s">
        <v>343</v>
      </c>
      <c r="J58" s="426"/>
      <c r="K58" s="307"/>
      <c r="L58" s="307">
        <v>0</v>
      </c>
      <c r="M58" s="307">
        <v>0</v>
      </c>
      <c r="N58" s="368"/>
    </row>
    <row r="59" spans="1:14" s="54" customFormat="1" ht="12" hidden="1" outlineLevel="1" x14ac:dyDescent="0.2">
      <c r="A59" s="365" t="s">
        <v>370</v>
      </c>
      <c r="B59" s="451" t="s">
        <v>393</v>
      </c>
      <c r="C59" s="452"/>
      <c r="D59" s="452"/>
      <c r="E59" s="452"/>
      <c r="F59" s="452"/>
      <c r="G59" s="452"/>
      <c r="H59" s="453"/>
      <c r="I59" s="366" t="s">
        <v>343</v>
      </c>
      <c r="J59" s="426">
        <v>25.029914872167282</v>
      </c>
      <c r="K59" s="307">
        <v>21.424188990000061</v>
      </c>
      <c r="L59" s="307">
        <v>-3.6057258821672207</v>
      </c>
      <c r="M59" s="307">
        <v>85.594334217346031</v>
      </c>
      <c r="N59" s="368"/>
    </row>
    <row r="60" spans="1:14" s="54" customFormat="1" ht="12" hidden="1" outlineLevel="1" x14ac:dyDescent="0.2">
      <c r="A60" s="365" t="s">
        <v>394</v>
      </c>
      <c r="B60" s="451" t="s">
        <v>395</v>
      </c>
      <c r="C60" s="452"/>
      <c r="D60" s="452"/>
      <c r="E60" s="452"/>
      <c r="F60" s="452"/>
      <c r="G60" s="452"/>
      <c r="H60" s="453"/>
      <c r="I60" s="366" t="s">
        <v>343</v>
      </c>
      <c r="J60" s="426"/>
      <c r="K60" s="307"/>
      <c r="L60" s="307">
        <v>0</v>
      </c>
      <c r="M60" s="307">
        <v>0</v>
      </c>
      <c r="N60" s="368"/>
    </row>
    <row r="61" spans="1:14" s="54" customFormat="1" ht="12" collapsed="1" x14ac:dyDescent="0.2">
      <c r="A61" s="389" t="s">
        <v>396</v>
      </c>
      <c r="B61" s="535" t="s">
        <v>397</v>
      </c>
      <c r="C61" s="536"/>
      <c r="D61" s="536"/>
      <c r="E61" s="536"/>
      <c r="F61" s="536"/>
      <c r="G61" s="536"/>
      <c r="H61" s="537"/>
      <c r="I61" s="390" t="s">
        <v>343</v>
      </c>
      <c r="J61" s="443">
        <v>366.9876105277927</v>
      </c>
      <c r="K61" s="391">
        <v>361.28908908</v>
      </c>
      <c r="L61" s="391">
        <v>-5.6985214477927002</v>
      </c>
      <c r="M61" s="391">
        <v>98.447216940212996</v>
      </c>
      <c r="N61" s="392"/>
    </row>
    <row r="62" spans="1:14" s="54" customFormat="1" ht="24" hidden="1" customHeight="1" outlineLevel="1" x14ac:dyDescent="0.2">
      <c r="A62" s="365" t="s">
        <v>398</v>
      </c>
      <c r="B62" s="454" t="s">
        <v>399</v>
      </c>
      <c r="C62" s="455"/>
      <c r="D62" s="455"/>
      <c r="E62" s="455"/>
      <c r="F62" s="455"/>
      <c r="G62" s="455"/>
      <c r="H62" s="456"/>
      <c r="I62" s="366" t="s">
        <v>343</v>
      </c>
      <c r="J62" s="314"/>
      <c r="K62" s="307"/>
      <c r="L62" s="307">
        <v>0</v>
      </c>
      <c r="M62" s="307">
        <v>0</v>
      </c>
      <c r="N62" s="368"/>
    </row>
    <row r="63" spans="1:14" s="54" customFormat="1" ht="24" hidden="1" customHeight="1" outlineLevel="1" x14ac:dyDescent="0.2">
      <c r="A63" s="365" t="s">
        <v>400</v>
      </c>
      <c r="B63" s="454" t="s">
        <v>401</v>
      </c>
      <c r="C63" s="455"/>
      <c r="D63" s="455"/>
      <c r="E63" s="455"/>
      <c r="F63" s="455"/>
      <c r="G63" s="455"/>
      <c r="H63" s="456"/>
      <c r="I63" s="366" t="s">
        <v>343</v>
      </c>
      <c r="J63" s="426">
        <v>347.45064059545001</v>
      </c>
      <c r="K63" s="307">
        <v>339.75743800999999</v>
      </c>
      <c r="L63" s="307">
        <v>-7.6932025854500239</v>
      </c>
      <c r="M63" s="307">
        <v>97.785814246229137</v>
      </c>
      <c r="N63" s="368"/>
    </row>
    <row r="64" spans="1:14" s="54" customFormat="1" ht="12" hidden="1" outlineLevel="1" x14ac:dyDescent="0.2">
      <c r="A64" s="365" t="s">
        <v>402</v>
      </c>
      <c r="B64" s="451" t="s">
        <v>403</v>
      </c>
      <c r="C64" s="452"/>
      <c r="D64" s="452"/>
      <c r="E64" s="452"/>
      <c r="F64" s="452"/>
      <c r="G64" s="452"/>
      <c r="H64" s="453"/>
      <c r="I64" s="366" t="s">
        <v>343</v>
      </c>
      <c r="J64" s="426"/>
      <c r="K64" s="307"/>
      <c r="L64" s="307">
        <v>0</v>
      </c>
      <c r="M64" s="307">
        <v>0</v>
      </c>
      <c r="N64" s="368"/>
    </row>
    <row r="65" spans="1:14" s="54" customFormat="1" ht="12" hidden="1" outlineLevel="1" x14ac:dyDescent="0.2">
      <c r="A65" s="365" t="s">
        <v>404</v>
      </c>
      <c r="B65" s="451" t="s">
        <v>405</v>
      </c>
      <c r="C65" s="452"/>
      <c r="D65" s="452"/>
      <c r="E65" s="452"/>
      <c r="F65" s="452"/>
      <c r="G65" s="452"/>
      <c r="H65" s="453"/>
      <c r="I65" s="366" t="s">
        <v>343</v>
      </c>
      <c r="J65" s="426"/>
      <c r="K65" s="307"/>
      <c r="L65" s="307">
        <v>0</v>
      </c>
      <c r="M65" s="307">
        <v>0</v>
      </c>
      <c r="N65" s="368"/>
    </row>
    <row r="66" spans="1:14" s="54" customFormat="1" ht="12" hidden="1" outlineLevel="1" x14ac:dyDescent="0.2">
      <c r="A66" s="365" t="s">
        <v>406</v>
      </c>
      <c r="B66" s="451" t="s">
        <v>407</v>
      </c>
      <c r="C66" s="452"/>
      <c r="D66" s="452"/>
      <c r="E66" s="452"/>
      <c r="F66" s="452"/>
      <c r="G66" s="452"/>
      <c r="H66" s="453"/>
      <c r="I66" s="366" t="s">
        <v>343</v>
      </c>
      <c r="J66" s="426">
        <v>19.5369699323427</v>
      </c>
      <c r="K66" s="307">
        <v>21.531651069999999</v>
      </c>
      <c r="L66" s="307">
        <v>1.9946811376572988</v>
      </c>
      <c r="M66" s="307">
        <v>110.20977738392884</v>
      </c>
      <c r="N66" s="368"/>
    </row>
    <row r="67" spans="1:14" s="54" customFormat="1" ht="12" x14ac:dyDescent="0.2">
      <c r="A67" s="389" t="s">
        <v>408</v>
      </c>
      <c r="B67" s="535" t="s">
        <v>409</v>
      </c>
      <c r="C67" s="536"/>
      <c r="D67" s="536"/>
      <c r="E67" s="536"/>
      <c r="F67" s="536"/>
      <c r="G67" s="536"/>
      <c r="H67" s="537"/>
      <c r="I67" s="390" t="s">
        <v>343</v>
      </c>
      <c r="J67" s="443">
        <v>196.86407364090752</v>
      </c>
      <c r="K67" s="391">
        <v>179.49159148000001</v>
      </c>
      <c r="L67" s="391">
        <v>-17.372482160907509</v>
      </c>
      <c r="M67" s="391">
        <v>91.175392320390557</v>
      </c>
      <c r="N67" s="392"/>
    </row>
    <row r="68" spans="1:14" s="54" customFormat="1" ht="12" x14ac:dyDescent="0.2">
      <c r="A68" s="389" t="s">
        <v>410</v>
      </c>
      <c r="B68" s="535" t="s">
        <v>411</v>
      </c>
      <c r="C68" s="536"/>
      <c r="D68" s="536"/>
      <c r="E68" s="536"/>
      <c r="F68" s="536"/>
      <c r="G68" s="536"/>
      <c r="H68" s="537"/>
      <c r="I68" s="390" t="s">
        <v>343</v>
      </c>
      <c r="J68" s="443">
        <v>106.308054</v>
      </c>
      <c r="K68" s="391">
        <v>107.75377165</v>
      </c>
      <c r="L68" s="391">
        <v>1.445717650000006</v>
      </c>
      <c r="M68" s="391">
        <v>101.35993238104048</v>
      </c>
      <c r="N68" s="392"/>
    </row>
    <row r="69" spans="1:14" s="54" customFormat="1" ht="12" collapsed="1" x14ac:dyDescent="0.2">
      <c r="A69" s="389" t="s">
        <v>412</v>
      </c>
      <c r="B69" s="535" t="s">
        <v>413</v>
      </c>
      <c r="C69" s="536"/>
      <c r="D69" s="536"/>
      <c r="E69" s="536"/>
      <c r="F69" s="536"/>
      <c r="G69" s="536"/>
      <c r="H69" s="537"/>
      <c r="I69" s="390" t="s">
        <v>343</v>
      </c>
      <c r="J69" s="443">
        <v>11.492199999999999</v>
      </c>
      <c r="K69" s="391">
        <v>11.232821589999997</v>
      </c>
      <c r="L69" s="391">
        <v>-0.25937841000000184</v>
      </c>
      <c r="M69" s="391">
        <v>97.743004733645407</v>
      </c>
      <c r="N69" s="392"/>
    </row>
    <row r="70" spans="1:14" s="54" customFormat="1" ht="12" hidden="1" outlineLevel="1" x14ac:dyDescent="0.2">
      <c r="A70" s="365" t="s">
        <v>414</v>
      </c>
      <c r="B70" s="451" t="s">
        <v>415</v>
      </c>
      <c r="C70" s="452"/>
      <c r="D70" s="452"/>
      <c r="E70" s="452"/>
      <c r="F70" s="452"/>
      <c r="G70" s="452"/>
      <c r="H70" s="453"/>
      <c r="I70" s="366" t="s">
        <v>343</v>
      </c>
      <c r="J70" s="426">
        <v>10.500999999999999</v>
      </c>
      <c r="K70" s="307">
        <v>10.423847589999998</v>
      </c>
      <c r="L70" s="307">
        <v>-7.7152410000001836E-2</v>
      </c>
      <c r="M70" s="307">
        <v>99.26528511570325</v>
      </c>
      <c r="N70" s="368"/>
    </row>
    <row r="71" spans="1:14" s="54" customFormat="1" ht="12" hidden="1" outlineLevel="1" x14ac:dyDescent="0.2">
      <c r="A71" s="365" t="s">
        <v>416</v>
      </c>
      <c r="B71" s="451" t="s">
        <v>417</v>
      </c>
      <c r="C71" s="452"/>
      <c r="D71" s="452"/>
      <c r="E71" s="452"/>
      <c r="F71" s="452"/>
      <c r="G71" s="452"/>
      <c r="H71" s="453"/>
      <c r="I71" s="366" t="s">
        <v>343</v>
      </c>
      <c r="J71" s="426">
        <v>0.99119999999999997</v>
      </c>
      <c r="K71" s="307">
        <v>0.80897399999999997</v>
      </c>
      <c r="L71" s="307">
        <v>-0.182226</v>
      </c>
      <c r="M71" s="307">
        <v>81.615617433414045</v>
      </c>
      <c r="N71" s="368"/>
    </row>
    <row r="72" spans="1:14" s="54" customFormat="1" ht="12" collapsed="1" x14ac:dyDescent="0.2">
      <c r="A72" s="389" t="s">
        <v>418</v>
      </c>
      <c r="B72" s="535" t="s">
        <v>419</v>
      </c>
      <c r="C72" s="536"/>
      <c r="D72" s="536"/>
      <c r="E72" s="536"/>
      <c r="F72" s="536"/>
      <c r="G72" s="536"/>
      <c r="H72" s="537"/>
      <c r="I72" s="390" t="s">
        <v>343</v>
      </c>
      <c r="J72" s="443">
        <v>29.884769769917717</v>
      </c>
      <c r="K72" s="391">
        <v>25.133329579999998</v>
      </c>
      <c r="L72" s="391">
        <v>-4.7514401899177194</v>
      </c>
      <c r="M72" s="391">
        <v>84.100797073228378</v>
      </c>
      <c r="N72" s="392"/>
    </row>
    <row r="73" spans="1:14" s="54" customFormat="1" ht="12" hidden="1" outlineLevel="1" x14ac:dyDescent="0.2">
      <c r="A73" s="365" t="s">
        <v>420</v>
      </c>
      <c r="B73" s="451" t="s">
        <v>421</v>
      </c>
      <c r="C73" s="452"/>
      <c r="D73" s="452"/>
      <c r="E73" s="452"/>
      <c r="F73" s="452"/>
      <c r="G73" s="452"/>
      <c r="H73" s="453"/>
      <c r="I73" s="366" t="s">
        <v>343</v>
      </c>
      <c r="J73" s="426">
        <v>29.884769769917717</v>
      </c>
      <c r="K73" s="307">
        <v>25.133329579999998</v>
      </c>
      <c r="L73" s="307">
        <v>-4.7514401899177194</v>
      </c>
      <c r="M73" s="307">
        <v>84.100797073228378</v>
      </c>
      <c r="N73" s="368"/>
    </row>
    <row r="74" spans="1:14" s="54" customFormat="1" ht="12" hidden="1" outlineLevel="1" x14ac:dyDescent="0.2">
      <c r="A74" s="365" t="s">
        <v>422</v>
      </c>
      <c r="B74" s="451" t="s">
        <v>423</v>
      </c>
      <c r="C74" s="452"/>
      <c r="D74" s="452"/>
      <c r="E74" s="452"/>
      <c r="F74" s="452"/>
      <c r="G74" s="452"/>
      <c r="H74" s="453"/>
      <c r="I74" s="366" t="s">
        <v>343</v>
      </c>
      <c r="J74" s="314"/>
      <c r="K74" s="307"/>
      <c r="L74" s="307">
        <v>0</v>
      </c>
      <c r="M74" s="307">
        <v>0</v>
      </c>
      <c r="N74" s="368"/>
    </row>
    <row r="75" spans="1:14" s="54" customFormat="1" ht="12.75" hidden="1" outlineLevel="1" thickBot="1" x14ac:dyDescent="0.25">
      <c r="A75" s="369" t="s">
        <v>424</v>
      </c>
      <c r="B75" s="475" t="s">
        <v>425</v>
      </c>
      <c r="C75" s="476"/>
      <c r="D75" s="476"/>
      <c r="E75" s="476"/>
      <c r="F75" s="476"/>
      <c r="G75" s="476"/>
      <c r="H75" s="477"/>
      <c r="I75" s="370" t="s">
        <v>343</v>
      </c>
      <c r="J75" s="429"/>
      <c r="K75" s="388"/>
      <c r="L75" s="388">
        <v>0</v>
      </c>
      <c r="M75" s="388">
        <v>0</v>
      </c>
      <c r="N75" s="372"/>
    </row>
    <row r="76" spans="1:14" s="54" customFormat="1" ht="12" collapsed="1" x14ac:dyDescent="0.2">
      <c r="A76" s="393" t="s">
        <v>426</v>
      </c>
      <c r="B76" s="532" t="s">
        <v>427</v>
      </c>
      <c r="C76" s="533"/>
      <c r="D76" s="533"/>
      <c r="E76" s="533"/>
      <c r="F76" s="533"/>
      <c r="G76" s="533"/>
      <c r="H76" s="534"/>
      <c r="I76" s="394" t="s">
        <v>343</v>
      </c>
      <c r="J76" s="430">
        <v>0</v>
      </c>
      <c r="K76" s="395">
        <v>0</v>
      </c>
      <c r="L76" s="395">
        <v>0</v>
      </c>
      <c r="M76" s="395">
        <v>0</v>
      </c>
      <c r="N76" s="396"/>
    </row>
    <row r="77" spans="1:14" s="54" customFormat="1" ht="12" hidden="1" outlineLevel="1" x14ac:dyDescent="0.2">
      <c r="A77" s="365" t="s">
        <v>428</v>
      </c>
      <c r="B77" s="451" t="s">
        <v>429</v>
      </c>
      <c r="C77" s="452"/>
      <c r="D77" s="452"/>
      <c r="E77" s="452"/>
      <c r="F77" s="452"/>
      <c r="G77" s="452"/>
      <c r="H77" s="453"/>
      <c r="I77" s="366" t="s">
        <v>343</v>
      </c>
      <c r="J77" s="314"/>
      <c r="K77" s="307"/>
      <c r="L77" s="307">
        <v>0</v>
      </c>
      <c r="M77" s="307">
        <v>0</v>
      </c>
      <c r="N77" s="368"/>
    </row>
    <row r="78" spans="1:14" s="54" customFormat="1" ht="12" hidden="1" outlineLevel="1" x14ac:dyDescent="0.2">
      <c r="A78" s="365" t="s">
        <v>430</v>
      </c>
      <c r="B78" s="451" t="s">
        <v>431</v>
      </c>
      <c r="C78" s="452"/>
      <c r="D78" s="452"/>
      <c r="E78" s="452"/>
      <c r="F78" s="452"/>
      <c r="G78" s="452"/>
      <c r="H78" s="453"/>
      <c r="I78" s="366" t="s">
        <v>343</v>
      </c>
      <c r="J78" s="314"/>
      <c r="K78" s="307"/>
      <c r="L78" s="307">
        <v>0</v>
      </c>
      <c r="M78" s="307">
        <v>0</v>
      </c>
      <c r="N78" s="368"/>
    </row>
    <row r="79" spans="1:14" s="54" customFormat="1" ht="12.75" hidden="1" outlineLevel="1" thickBot="1" x14ac:dyDescent="0.25">
      <c r="A79" s="369" t="s">
        <v>432</v>
      </c>
      <c r="B79" s="475" t="s">
        <v>433</v>
      </c>
      <c r="C79" s="476"/>
      <c r="D79" s="476"/>
      <c r="E79" s="476"/>
      <c r="F79" s="476"/>
      <c r="G79" s="476"/>
      <c r="H79" s="477"/>
      <c r="I79" s="370" t="s">
        <v>343</v>
      </c>
      <c r="J79" s="429"/>
      <c r="K79" s="388"/>
      <c r="L79" s="388">
        <v>0</v>
      </c>
      <c r="M79" s="388">
        <v>0</v>
      </c>
      <c r="N79" s="372"/>
    </row>
    <row r="80" spans="1:14" s="54" customFormat="1" ht="12" x14ac:dyDescent="0.2">
      <c r="A80" s="405" t="s">
        <v>434</v>
      </c>
      <c r="B80" s="529" t="s">
        <v>435</v>
      </c>
      <c r="C80" s="530"/>
      <c r="D80" s="530"/>
      <c r="E80" s="530"/>
      <c r="F80" s="530"/>
      <c r="G80" s="530"/>
      <c r="H80" s="531"/>
      <c r="I80" s="406" t="s">
        <v>343</v>
      </c>
      <c r="J80" s="431">
        <v>27.533048445883196</v>
      </c>
      <c r="K80" s="407">
        <v>50.433840100000111</v>
      </c>
      <c r="L80" s="407">
        <v>22.900791654116915</v>
      </c>
      <c r="M80" s="407">
        <v>183.17564870860167</v>
      </c>
      <c r="N80" s="408"/>
    </row>
    <row r="81" spans="1:14" s="54" customFormat="1" ht="12" collapsed="1" x14ac:dyDescent="0.2">
      <c r="A81" s="365" t="s">
        <v>436</v>
      </c>
      <c r="B81" s="448" t="s">
        <v>344</v>
      </c>
      <c r="C81" s="449"/>
      <c r="D81" s="449"/>
      <c r="E81" s="449"/>
      <c r="F81" s="449"/>
      <c r="G81" s="449"/>
      <c r="H81" s="450"/>
      <c r="I81" s="366" t="s">
        <v>343</v>
      </c>
      <c r="J81" s="314">
        <v>0</v>
      </c>
      <c r="K81" s="307">
        <v>0</v>
      </c>
      <c r="L81" s="307">
        <v>0</v>
      </c>
      <c r="M81" s="307">
        <v>0</v>
      </c>
      <c r="N81" s="368"/>
    </row>
    <row r="82" spans="1:14" s="54" customFormat="1" ht="24" hidden="1" customHeight="1" outlineLevel="1" x14ac:dyDescent="0.2">
      <c r="A82" s="365" t="s">
        <v>437</v>
      </c>
      <c r="B82" s="454" t="s">
        <v>345</v>
      </c>
      <c r="C82" s="455"/>
      <c r="D82" s="455"/>
      <c r="E82" s="455"/>
      <c r="F82" s="455"/>
      <c r="G82" s="455"/>
      <c r="H82" s="456"/>
      <c r="I82" s="366" t="s">
        <v>343</v>
      </c>
      <c r="J82" s="426">
        <v>0</v>
      </c>
      <c r="K82" s="307">
        <v>0</v>
      </c>
      <c r="L82" s="307">
        <v>0</v>
      </c>
      <c r="M82" s="307">
        <v>0</v>
      </c>
      <c r="N82" s="368"/>
    </row>
    <row r="83" spans="1:14" s="54" customFormat="1" ht="24" hidden="1" customHeight="1" outlineLevel="1" x14ac:dyDescent="0.2">
      <c r="A83" s="365" t="s">
        <v>438</v>
      </c>
      <c r="B83" s="454" t="s">
        <v>347</v>
      </c>
      <c r="C83" s="455"/>
      <c r="D83" s="455"/>
      <c r="E83" s="455"/>
      <c r="F83" s="455"/>
      <c r="G83" s="455"/>
      <c r="H83" s="456"/>
      <c r="I83" s="366" t="s">
        <v>343</v>
      </c>
      <c r="J83" s="426">
        <v>0</v>
      </c>
      <c r="K83" s="307">
        <v>0</v>
      </c>
      <c r="L83" s="307">
        <v>0</v>
      </c>
      <c r="M83" s="307">
        <v>0</v>
      </c>
      <c r="N83" s="368"/>
    </row>
    <row r="84" spans="1:14" s="54" customFormat="1" ht="24" hidden="1" customHeight="1" outlineLevel="1" x14ac:dyDescent="0.2">
      <c r="A84" s="365" t="s">
        <v>439</v>
      </c>
      <c r="B84" s="454" t="s">
        <v>349</v>
      </c>
      <c r="C84" s="455"/>
      <c r="D84" s="455"/>
      <c r="E84" s="455"/>
      <c r="F84" s="455"/>
      <c r="G84" s="455"/>
      <c r="H84" s="456"/>
      <c r="I84" s="366" t="s">
        <v>343</v>
      </c>
      <c r="J84" s="426">
        <v>0</v>
      </c>
      <c r="K84" s="307">
        <v>0</v>
      </c>
      <c r="L84" s="307">
        <v>0</v>
      </c>
      <c r="M84" s="307">
        <v>0</v>
      </c>
      <c r="N84" s="368"/>
    </row>
    <row r="85" spans="1:14" s="54" customFormat="1" ht="12" x14ac:dyDescent="0.2">
      <c r="A85" s="365" t="s">
        <v>440</v>
      </c>
      <c r="B85" s="448" t="s">
        <v>350</v>
      </c>
      <c r="C85" s="449"/>
      <c r="D85" s="449"/>
      <c r="E85" s="449"/>
      <c r="F85" s="449"/>
      <c r="G85" s="449"/>
      <c r="H85" s="450"/>
      <c r="I85" s="366" t="s">
        <v>343</v>
      </c>
      <c r="J85" s="426">
        <v>0</v>
      </c>
      <c r="K85" s="307">
        <v>0</v>
      </c>
      <c r="L85" s="307">
        <v>0</v>
      </c>
      <c r="M85" s="307">
        <v>0</v>
      </c>
      <c r="N85" s="368"/>
    </row>
    <row r="86" spans="1:14" s="54" customFormat="1" ht="12" x14ac:dyDescent="0.2">
      <c r="A86" s="365" t="s">
        <v>441</v>
      </c>
      <c r="B86" s="448" t="s">
        <v>351</v>
      </c>
      <c r="C86" s="449"/>
      <c r="D86" s="449"/>
      <c r="E86" s="449"/>
      <c r="F86" s="449"/>
      <c r="G86" s="449"/>
      <c r="H86" s="450"/>
      <c r="I86" s="366" t="s">
        <v>343</v>
      </c>
      <c r="J86" s="426">
        <v>0</v>
      </c>
      <c r="K86" s="307">
        <v>0</v>
      </c>
      <c r="L86" s="307">
        <v>0</v>
      </c>
      <c r="M86" s="307">
        <v>0</v>
      </c>
      <c r="N86" s="368"/>
    </row>
    <row r="87" spans="1:14" s="54" customFormat="1" ht="12" x14ac:dyDescent="0.2">
      <c r="A87" s="365" t="s">
        <v>442</v>
      </c>
      <c r="B87" s="448" t="s">
        <v>352</v>
      </c>
      <c r="C87" s="449"/>
      <c r="D87" s="449"/>
      <c r="E87" s="449"/>
      <c r="F87" s="449"/>
      <c r="G87" s="449"/>
      <c r="H87" s="450"/>
      <c r="I87" s="366" t="s">
        <v>343</v>
      </c>
      <c r="J87" s="426">
        <v>0</v>
      </c>
      <c r="K87" s="307">
        <v>0</v>
      </c>
      <c r="L87" s="307">
        <v>0</v>
      </c>
      <c r="M87" s="307">
        <v>0</v>
      </c>
      <c r="N87" s="368"/>
    </row>
    <row r="88" spans="1:14" s="54" customFormat="1" ht="12" x14ac:dyDescent="0.2">
      <c r="A88" s="365" t="s">
        <v>443</v>
      </c>
      <c r="B88" s="448" t="s">
        <v>353</v>
      </c>
      <c r="C88" s="449"/>
      <c r="D88" s="449"/>
      <c r="E88" s="449"/>
      <c r="F88" s="449"/>
      <c r="G88" s="449"/>
      <c r="H88" s="450"/>
      <c r="I88" s="366" t="s">
        <v>343</v>
      </c>
      <c r="J88" s="426">
        <v>0</v>
      </c>
      <c r="K88" s="307">
        <v>0</v>
      </c>
      <c r="L88" s="307">
        <v>0</v>
      </c>
      <c r="M88" s="307">
        <v>0</v>
      </c>
      <c r="N88" s="368"/>
    </row>
    <row r="89" spans="1:14" s="54" customFormat="1" ht="12" x14ac:dyDescent="0.2">
      <c r="A89" s="365" t="s">
        <v>444</v>
      </c>
      <c r="B89" s="448" t="s">
        <v>354</v>
      </c>
      <c r="C89" s="449"/>
      <c r="D89" s="449"/>
      <c r="E89" s="449"/>
      <c r="F89" s="449"/>
      <c r="G89" s="449"/>
      <c r="H89" s="450"/>
      <c r="I89" s="366" t="s">
        <v>343</v>
      </c>
      <c r="J89" s="426">
        <v>0</v>
      </c>
      <c r="K89" s="307">
        <v>0</v>
      </c>
      <c r="L89" s="307">
        <v>0</v>
      </c>
      <c r="M89" s="307">
        <v>0</v>
      </c>
      <c r="N89" s="368"/>
    </row>
    <row r="90" spans="1:14" s="54" customFormat="1" ht="12" x14ac:dyDescent="0.2">
      <c r="A90" s="365" t="s">
        <v>445</v>
      </c>
      <c r="B90" s="448" t="s">
        <v>356</v>
      </c>
      <c r="C90" s="449"/>
      <c r="D90" s="449"/>
      <c r="E90" s="449"/>
      <c r="F90" s="449"/>
      <c r="G90" s="449"/>
      <c r="H90" s="450"/>
      <c r="I90" s="366" t="s">
        <v>343</v>
      </c>
      <c r="J90" s="426">
        <v>0</v>
      </c>
      <c r="K90" s="307">
        <v>0</v>
      </c>
      <c r="L90" s="307">
        <v>0</v>
      </c>
      <c r="M90" s="307">
        <v>0</v>
      </c>
      <c r="N90" s="368"/>
    </row>
    <row r="91" spans="1:14" s="54" customFormat="1" ht="24" customHeight="1" collapsed="1" x14ac:dyDescent="0.2">
      <c r="A91" s="365" t="s">
        <v>446</v>
      </c>
      <c r="B91" s="460" t="s">
        <v>358</v>
      </c>
      <c r="C91" s="461"/>
      <c r="D91" s="461"/>
      <c r="E91" s="461"/>
      <c r="F91" s="461"/>
      <c r="G91" s="461"/>
      <c r="H91" s="462"/>
      <c r="I91" s="366" t="s">
        <v>343</v>
      </c>
      <c r="J91" s="426">
        <v>0</v>
      </c>
      <c r="K91" s="307">
        <v>0</v>
      </c>
      <c r="L91" s="307">
        <v>0</v>
      </c>
      <c r="M91" s="307">
        <v>0</v>
      </c>
      <c r="N91" s="368"/>
    </row>
    <row r="92" spans="1:14" s="54" customFormat="1" ht="12" hidden="1" outlineLevel="1" x14ac:dyDescent="0.2">
      <c r="A92" s="365" t="s">
        <v>447</v>
      </c>
      <c r="B92" s="451" t="s">
        <v>360</v>
      </c>
      <c r="C92" s="452"/>
      <c r="D92" s="452"/>
      <c r="E92" s="452"/>
      <c r="F92" s="452"/>
      <c r="G92" s="452"/>
      <c r="H92" s="453"/>
      <c r="I92" s="366" t="s">
        <v>343</v>
      </c>
      <c r="J92" s="426">
        <v>0</v>
      </c>
      <c r="K92" s="307">
        <v>0</v>
      </c>
      <c r="L92" s="307">
        <v>0</v>
      </c>
      <c r="M92" s="307">
        <v>0</v>
      </c>
      <c r="N92" s="368"/>
    </row>
    <row r="93" spans="1:14" s="54" customFormat="1" ht="12" hidden="1" outlineLevel="1" x14ac:dyDescent="0.2">
      <c r="A93" s="365" t="s">
        <v>448</v>
      </c>
      <c r="B93" s="451" t="s">
        <v>362</v>
      </c>
      <c r="C93" s="452"/>
      <c r="D93" s="452"/>
      <c r="E93" s="452"/>
      <c r="F93" s="452"/>
      <c r="G93" s="452"/>
      <c r="H93" s="453"/>
      <c r="I93" s="366" t="s">
        <v>343</v>
      </c>
      <c r="J93" s="426">
        <v>0</v>
      </c>
      <c r="K93" s="307">
        <v>0</v>
      </c>
      <c r="L93" s="307">
        <v>0</v>
      </c>
      <c r="M93" s="307">
        <v>0</v>
      </c>
      <c r="N93" s="368"/>
    </row>
    <row r="94" spans="1:14" s="54" customFormat="1" ht="12" x14ac:dyDescent="0.2">
      <c r="A94" s="365" t="s">
        <v>449</v>
      </c>
      <c r="B94" s="448" t="s">
        <v>364</v>
      </c>
      <c r="C94" s="449"/>
      <c r="D94" s="449"/>
      <c r="E94" s="449"/>
      <c r="F94" s="449"/>
      <c r="G94" s="449"/>
      <c r="H94" s="450"/>
      <c r="I94" s="366" t="s">
        <v>343</v>
      </c>
      <c r="J94" s="426">
        <v>0</v>
      </c>
      <c r="K94" s="307">
        <v>0</v>
      </c>
      <c r="L94" s="307">
        <v>0</v>
      </c>
      <c r="M94" s="307">
        <v>0</v>
      </c>
      <c r="N94" s="368"/>
    </row>
    <row r="95" spans="1:14" s="54" customFormat="1" ht="12" x14ac:dyDescent="0.2">
      <c r="A95" s="389" t="s">
        <v>450</v>
      </c>
      <c r="B95" s="517" t="s">
        <v>451</v>
      </c>
      <c r="C95" s="518"/>
      <c r="D95" s="518"/>
      <c r="E95" s="518"/>
      <c r="F95" s="518"/>
      <c r="G95" s="518"/>
      <c r="H95" s="519"/>
      <c r="I95" s="390" t="s">
        <v>343</v>
      </c>
      <c r="J95" s="443">
        <v>0.81168311127118642</v>
      </c>
      <c r="K95" s="391">
        <v>21.957449569999998</v>
      </c>
      <c r="L95" s="391">
        <v>21.145766458728811</v>
      </c>
      <c r="M95" s="391">
        <v>2705.1751188480662</v>
      </c>
      <c r="N95" s="392"/>
    </row>
    <row r="96" spans="1:14" s="54" customFormat="1" ht="12" collapsed="1" x14ac:dyDescent="0.2">
      <c r="A96" s="365" t="s">
        <v>306</v>
      </c>
      <c r="B96" s="448" t="s">
        <v>452</v>
      </c>
      <c r="C96" s="449"/>
      <c r="D96" s="449"/>
      <c r="E96" s="449"/>
      <c r="F96" s="449"/>
      <c r="G96" s="449"/>
      <c r="H96" s="450"/>
      <c r="I96" s="366" t="s">
        <v>343</v>
      </c>
      <c r="J96" s="426">
        <v>15.4</v>
      </c>
      <c r="K96" s="307">
        <v>38.966314990000001</v>
      </c>
      <c r="L96" s="307">
        <v>23.566314990000002</v>
      </c>
      <c r="M96" s="307">
        <v>253.02801941558442</v>
      </c>
      <c r="N96" s="368"/>
    </row>
    <row r="97" spans="1:14" s="54" customFormat="1" ht="12" hidden="1" outlineLevel="1" x14ac:dyDescent="0.2">
      <c r="A97" s="365" t="s">
        <v>453</v>
      </c>
      <c r="B97" s="451" t="s">
        <v>454</v>
      </c>
      <c r="C97" s="452"/>
      <c r="D97" s="452"/>
      <c r="E97" s="452"/>
      <c r="F97" s="452"/>
      <c r="G97" s="452"/>
      <c r="H97" s="453"/>
      <c r="I97" s="366" t="s">
        <v>343</v>
      </c>
      <c r="J97" s="426"/>
      <c r="K97" s="307"/>
      <c r="L97" s="307">
        <v>0</v>
      </c>
      <c r="M97" s="307">
        <v>0</v>
      </c>
      <c r="N97" s="368"/>
    </row>
    <row r="98" spans="1:14" s="54" customFormat="1" ht="12" hidden="1" outlineLevel="1" x14ac:dyDescent="0.2">
      <c r="A98" s="365" t="s">
        <v>455</v>
      </c>
      <c r="B98" s="451" t="s">
        <v>456</v>
      </c>
      <c r="C98" s="452"/>
      <c r="D98" s="452"/>
      <c r="E98" s="452"/>
      <c r="F98" s="452"/>
      <c r="G98" s="452"/>
      <c r="H98" s="453"/>
      <c r="I98" s="366" t="s">
        <v>343</v>
      </c>
      <c r="J98" s="426"/>
      <c r="K98" s="307"/>
      <c r="L98" s="307">
        <v>0</v>
      </c>
      <c r="M98" s="307">
        <v>0</v>
      </c>
      <c r="N98" s="368"/>
    </row>
    <row r="99" spans="1:14" s="54" customFormat="1" ht="12" hidden="1" outlineLevel="1" x14ac:dyDescent="0.2">
      <c r="A99" s="365" t="s">
        <v>457</v>
      </c>
      <c r="B99" s="451" t="s">
        <v>458</v>
      </c>
      <c r="C99" s="452"/>
      <c r="D99" s="452"/>
      <c r="E99" s="452"/>
      <c r="F99" s="452"/>
      <c r="G99" s="452"/>
      <c r="H99" s="453"/>
      <c r="I99" s="366" t="s">
        <v>343</v>
      </c>
      <c r="J99" s="426"/>
      <c r="K99" s="307"/>
      <c r="L99" s="307">
        <v>0</v>
      </c>
      <c r="M99" s="307">
        <v>0</v>
      </c>
      <c r="N99" s="368"/>
    </row>
    <row r="100" spans="1:14" s="54" customFormat="1" ht="12" hidden="1" outlineLevel="2" x14ac:dyDescent="0.2">
      <c r="A100" s="365" t="s">
        <v>459</v>
      </c>
      <c r="B100" s="457" t="s">
        <v>460</v>
      </c>
      <c r="C100" s="458"/>
      <c r="D100" s="458"/>
      <c r="E100" s="458"/>
      <c r="F100" s="458"/>
      <c r="G100" s="458"/>
      <c r="H100" s="459"/>
      <c r="I100" s="366" t="s">
        <v>343</v>
      </c>
      <c r="J100" s="426"/>
      <c r="K100" s="307"/>
      <c r="L100" s="307">
        <v>0</v>
      </c>
      <c r="M100" s="307">
        <v>0</v>
      </c>
      <c r="N100" s="368"/>
    </row>
    <row r="101" spans="1:14" s="54" customFormat="1" ht="12" hidden="1" outlineLevel="1" x14ac:dyDescent="0.2">
      <c r="A101" s="365" t="s">
        <v>461</v>
      </c>
      <c r="B101" s="451" t="s">
        <v>462</v>
      </c>
      <c r="C101" s="452"/>
      <c r="D101" s="452"/>
      <c r="E101" s="452"/>
      <c r="F101" s="452"/>
      <c r="G101" s="452"/>
      <c r="H101" s="453"/>
      <c r="I101" s="366" t="s">
        <v>343</v>
      </c>
      <c r="J101" s="426"/>
      <c r="K101" s="307"/>
      <c r="L101" s="307">
        <v>0</v>
      </c>
      <c r="M101" s="307">
        <v>0</v>
      </c>
      <c r="N101" s="368"/>
    </row>
    <row r="102" spans="1:14" s="54" customFormat="1" ht="12" collapsed="1" x14ac:dyDescent="0.2">
      <c r="A102" s="365" t="s">
        <v>307</v>
      </c>
      <c r="B102" s="448" t="s">
        <v>419</v>
      </c>
      <c r="C102" s="449"/>
      <c r="D102" s="449"/>
      <c r="E102" s="449"/>
      <c r="F102" s="449"/>
      <c r="G102" s="449"/>
      <c r="H102" s="450"/>
      <c r="I102" s="366" t="s">
        <v>343</v>
      </c>
      <c r="J102" s="426">
        <v>14.588316888728814</v>
      </c>
      <c r="K102" s="307">
        <v>17.008865420000003</v>
      </c>
      <c r="L102" s="307">
        <v>2.420548531271189</v>
      </c>
      <c r="M102" s="307">
        <v>116.5923769666763</v>
      </c>
      <c r="N102" s="368"/>
    </row>
    <row r="103" spans="1:14" s="54" customFormat="1" ht="12" hidden="1" outlineLevel="1" x14ac:dyDescent="0.2">
      <c r="A103" s="365" t="s">
        <v>463</v>
      </c>
      <c r="B103" s="451" t="s">
        <v>464</v>
      </c>
      <c r="C103" s="452"/>
      <c r="D103" s="452"/>
      <c r="E103" s="452"/>
      <c r="F103" s="452"/>
      <c r="G103" s="452"/>
      <c r="H103" s="453"/>
      <c r="I103" s="366" t="s">
        <v>343</v>
      </c>
      <c r="J103" s="426"/>
      <c r="K103" s="307"/>
      <c r="L103" s="307">
        <v>0</v>
      </c>
      <c r="M103" s="307">
        <v>0</v>
      </c>
      <c r="N103" s="368"/>
    </row>
    <row r="104" spans="1:14" s="54" customFormat="1" ht="12" hidden="1" outlineLevel="1" x14ac:dyDescent="0.2">
      <c r="A104" s="365" t="s">
        <v>465</v>
      </c>
      <c r="B104" s="451" t="s">
        <v>466</v>
      </c>
      <c r="C104" s="452"/>
      <c r="D104" s="452"/>
      <c r="E104" s="452"/>
      <c r="F104" s="452"/>
      <c r="G104" s="452"/>
      <c r="H104" s="453"/>
      <c r="I104" s="366" t="s">
        <v>343</v>
      </c>
      <c r="J104" s="426"/>
      <c r="K104" s="307"/>
      <c r="L104" s="307">
        <v>0</v>
      </c>
      <c r="M104" s="307">
        <v>0</v>
      </c>
      <c r="N104" s="368"/>
    </row>
    <row r="105" spans="1:14" s="54" customFormat="1" ht="12" hidden="1" outlineLevel="1" x14ac:dyDescent="0.2">
      <c r="A105" s="365" t="s">
        <v>467</v>
      </c>
      <c r="B105" s="451" t="s">
        <v>468</v>
      </c>
      <c r="C105" s="452"/>
      <c r="D105" s="452"/>
      <c r="E105" s="452"/>
      <c r="F105" s="452"/>
      <c r="G105" s="452"/>
      <c r="H105" s="453"/>
      <c r="I105" s="366" t="s">
        <v>343</v>
      </c>
      <c r="J105" s="426"/>
      <c r="K105" s="307"/>
      <c r="L105" s="307">
        <v>0</v>
      </c>
      <c r="M105" s="307">
        <v>0</v>
      </c>
      <c r="N105" s="368"/>
    </row>
    <row r="106" spans="1:14" s="54" customFormat="1" ht="12" hidden="1" outlineLevel="2" x14ac:dyDescent="0.2">
      <c r="A106" s="365" t="s">
        <v>469</v>
      </c>
      <c r="B106" s="457" t="s">
        <v>460</v>
      </c>
      <c r="C106" s="458"/>
      <c r="D106" s="458"/>
      <c r="E106" s="458"/>
      <c r="F106" s="458"/>
      <c r="G106" s="458"/>
      <c r="H106" s="459"/>
      <c r="I106" s="366" t="s">
        <v>343</v>
      </c>
      <c r="J106" s="426"/>
      <c r="K106" s="307"/>
      <c r="L106" s="307">
        <v>0</v>
      </c>
      <c r="M106" s="307">
        <v>0</v>
      </c>
      <c r="N106" s="368"/>
    </row>
    <row r="107" spans="1:14" s="54" customFormat="1" ht="12" hidden="1" outlineLevel="1" x14ac:dyDescent="0.2">
      <c r="A107" s="365" t="s">
        <v>470</v>
      </c>
      <c r="B107" s="451" t="s">
        <v>471</v>
      </c>
      <c r="C107" s="452"/>
      <c r="D107" s="452"/>
      <c r="E107" s="452"/>
      <c r="F107" s="452"/>
      <c r="G107" s="452"/>
      <c r="H107" s="453"/>
      <c r="I107" s="366" t="s">
        <v>343</v>
      </c>
      <c r="J107" s="426"/>
      <c r="K107" s="307"/>
      <c r="L107" s="307">
        <v>0</v>
      </c>
      <c r="M107" s="307">
        <v>0</v>
      </c>
      <c r="N107" s="368"/>
    </row>
    <row r="108" spans="1:14" s="54" customFormat="1" ht="12" x14ac:dyDescent="0.2">
      <c r="A108" s="389" t="s">
        <v>472</v>
      </c>
      <c r="B108" s="517" t="s">
        <v>473</v>
      </c>
      <c r="C108" s="518"/>
      <c r="D108" s="518"/>
      <c r="E108" s="518"/>
      <c r="F108" s="518"/>
      <c r="G108" s="518"/>
      <c r="H108" s="519"/>
      <c r="I108" s="390" t="s">
        <v>343</v>
      </c>
      <c r="J108" s="443">
        <v>28.344731557154383</v>
      </c>
      <c r="K108" s="391">
        <v>72.391289670000106</v>
      </c>
      <c r="L108" s="391">
        <v>44.046558112845723</v>
      </c>
      <c r="M108" s="391">
        <v>255.39592613191675</v>
      </c>
      <c r="N108" s="392"/>
    </row>
    <row r="109" spans="1:14" s="54" customFormat="1" ht="24" customHeight="1" collapsed="1" x14ac:dyDescent="0.2">
      <c r="A109" s="365" t="s">
        <v>155</v>
      </c>
      <c r="B109" s="460" t="s">
        <v>474</v>
      </c>
      <c r="C109" s="461"/>
      <c r="D109" s="461"/>
      <c r="E109" s="461"/>
      <c r="F109" s="461"/>
      <c r="G109" s="461"/>
      <c r="H109" s="462"/>
      <c r="I109" s="366" t="s">
        <v>343</v>
      </c>
      <c r="J109" s="426"/>
      <c r="K109" s="307"/>
      <c r="L109" s="307">
        <v>0</v>
      </c>
      <c r="M109" s="307">
        <v>0</v>
      </c>
      <c r="N109" s="368"/>
    </row>
    <row r="110" spans="1:14" s="54" customFormat="1" ht="24" hidden="1" customHeight="1" outlineLevel="1" x14ac:dyDescent="0.2">
      <c r="A110" s="365" t="s">
        <v>162</v>
      </c>
      <c r="B110" s="454" t="s">
        <v>345</v>
      </c>
      <c r="C110" s="455"/>
      <c r="D110" s="455"/>
      <c r="E110" s="455"/>
      <c r="F110" s="455"/>
      <c r="G110" s="455"/>
      <c r="H110" s="456"/>
      <c r="I110" s="366" t="s">
        <v>343</v>
      </c>
      <c r="J110" s="426"/>
      <c r="K110" s="307"/>
      <c r="L110" s="307">
        <v>0</v>
      </c>
      <c r="M110" s="307">
        <v>0</v>
      </c>
      <c r="N110" s="368"/>
    </row>
    <row r="111" spans="1:14" s="54" customFormat="1" ht="24" hidden="1" customHeight="1" outlineLevel="1" x14ac:dyDescent="0.2">
      <c r="A111" s="365" t="s">
        <v>163</v>
      </c>
      <c r="B111" s="454" t="s">
        <v>347</v>
      </c>
      <c r="C111" s="455"/>
      <c r="D111" s="455"/>
      <c r="E111" s="455"/>
      <c r="F111" s="455"/>
      <c r="G111" s="455"/>
      <c r="H111" s="456"/>
      <c r="I111" s="366" t="s">
        <v>343</v>
      </c>
      <c r="J111" s="426"/>
      <c r="K111" s="307"/>
      <c r="L111" s="307">
        <v>0</v>
      </c>
      <c r="M111" s="307">
        <v>0</v>
      </c>
      <c r="N111" s="368"/>
    </row>
    <row r="112" spans="1:14" s="54" customFormat="1" ht="24" hidden="1" customHeight="1" outlineLevel="1" x14ac:dyDescent="0.2">
      <c r="A112" s="365" t="s">
        <v>164</v>
      </c>
      <c r="B112" s="454" t="s">
        <v>349</v>
      </c>
      <c r="C112" s="455"/>
      <c r="D112" s="455"/>
      <c r="E112" s="455"/>
      <c r="F112" s="455"/>
      <c r="G112" s="455"/>
      <c r="H112" s="456"/>
      <c r="I112" s="366" t="s">
        <v>343</v>
      </c>
      <c r="J112" s="426"/>
      <c r="K112" s="307"/>
      <c r="L112" s="307">
        <v>0</v>
      </c>
      <c r="M112" s="307">
        <v>0</v>
      </c>
      <c r="N112" s="368"/>
    </row>
    <row r="113" spans="1:14" s="54" customFormat="1" ht="12" x14ac:dyDescent="0.2">
      <c r="A113" s="365" t="s">
        <v>156</v>
      </c>
      <c r="B113" s="448" t="s">
        <v>350</v>
      </c>
      <c r="C113" s="449"/>
      <c r="D113" s="449"/>
      <c r="E113" s="449"/>
      <c r="F113" s="449"/>
      <c r="G113" s="449"/>
      <c r="H113" s="450"/>
      <c r="I113" s="366" t="s">
        <v>343</v>
      </c>
      <c r="J113" s="426"/>
      <c r="K113" s="307"/>
      <c r="L113" s="307">
        <v>0</v>
      </c>
      <c r="M113" s="307">
        <v>0</v>
      </c>
      <c r="N113" s="368"/>
    </row>
    <row r="114" spans="1:14" s="54" customFormat="1" ht="12" x14ac:dyDescent="0.2">
      <c r="A114" s="365" t="s">
        <v>157</v>
      </c>
      <c r="B114" s="448" t="s">
        <v>351</v>
      </c>
      <c r="C114" s="449"/>
      <c r="D114" s="449"/>
      <c r="E114" s="449"/>
      <c r="F114" s="449"/>
      <c r="G114" s="449"/>
      <c r="H114" s="450"/>
      <c r="I114" s="366" t="s">
        <v>343</v>
      </c>
      <c r="J114" s="426"/>
      <c r="K114" s="307"/>
      <c r="L114" s="307">
        <v>0</v>
      </c>
      <c r="M114" s="307">
        <v>0</v>
      </c>
      <c r="N114" s="368"/>
    </row>
    <row r="115" spans="1:14" s="54" customFormat="1" ht="12" x14ac:dyDescent="0.2">
      <c r="A115" s="365" t="s">
        <v>158</v>
      </c>
      <c r="B115" s="448" t="s">
        <v>352</v>
      </c>
      <c r="C115" s="449"/>
      <c r="D115" s="449"/>
      <c r="E115" s="449"/>
      <c r="F115" s="449"/>
      <c r="G115" s="449"/>
      <c r="H115" s="450"/>
      <c r="I115" s="366" t="s">
        <v>343</v>
      </c>
      <c r="J115" s="426"/>
      <c r="K115" s="307"/>
      <c r="L115" s="307">
        <v>0</v>
      </c>
      <c r="M115" s="307">
        <v>0</v>
      </c>
      <c r="N115" s="368"/>
    </row>
    <row r="116" spans="1:14" s="54" customFormat="1" ht="12" x14ac:dyDescent="0.2">
      <c r="A116" s="365" t="s">
        <v>159</v>
      </c>
      <c r="B116" s="448" t="s">
        <v>353</v>
      </c>
      <c r="C116" s="449"/>
      <c r="D116" s="449"/>
      <c r="E116" s="449"/>
      <c r="F116" s="449"/>
      <c r="G116" s="449"/>
      <c r="H116" s="450"/>
      <c r="I116" s="366" t="s">
        <v>343</v>
      </c>
      <c r="J116" s="426"/>
      <c r="K116" s="307"/>
      <c r="L116" s="307">
        <v>0</v>
      </c>
      <c r="M116" s="307">
        <v>0</v>
      </c>
      <c r="N116" s="368"/>
    </row>
    <row r="117" spans="1:14" s="54" customFormat="1" ht="12" x14ac:dyDescent="0.2">
      <c r="A117" s="365" t="s">
        <v>160</v>
      </c>
      <c r="B117" s="448" t="s">
        <v>354</v>
      </c>
      <c r="C117" s="449"/>
      <c r="D117" s="449"/>
      <c r="E117" s="449"/>
      <c r="F117" s="449"/>
      <c r="G117" s="449"/>
      <c r="H117" s="450"/>
      <c r="I117" s="366" t="s">
        <v>343</v>
      </c>
      <c r="J117" s="426"/>
      <c r="K117" s="307"/>
      <c r="L117" s="307">
        <v>0</v>
      </c>
      <c r="M117" s="307">
        <v>0</v>
      </c>
      <c r="N117" s="368"/>
    </row>
    <row r="118" spans="1:14" s="54" customFormat="1" ht="12" x14ac:dyDescent="0.2">
      <c r="A118" s="365" t="s">
        <v>161</v>
      </c>
      <c r="B118" s="448" t="s">
        <v>356</v>
      </c>
      <c r="C118" s="449"/>
      <c r="D118" s="449"/>
      <c r="E118" s="449"/>
      <c r="F118" s="449"/>
      <c r="G118" s="449"/>
      <c r="H118" s="450"/>
      <c r="I118" s="366" t="s">
        <v>343</v>
      </c>
      <c r="J118" s="426"/>
      <c r="K118" s="307"/>
      <c r="L118" s="307">
        <v>0</v>
      </c>
      <c r="M118" s="307">
        <v>0</v>
      </c>
      <c r="N118" s="368"/>
    </row>
    <row r="119" spans="1:14" s="54" customFormat="1" ht="24" customHeight="1" collapsed="1" x14ac:dyDescent="0.2">
      <c r="A119" s="365" t="s">
        <v>475</v>
      </c>
      <c r="B119" s="460" t="s">
        <v>358</v>
      </c>
      <c r="C119" s="461"/>
      <c r="D119" s="461"/>
      <c r="E119" s="461"/>
      <c r="F119" s="461"/>
      <c r="G119" s="461"/>
      <c r="H119" s="462"/>
      <c r="I119" s="366" t="s">
        <v>343</v>
      </c>
      <c r="J119" s="426">
        <v>0</v>
      </c>
      <c r="K119" s="307">
        <v>0</v>
      </c>
      <c r="L119" s="307">
        <v>0</v>
      </c>
      <c r="M119" s="307">
        <v>0</v>
      </c>
      <c r="N119" s="368"/>
    </row>
    <row r="120" spans="1:14" s="54" customFormat="1" ht="12" hidden="1" outlineLevel="1" x14ac:dyDescent="0.2">
      <c r="A120" s="365" t="s">
        <v>476</v>
      </c>
      <c r="B120" s="451" t="s">
        <v>360</v>
      </c>
      <c r="C120" s="452"/>
      <c r="D120" s="452"/>
      <c r="E120" s="452"/>
      <c r="F120" s="452"/>
      <c r="G120" s="452"/>
      <c r="H120" s="453"/>
      <c r="I120" s="366" t="s">
        <v>343</v>
      </c>
      <c r="J120" s="426"/>
      <c r="K120" s="307"/>
      <c r="L120" s="307">
        <v>0</v>
      </c>
      <c r="M120" s="307">
        <v>0</v>
      </c>
      <c r="N120" s="368"/>
    </row>
    <row r="121" spans="1:14" s="54" customFormat="1" ht="12" hidden="1" outlineLevel="1" x14ac:dyDescent="0.2">
      <c r="A121" s="365" t="s">
        <v>477</v>
      </c>
      <c r="B121" s="451" t="s">
        <v>362</v>
      </c>
      <c r="C121" s="452"/>
      <c r="D121" s="452"/>
      <c r="E121" s="452"/>
      <c r="F121" s="452"/>
      <c r="G121" s="452"/>
      <c r="H121" s="453"/>
      <c r="I121" s="366" t="s">
        <v>343</v>
      </c>
      <c r="J121" s="426"/>
      <c r="K121" s="307"/>
      <c r="L121" s="307">
        <v>0</v>
      </c>
      <c r="M121" s="307">
        <v>0</v>
      </c>
      <c r="N121" s="368"/>
    </row>
    <row r="122" spans="1:14" s="54" customFormat="1" ht="12" x14ac:dyDescent="0.2">
      <c r="A122" s="365" t="s">
        <v>478</v>
      </c>
      <c r="B122" s="448" t="s">
        <v>364</v>
      </c>
      <c r="C122" s="449"/>
      <c r="D122" s="449"/>
      <c r="E122" s="449"/>
      <c r="F122" s="449"/>
      <c r="G122" s="449"/>
      <c r="H122" s="450"/>
      <c r="I122" s="366" t="s">
        <v>343</v>
      </c>
      <c r="J122" s="426"/>
      <c r="K122" s="307"/>
      <c r="L122" s="307">
        <v>0</v>
      </c>
      <c r="M122" s="307">
        <v>0</v>
      </c>
      <c r="N122" s="368"/>
    </row>
    <row r="123" spans="1:14" s="54" customFormat="1" ht="12" x14ac:dyDescent="0.2">
      <c r="A123" s="389" t="s">
        <v>479</v>
      </c>
      <c r="B123" s="517" t="s">
        <v>480</v>
      </c>
      <c r="C123" s="518"/>
      <c r="D123" s="518"/>
      <c r="E123" s="518"/>
      <c r="F123" s="518"/>
      <c r="G123" s="518"/>
      <c r="H123" s="519"/>
      <c r="I123" s="390" t="s">
        <v>343</v>
      </c>
      <c r="J123" s="443">
        <v>5.6689463114308465</v>
      </c>
      <c r="K123" s="391">
        <v>14.274211299999997</v>
      </c>
      <c r="L123" s="391">
        <v>8.6052649885691501</v>
      </c>
      <c r="M123" s="391">
        <v>251.79655117243783</v>
      </c>
      <c r="N123" s="392"/>
    </row>
    <row r="124" spans="1:14" s="54" customFormat="1" ht="12" collapsed="1" x14ac:dyDescent="0.2">
      <c r="A124" s="365" t="s">
        <v>190</v>
      </c>
      <c r="B124" s="448" t="s">
        <v>344</v>
      </c>
      <c r="C124" s="449"/>
      <c r="D124" s="449"/>
      <c r="E124" s="449"/>
      <c r="F124" s="449"/>
      <c r="G124" s="449"/>
      <c r="H124" s="450"/>
      <c r="I124" s="366" t="s">
        <v>343</v>
      </c>
      <c r="J124" s="426"/>
      <c r="K124" s="307"/>
      <c r="L124" s="307">
        <v>0</v>
      </c>
      <c r="M124" s="307">
        <v>0</v>
      </c>
      <c r="N124" s="368"/>
    </row>
    <row r="125" spans="1:14" s="54" customFormat="1" ht="24" hidden="1" customHeight="1" outlineLevel="1" x14ac:dyDescent="0.2">
      <c r="A125" s="365" t="s">
        <v>197</v>
      </c>
      <c r="B125" s="454" t="s">
        <v>345</v>
      </c>
      <c r="C125" s="455"/>
      <c r="D125" s="455"/>
      <c r="E125" s="455"/>
      <c r="F125" s="455"/>
      <c r="G125" s="455"/>
      <c r="H125" s="456"/>
      <c r="I125" s="366" t="s">
        <v>343</v>
      </c>
      <c r="J125" s="426"/>
      <c r="K125" s="307"/>
      <c r="L125" s="307">
        <v>0</v>
      </c>
      <c r="M125" s="307">
        <v>0</v>
      </c>
      <c r="N125" s="368"/>
    </row>
    <row r="126" spans="1:14" s="54" customFormat="1" ht="24" hidden="1" customHeight="1" outlineLevel="1" x14ac:dyDescent="0.2">
      <c r="A126" s="365" t="s">
        <v>198</v>
      </c>
      <c r="B126" s="454" t="s">
        <v>347</v>
      </c>
      <c r="C126" s="455"/>
      <c r="D126" s="455"/>
      <c r="E126" s="455"/>
      <c r="F126" s="455"/>
      <c r="G126" s="455"/>
      <c r="H126" s="456"/>
      <c r="I126" s="366" t="s">
        <v>343</v>
      </c>
      <c r="J126" s="426"/>
      <c r="K126" s="307"/>
      <c r="L126" s="307">
        <v>0</v>
      </c>
      <c r="M126" s="307">
        <v>0</v>
      </c>
      <c r="N126" s="368"/>
    </row>
    <row r="127" spans="1:14" s="54" customFormat="1" ht="24" hidden="1" customHeight="1" outlineLevel="1" x14ac:dyDescent="0.2">
      <c r="A127" s="365" t="s">
        <v>199</v>
      </c>
      <c r="B127" s="454" t="s">
        <v>349</v>
      </c>
      <c r="C127" s="455"/>
      <c r="D127" s="455"/>
      <c r="E127" s="455"/>
      <c r="F127" s="455"/>
      <c r="G127" s="455"/>
      <c r="H127" s="456"/>
      <c r="I127" s="366" t="s">
        <v>343</v>
      </c>
      <c r="J127" s="426"/>
      <c r="K127" s="307"/>
      <c r="L127" s="307">
        <v>0</v>
      </c>
      <c r="M127" s="307">
        <v>0</v>
      </c>
      <c r="N127" s="368"/>
    </row>
    <row r="128" spans="1:14" s="54" customFormat="1" ht="12" x14ac:dyDescent="0.2">
      <c r="A128" s="365" t="s">
        <v>191</v>
      </c>
      <c r="B128" s="448" t="s">
        <v>481</v>
      </c>
      <c r="C128" s="449"/>
      <c r="D128" s="449"/>
      <c r="E128" s="449"/>
      <c r="F128" s="449"/>
      <c r="G128" s="449"/>
      <c r="H128" s="450"/>
      <c r="I128" s="366" t="s">
        <v>343</v>
      </c>
      <c r="J128" s="426"/>
      <c r="K128" s="307"/>
      <c r="L128" s="307">
        <v>0</v>
      </c>
      <c r="M128" s="307">
        <v>0</v>
      </c>
      <c r="N128" s="368"/>
    </row>
    <row r="129" spans="1:14" s="54" customFormat="1" ht="12" x14ac:dyDescent="0.2">
      <c r="A129" s="365" t="s">
        <v>192</v>
      </c>
      <c r="B129" s="448" t="s">
        <v>482</v>
      </c>
      <c r="C129" s="449"/>
      <c r="D129" s="449"/>
      <c r="E129" s="449"/>
      <c r="F129" s="449"/>
      <c r="G129" s="449"/>
      <c r="H129" s="450"/>
      <c r="I129" s="366" t="s">
        <v>343</v>
      </c>
      <c r="J129" s="426"/>
      <c r="K129" s="307"/>
      <c r="L129" s="307">
        <v>0</v>
      </c>
      <c r="M129" s="307">
        <v>0</v>
      </c>
      <c r="N129" s="368"/>
    </row>
    <row r="130" spans="1:14" s="54" customFormat="1" ht="12" x14ac:dyDescent="0.2">
      <c r="A130" s="365" t="s">
        <v>193</v>
      </c>
      <c r="B130" s="448" t="s">
        <v>483</v>
      </c>
      <c r="C130" s="449"/>
      <c r="D130" s="449"/>
      <c r="E130" s="449"/>
      <c r="F130" s="449"/>
      <c r="G130" s="449"/>
      <c r="H130" s="450"/>
      <c r="I130" s="366" t="s">
        <v>343</v>
      </c>
      <c r="J130" s="426"/>
      <c r="K130" s="307"/>
      <c r="L130" s="307">
        <v>0</v>
      </c>
      <c r="M130" s="307">
        <v>0</v>
      </c>
      <c r="N130" s="368"/>
    </row>
    <row r="131" spans="1:14" s="54" customFormat="1" ht="12" x14ac:dyDescent="0.2">
      <c r="A131" s="365" t="s">
        <v>194</v>
      </c>
      <c r="B131" s="448" t="s">
        <v>484</v>
      </c>
      <c r="C131" s="449"/>
      <c r="D131" s="449"/>
      <c r="E131" s="449"/>
      <c r="F131" s="449"/>
      <c r="G131" s="449"/>
      <c r="H131" s="450"/>
      <c r="I131" s="366" t="s">
        <v>343</v>
      </c>
      <c r="J131" s="426"/>
      <c r="K131" s="307"/>
      <c r="L131" s="307">
        <v>0</v>
      </c>
      <c r="M131" s="307">
        <v>0</v>
      </c>
      <c r="N131" s="368"/>
    </row>
    <row r="132" spans="1:14" s="54" customFormat="1" ht="12" x14ac:dyDescent="0.2">
      <c r="A132" s="365" t="s">
        <v>195</v>
      </c>
      <c r="B132" s="448" t="s">
        <v>485</v>
      </c>
      <c r="C132" s="449"/>
      <c r="D132" s="449"/>
      <c r="E132" s="449"/>
      <c r="F132" s="449"/>
      <c r="G132" s="449"/>
      <c r="H132" s="450"/>
      <c r="I132" s="366" t="s">
        <v>343</v>
      </c>
      <c r="J132" s="426"/>
      <c r="K132" s="307"/>
      <c r="L132" s="307">
        <v>0</v>
      </c>
      <c r="M132" s="307">
        <v>0</v>
      </c>
      <c r="N132" s="368"/>
    </row>
    <row r="133" spans="1:14" s="54" customFormat="1" ht="12" x14ac:dyDescent="0.2">
      <c r="A133" s="365" t="s">
        <v>196</v>
      </c>
      <c r="B133" s="448" t="s">
        <v>486</v>
      </c>
      <c r="C133" s="449"/>
      <c r="D133" s="449"/>
      <c r="E133" s="449"/>
      <c r="F133" s="449"/>
      <c r="G133" s="449"/>
      <c r="H133" s="450"/>
      <c r="I133" s="366" t="s">
        <v>343</v>
      </c>
      <c r="J133" s="426"/>
      <c r="K133" s="307"/>
      <c r="L133" s="307">
        <v>0</v>
      </c>
      <c r="M133" s="307">
        <v>0</v>
      </c>
      <c r="N133" s="368"/>
    </row>
    <row r="134" spans="1:14" s="54" customFormat="1" ht="24" customHeight="1" collapsed="1" x14ac:dyDescent="0.2">
      <c r="A134" s="365" t="s">
        <v>487</v>
      </c>
      <c r="B134" s="460" t="s">
        <v>358</v>
      </c>
      <c r="C134" s="461"/>
      <c r="D134" s="461"/>
      <c r="E134" s="461"/>
      <c r="F134" s="461"/>
      <c r="G134" s="461"/>
      <c r="H134" s="462"/>
      <c r="I134" s="366" t="s">
        <v>343</v>
      </c>
      <c r="J134" s="426"/>
      <c r="K134" s="307"/>
      <c r="L134" s="307">
        <v>0</v>
      </c>
      <c r="M134" s="307">
        <v>0</v>
      </c>
      <c r="N134" s="368"/>
    </row>
    <row r="135" spans="1:14" s="54" customFormat="1" ht="12" hidden="1" outlineLevel="1" x14ac:dyDescent="0.2">
      <c r="A135" s="365" t="s">
        <v>488</v>
      </c>
      <c r="B135" s="451" t="s">
        <v>360</v>
      </c>
      <c r="C135" s="452"/>
      <c r="D135" s="452"/>
      <c r="E135" s="452"/>
      <c r="F135" s="452"/>
      <c r="G135" s="452"/>
      <c r="H135" s="453"/>
      <c r="I135" s="366" t="s">
        <v>343</v>
      </c>
      <c r="J135" s="426"/>
      <c r="K135" s="307"/>
      <c r="L135" s="307">
        <v>0</v>
      </c>
      <c r="M135" s="307">
        <v>0</v>
      </c>
      <c r="N135" s="368"/>
    </row>
    <row r="136" spans="1:14" s="54" customFormat="1" ht="12" hidden="1" outlineLevel="1" x14ac:dyDescent="0.2">
      <c r="A136" s="365" t="s">
        <v>489</v>
      </c>
      <c r="B136" s="451" t="s">
        <v>362</v>
      </c>
      <c r="C136" s="452"/>
      <c r="D136" s="452"/>
      <c r="E136" s="452"/>
      <c r="F136" s="452"/>
      <c r="G136" s="452"/>
      <c r="H136" s="453"/>
      <c r="I136" s="366" t="s">
        <v>343</v>
      </c>
      <c r="J136" s="426"/>
      <c r="K136" s="307"/>
      <c r="L136" s="307">
        <v>0</v>
      </c>
      <c r="M136" s="307">
        <v>0</v>
      </c>
      <c r="N136" s="368"/>
    </row>
    <row r="137" spans="1:14" s="54" customFormat="1" ht="12" x14ac:dyDescent="0.2">
      <c r="A137" s="365" t="s">
        <v>490</v>
      </c>
      <c r="B137" s="448" t="s">
        <v>491</v>
      </c>
      <c r="C137" s="449"/>
      <c r="D137" s="449"/>
      <c r="E137" s="449"/>
      <c r="F137" s="449"/>
      <c r="G137" s="449"/>
      <c r="H137" s="450"/>
      <c r="I137" s="366" t="s">
        <v>343</v>
      </c>
      <c r="J137" s="426"/>
      <c r="K137" s="307"/>
      <c r="L137" s="307">
        <v>0</v>
      </c>
      <c r="M137" s="307">
        <v>0</v>
      </c>
      <c r="N137" s="368"/>
    </row>
    <row r="138" spans="1:14" s="54" customFormat="1" ht="12" x14ac:dyDescent="0.2">
      <c r="A138" s="389" t="s">
        <v>492</v>
      </c>
      <c r="B138" s="517" t="s">
        <v>493</v>
      </c>
      <c r="C138" s="518"/>
      <c r="D138" s="518"/>
      <c r="E138" s="518"/>
      <c r="F138" s="518"/>
      <c r="G138" s="518"/>
      <c r="H138" s="519"/>
      <c r="I138" s="390" t="s">
        <v>343</v>
      </c>
      <c r="J138" s="443">
        <v>22.6757852457235</v>
      </c>
      <c r="K138" s="391">
        <v>58.117078369999966</v>
      </c>
      <c r="L138" s="391">
        <v>35.44129312427647</v>
      </c>
      <c r="M138" s="391">
        <v>256.29576987178626</v>
      </c>
      <c r="N138" s="392"/>
    </row>
    <row r="139" spans="1:14" s="54" customFormat="1" ht="12" collapsed="1" x14ac:dyDescent="0.2">
      <c r="A139" s="365" t="s">
        <v>228</v>
      </c>
      <c r="B139" s="448" t="s">
        <v>344</v>
      </c>
      <c r="C139" s="449"/>
      <c r="D139" s="449"/>
      <c r="E139" s="449"/>
      <c r="F139" s="449"/>
      <c r="G139" s="449"/>
      <c r="H139" s="450"/>
      <c r="I139" s="366" t="s">
        <v>343</v>
      </c>
      <c r="J139" s="426"/>
      <c r="K139" s="307"/>
      <c r="L139" s="307">
        <v>0</v>
      </c>
      <c r="M139" s="307">
        <v>0</v>
      </c>
      <c r="N139" s="368"/>
    </row>
    <row r="140" spans="1:14" s="54" customFormat="1" ht="24" hidden="1" customHeight="1" outlineLevel="1" x14ac:dyDescent="0.2">
      <c r="A140" s="365" t="s">
        <v>273</v>
      </c>
      <c r="B140" s="454" t="s">
        <v>345</v>
      </c>
      <c r="C140" s="455"/>
      <c r="D140" s="455"/>
      <c r="E140" s="455"/>
      <c r="F140" s="455"/>
      <c r="G140" s="455"/>
      <c r="H140" s="456"/>
      <c r="I140" s="366" t="s">
        <v>343</v>
      </c>
      <c r="J140" s="314"/>
      <c r="K140" s="307"/>
      <c r="L140" s="307">
        <v>0</v>
      </c>
      <c r="M140" s="307">
        <v>0</v>
      </c>
      <c r="N140" s="368"/>
    </row>
    <row r="141" spans="1:14" s="54" customFormat="1" ht="24" hidden="1" customHeight="1" outlineLevel="1" x14ac:dyDescent="0.2">
      <c r="A141" s="365" t="s">
        <v>274</v>
      </c>
      <c r="B141" s="454" t="s">
        <v>347</v>
      </c>
      <c r="C141" s="455"/>
      <c r="D141" s="455"/>
      <c r="E141" s="455"/>
      <c r="F141" s="455"/>
      <c r="G141" s="455"/>
      <c r="H141" s="456"/>
      <c r="I141" s="366" t="s">
        <v>343</v>
      </c>
      <c r="J141" s="314"/>
      <c r="K141" s="307"/>
      <c r="L141" s="307">
        <v>0</v>
      </c>
      <c r="M141" s="307">
        <v>0</v>
      </c>
      <c r="N141" s="368"/>
    </row>
    <row r="142" spans="1:14" s="54" customFormat="1" ht="24" hidden="1" customHeight="1" outlineLevel="1" x14ac:dyDescent="0.2">
      <c r="A142" s="365" t="s">
        <v>275</v>
      </c>
      <c r="B142" s="454" t="s">
        <v>349</v>
      </c>
      <c r="C142" s="455"/>
      <c r="D142" s="455"/>
      <c r="E142" s="455"/>
      <c r="F142" s="455"/>
      <c r="G142" s="455"/>
      <c r="H142" s="456"/>
      <c r="I142" s="366" t="s">
        <v>343</v>
      </c>
      <c r="J142" s="314"/>
      <c r="K142" s="307"/>
      <c r="L142" s="307">
        <v>0</v>
      </c>
      <c r="M142" s="307">
        <v>0</v>
      </c>
      <c r="N142" s="368"/>
    </row>
    <row r="143" spans="1:14" s="54" customFormat="1" ht="12" x14ac:dyDescent="0.2">
      <c r="A143" s="365" t="s">
        <v>229</v>
      </c>
      <c r="B143" s="448" t="s">
        <v>350</v>
      </c>
      <c r="C143" s="449"/>
      <c r="D143" s="449"/>
      <c r="E143" s="449"/>
      <c r="F143" s="449"/>
      <c r="G143" s="449"/>
      <c r="H143" s="450"/>
      <c r="I143" s="366" t="s">
        <v>343</v>
      </c>
      <c r="J143" s="314"/>
      <c r="K143" s="307"/>
      <c r="L143" s="307">
        <v>0</v>
      </c>
      <c r="M143" s="307">
        <v>0</v>
      </c>
      <c r="N143" s="368"/>
    </row>
    <row r="144" spans="1:14" s="54" customFormat="1" ht="12" x14ac:dyDescent="0.2">
      <c r="A144" s="365" t="s">
        <v>230</v>
      </c>
      <c r="B144" s="448" t="s">
        <v>351</v>
      </c>
      <c r="C144" s="449"/>
      <c r="D144" s="449"/>
      <c r="E144" s="449"/>
      <c r="F144" s="449"/>
      <c r="G144" s="449"/>
      <c r="H144" s="450"/>
      <c r="I144" s="366" t="s">
        <v>343</v>
      </c>
      <c r="J144" s="314"/>
      <c r="K144" s="307"/>
      <c r="L144" s="307">
        <v>0</v>
      </c>
      <c r="M144" s="307">
        <v>0</v>
      </c>
      <c r="N144" s="368"/>
    </row>
    <row r="145" spans="1:14" s="54" customFormat="1" ht="12" x14ac:dyDescent="0.2">
      <c r="A145" s="365" t="s">
        <v>231</v>
      </c>
      <c r="B145" s="448" t="s">
        <v>352</v>
      </c>
      <c r="C145" s="449"/>
      <c r="D145" s="449"/>
      <c r="E145" s="449"/>
      <c r="F145" s="449"/>
      <c r="G145" s="449"/>
      <c r="H145" s="450"/>
      <c r="I145" s="366" t="s">
        <v>343</v>
      </c>
      <c r="J145" s="314"/>
      <c r="K145" s="307"/>
      <c r="L145" s="307">
        <v>0</v>
      </c>
      <c r="M145" s="307">
        <v>0</v>
      </c>
      <c r="N145" s="368"/>
    </row>
    <row r="146" spans="1:14" s="54" customFormat="1" ht="12" x14ac:dyDescent="0.2">
      <c r="A146" s="365" t="s">
        <v>232</v>
      </c>
      <c r="B146" s="448" t="s">
        <v>353</v>
      </c>
      <c r="C146" s="449"/>
      <c r="D146" s="449"/>
      <c r="E146" s="449"/>
      <c r="F146" s="449"/>
      <c r="G146" s="449"/>
      <c r="H146" s="450"/>
      <c r="I146" s="366" t="s">
        <v>343</v>
      </c>
      <c r="J146" s="314"/>
      <c r="K146" s="307"/>
      <c r="L146" s="307">
        <v>0</v>
      </c>
      <c r="M146" s="307">
        <v>0</v>
      </c>
      <c r="N146" s="368"/>
    </row>
    <row r="147" spans="1:14" s="54" customFormat="1" ht="12" x14ac:dyDescent="0.2">
      <c r="A147" s="365" t="s">
        <v>258</v>
      </c>
      <c r="B147" s="448" t="s">
        <v>354</v>
      </c>
      <c r="C147" s="449"/>
      <c r="D147" s="449"/>
      <c r="E147" s="449"/>
      <c r="F147" s="449"/>
      <c r="G147" s="449"/>
      <c r="H147" s="450"/>
      <c r="I147" s="366" t="s">
        <v>343</v>
      </c>
      <c r="J147" s="314"/>
      <c r="K147" s="307"/>
      <c r="L147" s="307">
        <v>0</v>
      </c>
      <c r="M147" s="307">
        <v>0</v>
      </c>
      <c r="N147" s="368"/>
    </row>
    <row r="148" spans="1:14" s="54" customFormat="1" ht="12" x14ac:dyDescent="0.2">
      <c r="A148" s="365" t="s">
        <v>259</v>
      </c>
      <c r="B148" s="448" t="s">
        <v>356</v>
      </c>
      <c r="C148" s="449"/>
      <c r="D148" s="449"/>
      <c r="E148" s="449"/>
      <c r="F148" s="449"/>
      <c r="G148" s="449"/>
      <c r="H148" s="450"/>
      <c r="I148" s="366" t="s">
        <v>343</v>
      </c>
      <c r="J148" s="314"/>
      <c r="K148" s="307"/>
      <c r="L148" s="307">
        <v>0</v>
      </c>
      <c r="M148" s="307">
        <v>0</v>
      </c>
      <c r="N148" s="368"/>
    </row>
    <row r="149" spans="1:14" s="54" customFormat="1" ht="24" customHeight="1" collapsed="1" x14ac:dyDescent="0.2">
      <c r="A149" s="365" t="s">
        <v>494</v>
      </c>
      <c r="B149" s="460" t="s">
        <v>358</v>
      </c>
      <c r="C149" s="461"/>
      <c r="D149" s="461"/>
      <c r="E149" s="461"/>
      <c r="F149" s="461"/>
      <c r="G149" s="461"/>
      <c r="H149" s="462"/>
      <c r="I149" s="366" t="s">
        <v>343</v>
      </c>
      <c r="J149" s="314"/>
      <c r="K149" s="307"/>
      <c r="L149" s="307">
        <v>0</v>
      </c>
      <c r="M149" s="307">
        <v>0</v>
      </c>
      <c r="N149" s="368"/>
    </row>
    <row r="150" spans="1:14" s="54" customFormat="1" ht="12.75" hidden="1" customHeight="1" outlineLevel="1" x14ac:dyDescent="0.2">
      <c r="A150" s="365" t="s">
        <v>495</v>
      </c>
      <c r="B150" s="451" t="s">
        <v>360</v>
      </c>
      <c r="C150" s="452"/>
      <c r="D150" s="452"/>
      <c r="E150" s="452"/>
      <c r="F150" s="452"/>
      <c r="G150" s="452"/>
      <c r="H150" s="453"/>
      <c r="I150" s="366" t="s">
        <v>343</v>
      </c>
      <c r="J150" s="314"/>
      <c r="K150" s="307"/>
      <c r="L150" s="307">
        <v>0</v>
      </c>
      <c r="M150" s="307">
        <v>0</v>
      </c>
      <c r="N150" s="368"/>
    </row>
    <row r="151" spans="1:14" s="54" customFormat="1" ht="12.75" hidden="1" customHeight="1" outlineLevel="1" x14ac:dyDescent="0.2">
      <c r="A151" s="365" t="s">
        <v>496</v>
      </c>
      <c r="B151" s="451" t="s">
        <v>362</v>
      </c>
      <c r="C151" s="452"/>
      <c r="D151" s="452"/>
      <c r="E151" s="452"/>
      <c r="F151" s="452"/>
      <c r="G151" s="452"/>
      <c r="H151" s="453"/>
      <c r="I151" s="366" t="s">
        <v>343</v>
      </c>
      <c r="J151" s="314"/>
      <c r="K151" s="307"/>
      <c r="L151" s="307">
        <v>0</v>
      </c>
      <c r="M151" s="307">
        <v>0</v>
      </c>
      <c r="N151" s="368"/>
    </row>
    <row r="152" spans="1:14" s="54" customFormat="1" ht="12.75" customHeight="1" x14ac:dyDescent="0.2">
      <c r="A152" s="365" t="s">
        <v>497</v>
      </c>
      <c r="B152" s="448" t="s">
        <v>364</v>
      </c>
      <c r="C152" s="449"/>
      <c r="D152" s="449"/>
      <c r="E152" s="449"/>
      <c r="F152" s="449"/>
      <c r="G152" s="449"/>
      <c r="H152" s="450"/>
      <c r="I152" s="366" t="s">
        <v>343</v>
      </c>
      <c r="J152" s="314"/>
      <c r="K152" s="307"/>
      <c r="L152" s="307">
        <v>0</v>
      </c>
      <c r="M152" s="307">
        <v>0</v>
      </c>
      <c r="N152" s="368"/>
    </row>
    <row r="153" spans="1:14" s="54" customFormat="1" ht="12.75" customHeight="1" x14ac:dyDescent="0.2">
      <c r="A153" s="365" t="s">
        <v>498</v>
      </c>
      <c r="B153" s="451" t="s">
        <v>499</v>
      </c>
      <c r="C153" s="452"/>
      <c r="D153" s="452"/>
      <c r="E153" s="452"/>
      <c r="F153" s="452"/>
      <c r="G153" s="452"/>
      <c r="H153" s="453"/>
      <c r="I153" s="366" t="s">
        <v>343</v>
      </c>
      <c r="J153" s="314"/>
      <c r="K153" s="307"/>
      <c r="L153" s="307">
        <v>0</v>
      </c>
      <c r="M153" s="307">
        <v>0</v>
      </c>
      <c r="N153" s="368"/>
    </row>
    <row r="154" spans="1:14" s="54" customFormat="1" ht="12.75" customHeight="1" x14ac:dyDescent="0.2">
      <c r="A154" s="365" t="s">
        <v>500</v>
      </c>
      <c r="B154" s="448" t="s">
        <v>501</v>
      </c>
      <c r="C154" s="449"/>
      <c r="D154" s="449"/>
      <c r="E154" s="449"/>
      <c r="F154" s="449"/>
      <c r="G154" s="449"/>
      <c r="H154" s="450"/>
      <c r="I154" s="366" t="s">
        <v>343</v>
      </c>
      <c r="J154" s="314"/>
      <c r="K154" s="307"/>
      <c r="L154" s="307">
        <v>0</v>
      </c>
      <c r="M154" s="307">
        <v>0</v>
      </c>
      <c r="N154" s="368"/>
    </row>
    <row r="155" spans="1:14" s="54" customFormat="1" ht="12.75" customHeight="1" x14ac:dyDescent="0.2">
      <c r="A155" s="365" t="s">
        <v>502</v>
      </c>
      <c r="B155" s="448" t="s">
        <v>503</v>
      </c>
      <c r="C155" s="449"/>
      <c r="D155" s="449"/>
      <c r="E155" s="449"/>
      <c r="F155" s="449"/>
      <c r="G155" s="449"/>
      <c r="H155" s="450"/>
      <c r="I155" s="366" t="s">
        <v>343</v>
      </c>
      <c r="J155" s="314"/>
      <c r="K155" s="307"/>
      <c r="L155" s="307">
        <v>0</v>
      </c>
      <c r="M155" s="307">
        <v>0</v>
      </c>
      <c r="N155" s="368"/>
    </row>
    <row r="156" spans="1:14" s="54" customFormat="1" ht="24" customHeight="1" x14ac:dyDescent="0.2">
      <c r="A156" s="389" t="s">
        <v>504</v>
      </c>
      <c r="B156" s="526" t="s">
        <v>505</v>
      </c>
      <c r="C156" s="527"/>
      <c r="D156" s="527"/>
      <c r="E156" s="527"/>
      <c r="F156" s="527"/>
      <c r="G156" s="527"/>
      <c r="H156" s="528"/>
      <c r="I156" s="390" t="s">
        <v>343</v>
      </c>
      <c r="J156" s="428"/>
      <c r="K156" s="391"/>
      <c r="L156" s="391">
        <v>0</v>
      </c>
      <c r="M156" s="391">
        <v>0</v>
      </c>
      <c r="N156" s="392"/>
    </row>
    <row r="157" spans="1:14" s="54" customFormat="1" ht="24" customHeight="1" x14ac:dyDescent="0.2">
      <c r="A157" s="389" t="s">
        <v>506</v>
      </c>
      <c r="B157" s="526" t="s">
        <v>507</v>
      </c>
      <c r="C157" s="527"/>
      <c r="D157" s="527"/>
      <c r="E157" s="527"/>
      <c r="F157" s="527"/>
      <c r="G157" s="527"/>
      <c r="H157" s="528"/>
      <c r="I157" s="390" t="s">
        <v>343</v>
      </c>
      <c r="J157" s="428"/>
      <c r="K157" s="391"/>
      <c r="L157" s="391">
        <v>0</v>
      </c>
      <c r="M157" s="391">
        <v>0</v>
      </c>
      <c r="N157" s="392"/>
    </row>
    <row r="158" spans="1:14" s="54" customFormat="1" ht="12" x14ac:dyDescent="0.2">
      <c r="A158" s="365" t="s">
        <v>508</v>
      </c>
      <c r="B158" s="448" t="s">
        <v>509</v>
      </c>
      <c r="C158" s="449"/>
      <c r="D158" s="449"/>
      <c r="E158" s="449"/>
      <c r="F158" s="449"/>
      <c r="G158" s="449"/>
      <c r="H158" s="450"/>
      <c r="I158" s="366" t="s">
        <v>343</v>
      </c>
      <c r="J158" s="314"/>
      <c r="K158" s="307"/>
      <c r="L158" s="307">
        <v>0</v>
      </c>
      <c r="M158" s="307">
        <v>0</v>
      </c>
      <c r="N158" s="368"/>
    </row>
    <row r="159" spans="1:14" s="54" customFormat="1" ht="12" x14ac:dyDescent="0.2">
      <c r="A159" s="365" t="s">
        <v>510</v>
      </c>
      <c r="B159" s="448" t="s">
        <v>511</v>
      </c>
      <c r="C159" s="449"/>
      <c r="D159" s="449"/>
      <c r="E159" s="449"/>
      <c r="F159" s="449"/>
      <c r="G159" s="449"/>
      <c r="H159" s="450"/>
      <c r="I159" s="366" t="s">
        <v>343</v>
      </c>
      <c r="J159" s="314"/>
      <c r="K159" s="307"/>
      <c r="L159" s="307">
        <v>0</v>
      </c>
      <c r="M159" s="307">
        <v>0</v>
      </c>
      <c r="N159" s="368"/>
    </row>
    <row r="160" spans="1:14" s="54" customFormat="1" ht="24" customHeight="1" x14ac:dyDescent="0.2">
      <c r="A160" s="389" t="s">
        <v>512</v>
      </c>
      <c r="B160" s="526" t="s">
        <v>513</v>
      </c>
      <c r="C160" s="527"/>
      <c r="D160" s="527"/>
      <c r="E160" s="527"/>
      <c r="F160" s="527"/>
      <c r="G160" s="527"/>
      <c r="H160" s="528"/>
      <c r="I160" s="390" t="s">
        <v>343</v>
      </c>
      <c r="J160" s="428"/>
      <c r="K160" s="391"/>
      <c r="L160" s="391">
        <v>0</v>
      </c>
      <c r="M160" s="391">
        <v>0</v>
      </c>
      <c r="N160" s="392"/>
    </row>
    <row r="161" spans="1:14" s="54" customFormat="1" ht="12" x14ac:dyDescent="0.2">
      <c r="A161" s="365" t="s">
        <v>514</v>
      </c>
      <c r="B161" s="448" t="s">
        <v>515</v>
      </c>
      <c r="C161" s="449"/>
      <c r="D161" s="449"/>
      <c r="E161" s="449"/>
      <c r="F161" s="449"/>
      <c r="G161" s="449"/>
      <c r="H161" s="450"/>
      <c r="I161" s="366" t="s">
        <v>343</v>
      </c>
      <c r="J161" s="314"/>
      <c r="K161" s="307"/>
      <c r="L161" s="307">
        <v>0</v>
      </c>
      <c r="M161" s="307">
        <v>0</v>
      </c>
      <c r="N161" s="368"/>
    </row>
    <row r="162" spans="1:14" s="54" customFormat="1" ht="12" x14ac:dyDescent="0.2">
      <c r="A162" s="365" t="s">
        <v>516</v>
      </c>
      <c r="B162" s="448" t="s">
        <v>517</v>
      </c>
      <c r="C162" s="449"/>
      <c r="D162" s="449"/>
      <c r="E162" s="449"/>
      <c r="F162" s="449"/>
      <c r="G162" s="449"/>
      <c r="H162" s="450"/>
      <c r="I162" s="366" t="s">
        <v>343</v>
      </c>
      <c r="J162" s="314"/>
      <c r="K162" s="307"/>
      <c r="L162" s="307">
        <v>0</v>
      </c>
      <c r="M162" s="307">
        <v>0</v>
      </c>
      <c r="N162" s="368"/>
    </row>
    <row r="163" spans="1:14" s="54" customFormat="1" ht="12" x14ac:dyDescent="0.2">
      <c r="A163" s="389" t="s">
        <v>518</v>
      </c>
      <c r="B163" s="517" t="s">
        <v>519</v>
      </c>
      <c r="C163" s="518"/>
      <c r="D163" s="518"/>
      <c r="E163" s="518"/>
      <c r="F163" s="518"/>
      <c r="G163" s="518"/>
      <c r="H163" s="519"/>
      <c r="I163" s="390" t="s">
        <v>343</v>
      </c>
      <c r="J163" s="428"/>
      <c r="K163" s="391"/>
      <c r="L163" s="391">
        <v>0</v>
      </c>
      <c r="M163" s="391">
        <v>0</v>
      </c>
      <c r="N163" s="392"/>
    </row>
    <row r="164" spans="1:14" s="54" customFormat="1" ht="12" x14ac:dyDescent="0.2">
      <c r="A164" s="389" t="s">
        <v>520</v>
      </c>
      <c r="B164" s="517" t="s">
        <v>521</v>
      </c>
      <c r="C164" s="518"/>
      <c r="D164" s="518"/>
      <c r="E164" s="518"/>
      <c r="F164" s="518"/>
      <c r="G164" s="518"/>
      <c r="H164" s="519"/>
      <c r="I164" s="390" t="s">
        <v>343</v>
      </c>
      <c r="J164" s="428"/>
      <c r="K164" s="391"/>
      <c r="L164" s="391">
        <v>0</v>
      </c>
      <c r="M164" s="391">
        <v>0</v>
      </c>
      <c r="N164" s="392"/>
    </row>
    <row r="165" spans="1:14" s="54" customFormat="1" ht="12" x14ac:dyDescent="0.2">
      <c r="A165" s="389" t="s">
        <v>522</v>
      </c>
      <c r="B165" s="517" t="s">
        <v>523</v>
      </c>
      <c r="C165" s="518"/>
      <c r="D165" s="518"/>
      <c r="E165" s="518"/>
      <c r="F165" s="518"/>
      <c r="G165" s="518"/>
      <c r="H165" s="519"/>
      <c r="I165" s="390" t="s">
        <v>343</v>
      </c>
      <c r="J165" s="428"/>
      <c r="K165" s="391"/>
      <c r="L165" s="391">
        <v>0</v>
      </c>
      <c r="M165" s="391">
        <v>0</v>
      </c>
      <c r="N165" s="392"/>
    </row>
    <row r="166" spans="1:14" s="54" customFormat="1" ht="12.75" thickBot="1" x14ac:dyDescent="0.25">
      <c r="A166" s="409" t="s">
        <v>524</v>
      </c>
      <c r="B166" s="520" t="s">
        <v>525</v>
      </c>
      <c r="C166" s="521"/>
      <c r="D166" s="521"/>
      <c r="E166" s="521"/>
      <c r="F166" s="521"/>
      <c r="G166" s="521"/>
      <c r="H166" s="522"/>
      <c r="I166" s="410" t="s">
        <v>343</v>
      </c>
      <c r="J166" s="432"/>
      <c r="K166" s="411"/>
      <c r="L166" s="411">
        <v>0</v>
      </c>
      <c r="M166" s="411">
        <v>0</v>
      </c>
      <c r="N166" s="412"/>
    </row>
    <row r="167" spans="1:14" s="54" customFormat="1" ht="12" x14ac:dyDescent="0.2">
      <c r="A167" s="393" t="s">
        <v>526</v>
      </c>
      <c r="B167" s="523" t="s">
        <v>427</v>
      </c>
      <c r="C167" s="524"/>
      <c r="D167" s="524"/>
      <c r="E167" s="524"/>
      <c r="F167" s="524"/>
      <c r="G167" s="524"/>
      <c r="H167" s="525"/>
      <c r="I167" s="394" t="s">
        <v>527</v>
      </c>
      <c r="J167" s="430"/>
      <c r="K167" s="395"/>
      <c r="L167" s="395">
        <v>0</v>
      </c>
      <c r="M167" s="395">
        <v>0</v>
      </c>
      <c r="N167" s="396"/>
    </row>
    <row r="168" spans="1:14" s="54" customFormat="1" ht="12" x14ac:dyDescent="0.2">
      <c r="A168" s="365" t="s">
        <v>528</v>
      </c>
      <c r="B168" s="448" t="s">
        <v>529</v>
      </c>
      <c r="C168" s="449"/>
      <c r="D168" s="449"/>
      <c r="E168" s="449"/>
      <c r="F168" s="449"/>
      <c r="G168" s="449"/>
      <c r="H168" s="450"/>
      <c r="I168" s="366" t="s">
        <v>343</v>
      </c>
      <c r="J168" s="314"/>
      <c r="K168" s="307"/>
      <c r="L168" s="307">
        <v>0</v>
      </c>
      <c r="M168" s="307">
        <v>0</v>
      </c>
      <c r="N168" s="368"/>
    </row>
    <row r="169" spans="1:14" s="54" customFormat="1" ht="12" x14ac:dyDescent="0.2">
      <c r="A169" s="365" t="s">
        <v>530</v>
      </c>
      <c r="B169" s="451" t="s">
        <v>531</v>
      </c>
      <c r="C169" s="452"/>
      <c r="D169" s="452"/>
      <c r="E169" s="452"/>
      <c r="F169" s="452"/>
      <c r="G169" s="452"/>
      <c r="H169" s="453"/>
      <c r="I169" s="366" t="s">
        <v>343</v>
      </c>
      <c r="J169" s="314"/>
      <c r="K169" s="307"/>
      <c r="L169" s="307">
        <v>0</v>
      </c>
      <c r="M169" s="307">
        <v>0</v>
      </c>
      <c r="N169" s="368"/>
    </row>
    <row r="170" spans="1:14" s="54" customFormat="1" ht="12" x14ac:dyDescent="0.2">
      <c r="A170" s="365" t="s">
        <v>532</v>
      </c>
      <c r="B170" s="457" t="s">
        <v>533</v>
      </c>
      <c r="C170" s="458"/>
      <c r="D170" s="458"/>
      <c r="E170" s="458"/>
      <c r="F170" s="458"/>
      <c r="G170" s="458"/>
      <c r="H170" s="459"/>
      <c r="I170" s="366" t="s">
        <v>343</v>
      </c>
      <c r="J170" s="314"/>
      <c r="K170" s="307"/>
      <c r="L170" s="307">
        <v>0</v>
      </c>
      <c r="M170" s="307">
        <v>0</v>
      </c>
      <c r="N170" s="368"/>
    </row>
    <row r="171" spans="1:14" s="54" customFormat="1" ht="24" customHeight="1" x14ac:dyDescent="0.2">
      <c r="A171" s="365" t="s">
        <v>534</v>
      </c>
      <c r="B171" s="478" t="s">
        <v>345</v>
      </c>
      <c r="C171" s="479"/>
      <c r="D171" s="479"/>
      <c r="E171" s="479"/>
      <c r="F171" s="479"/>
      <c r="G171" s="479"/>
      <c r="H171" s="480"/>
      <c r="I171" s="366" t="s">
        <v>343</v>
      </c>
      <c r="J171" s="314"/>
      <c r="K171" s="307"/>
      <c r="L171" s="307">
        <v>0</v>
      </c>
      <c r="M171" s="307">
        <v>0</v>
      </c>
      <c r="N171" s="368"/>
    </row>
    <row r="172" spans="1:14" s="54" customFormat="1" ht="12" x14ac:dyDescent="0.2">
      <c r="A172" s="365" t="s">
        <v>535</v>
      </c>
      <c r="B172" s="481" t="s">
        <v>533</v>
      </c>
      <c r="C172" s="482"/>
      <c r="D172" s="482"/>
      <c r="E172" s="482"/>
      <c r="F172" s="482"/>
      <c r="G172" s="482"/>
      <c r="H172" s="483"/>
      <c r="I172" s="366" t="s">
        <v>343</v>
      </c>
      <c r="J172" s="314"/>
      <c r="K172" s="307"/>
      <c r="L172" s="307">
        <v>0</v>
      </c>
      <c r="M172" s="307">
        <v>0</v>
      </c>
      <c r="N172" s="368"/>
    </row>
    <row r="173" spans="1:14" s="54" customFormat="1" ht="24" customHeight="1" x14ac:dyDescent="0.2">
      <c r="A173" s="365" t="s">
        <v>536</v>
      </c>
      <c r="B173" s="478" t="s">
        <v>347</v>
      </c>
      <c r="C173" s="479"/>
      <c r="D173" s="479"/>
      <c r="E173" s="479"/>
      <c r="F173" s="479"/>
      <c r="G173" s="479"/>
      <c r="H173" s="480"/>
      <c r="I173" s="366" t="s">
        <v>343</v>
      </c>
      <c r="J173" s="314"/>
      <c r="K173" s="307"/>
      <c r="L173" s="307">
        <v>0</v>
      </c>
      <c r="M173" s="307">
        <v>0</v>
      </c>
      <c r="N173" s="368"/>
    </row>
    <row r="174" spans="1:14" s="54" customFormat="1" ht="12" x14ac:dyDescent="0.2">
      <c r="A174" s="365" t="s">
        <v>537</v>
      </c>
      <c r="B174" s="481" t="s">
        <v>533</v>
      </c>
      <c r="C174" s="482"/>
      <c r="D174" s="482"/>
      <c r="E174" s="482"/>
      <c r="F174" s="482"/>
      <c r="G174" s="482"/>
      <c r="H174" s="483"/>
      <c r="I174" s="366" t="s">
        <v>343</v>
      </c>
      <c r="J174" s="314"/>
      <c r="K174" s="307"/>
      <c r="L174" s="307">
        <v>0</v>
      </c>
      <c r="M174" s="307">
        <v>0</v>
      </c>
      <c r="N174" s="368"/>
    </row>
    <row r="175" spans="1:14" s="54" customFormat="1" ht="24" customHeight="1" x14ac:dyDescent="0.2">
      <c r="A175" s="365" t="s">
        <v>538</v>
      </c>
      <c r="B175" s="478" t="s">
        <v>349</v>
      </c>
      <c r="C175" s="479"/>
      <c r="D175" s="479"/>
      <c r="E175" s="479"/>
      <c r="F175" s="479"/>
      <c r="G175" s="479"/>
      <c r="H175" s="480"/>
      <c r="I175" s="366" t="s">
        <v>343</v>
      </c>
      <c r="J175" s="314"/>
      <c r="K175" s="307"/>
      <c r="L175" s="307">
        <v>0</v>
      </c>
      <c r="M175" s="307">
        <v>0</v>
      </c>
      <c r="N175" s="368"/>
    </row>
    <row r="176" spans="1:14" s="54" customFormat="1" ht="12" x14ac:dyDescent="0.2">
      <c r="A176" s="365" t="s">
        <v>539</v>
      </c>
      <c r="B176" s="481" t="s">
        <v>533</v>
      </c>
      <c r="C176" s="482"/>
      <c r="D176" s="482"/>
      <c r="E176" s="482"/>
      <c r="F176" s="482"/>
      <c r="G176" s="482"/>
      <c r="H176" s="483"/>
      <c r="I176" s="366" t="s">
        <v>343</v>
      </c>
      <c r="J176" s="314"/>
      <c r="K176" s="307"/>
      <c r="L176" s="307">
        <v>0</v>
      </c>
      <c r="M176" s="307">
        <v>0</v>
      </c>
      <c r="N176" s="368"/>
    </row>
    <row r="177" spans="1:14" s="54" customFormat="1" ht="12" x14ac:dyDescent="0.2">
      <c r="A177" s="365" t="s">
        <v>540</v>
      </c>
      <c r="B177" s="451" t="s">
        <v>541</v>
      </c>
      <c r="C177" s="452"/>
      <c r="D177" s="452"/>
      <c r="E177" s="452"/>
      <c r="F177" s="452"/>
      <c r="G177" s="452"/>
      <c r="H177" s="453"/>
      <c r="I177" s="366" t="s">
        <v>343</v>
      </c>
      <c r="J177" s="314"/>
      <c r="K177" s="307"/>
      <c r="L177" s="307">
        <v>0</v>
      </c>
      <c r="M177" s="307">
        <v>0</v>
      </c>
      <c r="N177" s="368"/>
    </row>
    <row r="178" spans="1:14" s="54" customFormat="1" ht="12" x14ac:dyDescent="0.2">
      <c r="A178" s="365" t="s">
        <v>542</v>
      </c>
      <c r="B178" s="457" t="s">
        <v>533</v>
      </c>
      <c r="C178" s="458"/>
      <c r="D178" s="458"/>
      <c r="E178" s="458"/>
      <c r="F178" s="458"/>
      <c r="G178" s="458"/>
      <c r="H178" s="459"/>
      <c r="I178" s="366" t="s">
        <v>343</v>
      </c>
      <c r="J178" s="314"/>
      <c r="K178" s="307"/>
      <c r="L178" s="307">
        <v>0</v>
      </c>
      <c r="M178" s="307">
        <v>0</v>
      </c>
      <c r="N178" s="368"/>
    </row>
    <row r="179" spans="1:14" s="54" customFormat="1" ht="12" x14ac:dyDescent="0.2">
      <c r="A179" s="365" t="s">
        <v>543</v>
      </c>
      <c r="B179" s="451" t="s">
        <v>544</v>
      </c>
      <c r="C179" s="452"/>
      <c r="D179" s="452"/>
      <c r="E179" s="452"/>
      <c r="F179" s="452"/>
      <c r="G179" s="452"/>
      <c r="H179" s="453"/>
      <c r="I179" s="366" t="s">
        <v>343</v>
      </c>
      <c r="J179" s="314"/>
      <c r="K179" s="307"/>
      <c r="L179" s="307">
        <v>0</v>
      </c>
      <c r="M179" s="307">
        <v>0</v>
      </c>
      <c r="N179" s="368"/>
    </row>
    <row r="180" spans="1:14" s="54" customFormat="1" ht="12" x14ac:dyDescent="0.2">
      <c r="A180" s="365" t="s">
        <v>545</v>
      </c>
      <c r="B180" s="457" t="s">
        <v>533</v>
      </c>
      <c r="C180" s="458"/>
      <c r="D180" s="458"/>
      <c r="E180" s="458"/>
      <c r="F180" s="458"/>
      <c r="G180" s="458"/>
      <c r="H180" s="459"/>
      <c r="I180" s="366" t="s">
        <v>343</v>
      </c>
      <c r="J180" s="314"/>
      <c r="K180" s="307"/>
      <c r="L180" s="307">
        <v>0</v>
      </c>
      <c r="M180" s="307">
        <v>0</v>
      </c>
      <c r="N180" s="368"/>
    </row>
    <row r="181" spans="1:14" s="54" customFormat="1" ht="12" x14ac:dyDescent="0.2">
      <c r="A181" s="365" t="s">
        <v>546</v>
      </c>
      <c r="B181" s="451" t="s">
        <v>547</v>
      </c>
      <c r="C181" s="452"/>
      <c r="D181" s="452"/>
      <c r="E181" s="452"/>
      <c r="F181" s="452"/>
      <c r="G181" s="452"/>
      <c r="H181" s="453"/>
      <c r="I181" s="366" t="s">
        <v>343</v>
      </c>
      <c r="J181" s="314"/>
      <c r="K181" s="307"/>
      <c r="L181" s="307">
        <v>0</v>
      </c>
      <c r="M181" s="307">
        <v>0</v>
      </c>
      <c r="N181" s="368"/>
    </row>
    <row r="182" spans="1:14" s="54" customFormat="1" ht="12" x14ac:dyDescent="0.2">
      <c r="A182" s="365" t="s">
        <v>548</v>
      </c>
      <c r="B182" s="457" t="s">
        <v>533</v>
      </c>
      <c r="C182" s="458"/>
      <c r="D182" s="458"/>
      <c r="E182" s="458"/>
      <c r="F182" s="458"/>
      <c r="G182" s="458"/>
      <c r="H182" s="459"/>
      <c r="I182" s="366" t="s">
        <v>343</v>
      </c>
      <c r="J182" s="314"/>
      <c r="K182" s="307"/>
      <c r="L182" s="307">
        <v>0</v>
      </c>
      <c r="M182" s="307">
        <v>0</v>
      </c>
      <c r="N182" s="368"/>
    </row>
    <row r="183" spans="1:14" s="54" customFormat="1" ht="12" x14ac:dyDescent="0.2">
      <c r="A183" s="365" t="s">
        <v>549</v>
      </c>
      <c r="B183" s="451" t="s">
        <v>550</v>
      </c>
      <c r="C183" s="452"/>
      <c r="D183" s="452"/>
      <c r="E183" s="452"/>
      <c r="F183" s="452"/>
      <c r="G183" s="452"/>
      <c r="H183" s="453"/>
      <c r="I183" s="366" t="s">
        <v>343</v>
      </c>
      <c r="J183" s="314"/>
      <c r="K183" s="307"/>
      <c r="L183" s="307">
        <v>0</v>
      </c>
      <c r="M183" s="307">
        <v>0</v>
      </c>
      <c r="N183" s="368"/>
    </row>
    <row r="184" spans="1:14" s="54" customFormat="1" ht="12" x14ac:dyDescent="0.2">
      <c r="A184" s="365" t="s">
        <v>551</v>
      </c>
      <c r="B184" s="457" t="s">
        <v>533</v>
      </c>
      <c r="C184" s="458"/>
      <c r="D184" s="458"/>
      <c r="E184" s="458"/>
      <c r="F184" s="458"/>
      <c r="G184" s="458"/>
      <c r="H184" s="459"/>
      <c r="I184" s="366" t="s">
        <v>343</v>
      </c>
      <c r="J184" s="314"/>
      <c r="K184" s="307"/>
      <c r="L184" s="307">
        <v>0</v>
      </c>
      <c r="M184" s="307">
        <v>0</v>
      </c>
      <c r="N184" s="368"/>
    </row>
    <row r="185" spans="1:14" s="54" customFormat="1" ht="12" x14ac:dyDescent="0.2">
      <c r="A185" s="365" t="s">
        <v>552</v>
      </c>
      <c r="B185" s="451" t="s">
        <v>553</v>
      </c>
      <c r="C185" s="452"/>
      <c r="D185" s="452"/>
      <c r="E185" s="452"/>
      <c r="F185" s="452"/>
      <c r="G185" s="452"/>
      <c r="H185" s="453"/>
      <c r="I185" s="366" t="s">
        <v>343</v>
      </c>
      <c r="J185" s="314"/>
      <c r="K185" s="307"/>
      <c r="L185" s="307">
        <v>0</v>
      </c>
      <c r="M185" s="307">
        <v>0</v>
      </c>
      <c r="N185" s="368"/>
    </row>
    <row r="186" spans="1:14" s="54" customFormat="1" ht="12" x14ac:dyDescent="0.2">
      <c r="A186" s="365" t="s">
        <v>554</v>
      </c>
      <c r="B186" s="457" t="s">
        <v>533</v>
      </c>
      <c r="C186" s="458"/>
      <c r="D186" s="458"/>
      <c r="E186" s="458"/>
      <c r="F186" s="458"/>
      <c r="G186" s="458"/>
      <c r="H186" s="459"/>
      <c r="I186" s="366" t="s">
        <v>343</v>
      </c>
      <c r="J186" s="314"/>
      <c r="K186" s="307"/>
      <c r="L186" s="307">
        <v>0</v>
      </c>
      <c r="M186" s="307">
        <v>0</v>
      </c>
      <c r="N186" s="368"/>
    </row>
    <row r="187" spans="1:14" s="54" customFormat="1" ht="12" x14ac:dyDescent="0.2">
      <c r="A187" s="365" t="s">
        <v>552</v>
      </c>
      <c r="B187" s="451" t="s">
        <v>555</v>
      </c>
      <c r="C187" s="452"/>
      <c r="D187" s="452"/>
      <c r="E187" s="452"/>
      <c r="F187" s="452"/>
      <c r="G187" s="452"/>
      <c r="H187" s="453"/>
      <c r="I187" s="366" t="s">
        <v>343</v>
      </c>
      <c r="J187" s="314"/>
      <c r="K187" s="307"/>
      <c r="L187" s="307">
        <v>0</v>
      </c>
      <c r="M187" s="307">
        <v>0</v>
      </c>
      <c r="N187" s="368"/>
    </row>
    <row r="188" spans="1:14" s="54" customFormat="1" ht="12" x14ac:dyDescent="0.2">
      <c r="A188" s="365" t="s">
        <v>556</v>
      </c>
      <c r="B188" s="457" t="s">
        <v>533</v>
      </c>
      <c r="C188" s="458"/>
      <c r="D188" s="458"/>
      <c r="E188" s="458"/>
      <c r="F188" s="458"/>
      <c r="G188" s="458"/>
      <c r="H188" s="459"/>
      <c r="I188" s="366" t="s">
        <v>343</v>
      </c>
      <c r="J188" s="314"/>
      <c r="K188" s="307"/>
      <c r="L188" s="307">
        <v>0</v>
      </c>
      <c r="M188" s="307">
        <v>0</v>
      </c>
      <c r="N188" s="368"/>
    </row>
    <row r="189" spans="1:14" s="54" customFormat="1" ht="24" customHeight="1" x14ac:dyDescent="0.2">
      <c r="A189" s="365" t="s">
        <v>557</v>
      </c>
      <c r="B189" s="454" t="s">
        <v>558</v>
      </c>
      <c r="C189" s="455"/>
      <c r="D189" s="455"/>
      <c r="E189" s="455"/>
      <c r="F189" s="455"/>
      <c r="G189" s="455"/>
      <c r="H189" s="456"/>
      <c r="I189" s="366" t="s">
        <v>343</v>
      </c>
      <c r="J189" s="314"/>
      <c r="K189" s="307"/>
      <c r="L189" s="307">
        <v>0</v>
      </c>
      <c r="M189" s="307">
        <v>0</v>
      </c>
      <c r="N189" s="368"/>
    </row>
    <row r="190" spans="1:14" s="54" customFormat="1" ht="12" x14ac:dyDescent="0.2">
      <c r="A190" s="365" t="s">
        <v>559</v>
      </c>
      <c r="B190" s="457" t="s">
        <v>533</v>
      </c>
      <c r="C190" s="458"/>
      <c r="D190" s="458"/>
      <c r="E190" s="458"/>
      <c r="F190" s="458"/>
      <c r="G190" s="458"/>
      <c r="H190" s="459"/>
      <c r="I190" s="366" t="s">
        <v>343</v>
      </c>
      <c r="J190" s="314"/>
      <c r="K190" s="307"/>
      <c r="L190" s="307">
        <v>0</v>
      </c>
      <c r="M190" s="307">
        <v>0</v>
      </c>
      <c r="N190" s="368"/>
    </row>
    <row r="191" spans="1:14" s="54" customFormat="1" ht="12" x14ac:dyDescent="0.2">
      <c r="A191" s="365" t="s">
        <v>560</v>
      </c>
      <c r="B191" s="457" t="s">
        <v>360</v>
      </c>
      <c r="C191" s="458"/>
      <c r="D191" s="458"/>
      <c r="E191" s="458"/>
      <c r="F191" s="458"/>
      <c r="G191" s="458"/>
      <c r="H191" s="459"/>
      <c r="I191" s="366" t="s">
        <v>343</v>
      </c>
      <c r="J191" s="314"/>
      <c r="K191" s="307"/>
      <c r="L191" s="307">
        <v>0</v>
      </c>
      <c r="M191" s="307">
        <v>0</v>
      </c>
      <c r="N191" s="368"/>
    </row>
    <row r="192" spans="1:14" s="54" customFormat="1" ht="12" x14ac:dyDescent="0.2">
      <c r="A192" s="365" t="s">
        <v>561</v>
      </c>
      <c r="B192" s="481" t="s">
        <v>533</v>
      </c>
      <c r="C192" s="482"/>
      <c r="D192" s="482"/>
      <c r="E192" s="482"/>
      <c r="F192" s="482"/>
      <c r="G192" s="482"/>
      <c r="H192" s="483"/>
      <c r="I192" s="366" t="s">
        <v>343</v>
      </c>
      <c r="J192" s="314"/>
      <c r="K192" s="307"/>
      <c r="L192" s="307">
        <v>0</v>
      </c>
      <c r="M192" s="307">
        <v>0</v>
      </c>
      <c r="N192" s="368"/>
    </row>
    <row r="193" spans="1:14" s="54" customFormat="1" ht="12" x14ac:dyDescent="0.2">
      <c r="A193" s="365" t="s">
        <v>562</v>
      </c>
      <c r="B193" s="457" t="s">
        <v>362</v>
      </c>
      <c r="C193" s="458"/>
      <c r="D193" s="458"/>
      <c r="E193" s="458"/>
      <c r="F193" s="458"/>
      <c r="G193" s="458"/>
      <c r="H193" s="459"/>
      <c r="I193" s="366" t="s">
        <v>343</v>
      </c>
      <c r="J193" s="314"/>
      <c r="K193" s="307"/>
      <c r="L193" s="307">
        <v>0</v>
      </c>
      <c r="M193" s="307">
        <v>0</v>
      </c>
      <c r="N193" s="368"/>
    </row>
    <row r="194" spans="1:14" s="54" customFormat="1" ht="12" x14ac:dyDescent="0.2">
      <c r="A194" s="365" t="s">
        <v>563</v>
      </c>
      <c r="B194" s="481" t="s">
        <v>533</v>
      </c>
      <c r="C194" s="482"/>
      <c r="D194" s="482"/>
      <c r="E194" s="482"/>
      <c r="F194" s="482"/>
      <c r="G194" s="482"/>
      <c r="H194" s="483"/>
      <c r="I194" s="366" t="s">
        <v>343</v>
      </c>
      <c r="J194" s="314"/>
      <c r="K194" s="307"/>
      <c r="L194" s="307">
        <v>0</v>
      </c>
      <c r="M194" s="307">
        <v>0</v>
      </c>
      <c r="N194" s="368"/>
    </row>
    <row r="195" spans="1:14" s="54" customFormat="1" ht="12" x14ac:dyDescent="0.2">
      <c r="A195" s="365" t="s">
        <v>564</v>
      </c>
      <c r="B195" s="451" t="s">
        <v>565</v>
      </c>
      <c r="C195" s="452"/>
      <c r="D195" s="452"/>
      <c r="E195" s="452"/>
      <c r="F195" s="452"/>
      <c r="G195" s="452"/>
      <c r="H195" s="453"/>
      <c r="I195" s="366" t="s">
        <v>343</v>
      </c>
      <c r="J195" s="314"/>
      <c r="K195" s="307"/>
      <c r="L195" s="307">
        <v>0</v>
      </c>
      <c r="M195" s="307">
        <v>0</v>
      </c>
      <c r="N195" s="368"/>
    </row>
    <row r="196" spans="1:14" s="54" customFormat="1" ht="12" x14ac:dyDescent="0.2">
      <c r="A196" s="365" t="s">
        <v>566</v>
      </c>
      <c r="B196" s="457" t="s">
        <v>533</v>
      </c>
      <c r="C196" s="458"/>
      <c r="D196" s="458"/>
      <c r="E196" s="458"/>
      <c r="F196" s="458"/>
      <c r="G196" s="458"/>
      <c r="H196" s="459"/>
      <c r="I196" s="366" t="s">
        <v>343</v>
      </c>
      <c r="J196" s="314"/>
      <c r="K196" s="307"/>
      <c r="L196" s="307">
        <v>0</v>
      </c>
      <c r="M196" s="307">
        <v>0</v>
      </c>
      <c r="N196" s="368"/>
    </row>
    <row r="197" spans="1:14" s="54" customFormat="1" ht="12" x14ac:dyDescent="0.2">
      <c r="A197" s="365" t="s">
        <v>567</v>
      </c>
      <c r="B197" s="448" t="s">
        <v>568</v>
      </c>
      <c r="C197" s="449"/>
      <c r="D197" s="449"/>
      <c r="E197" s="449"/>
      <c r="F197" s="449"/>
      <c r="G197" s="449"/>
      <c r="H197" s="450"/>
      <c r="I197" s="366" t="s">
        <v>343</v>
      </c>
      <c r="J197" s="314"/>
      <c r="K197" s="307"/>
      <c r="L197" s="307">
        <v>0</v>
      </c>
      <c r="M197" s="307">
        <v>0</v>
      </c>
      <c r="N197" s="368"/>
    </row>
    <row r="198" spans="1:14" s="54" customFormat="1" ht="12" x14ac:dyDescent="0.2">
      <c r="A198" s="365" t="s">
        <v>569</v>
      </c>
      <c r="B198" s="451" t="s">
        <v>570</v>
      </c>
      <c r="C198" s="452"/>
      <c r="D198" s="452"/>
      <c r="E198" s="452"/>
      <c r="F198" s="452"/>
      <c r="G198" s="452"/>
      <c r="H198" s="453"/>
      <c r="I198" s="366" t="s">
        <v>343</v>
      </c>
      <c r="J198" s="314"/>
      <c r="K198" s="307"/>
      <c r="L198" s="307">
        <v>0</v>
      </c>
      <c r="M198" s="307">
        <v>0</v>
      </c>
      <c r="N198" s="368"/>
    </row>
    <row r="199" spans="1:14" s="54" customFormat="1" ht="12" x14ac:dyDescent="0.2">
      <c r="A199" s="365" t="s">
        <v>571</v>
      </c>
      <c r="B199" s="457" t="s">
        <v>533</v>
      </c>
      <c r="C199" s="458"/>
      <c r="D199" s="458"/>
      <c r="E199" s="458"/>
      <c r="F199" s="458"/>
      <c r="G199" s="458"/>
      <c r="H199" s="459"/>
      <c r="I199" s="366" t="s">
        <v>343</v>
      </c>
      <c r="J199" s="314"/>
      <c r="K199" s="307"/>
      <c r="L199" s="307">
        <v>0</v>
      </c>
      <c r="M199" s="307">
        <v>0</v>
      </c>
      <c r="N199" s="368"/>
    </row>
    <row r="200" spans="1:14" s="54" customFormat="1" ht="12" x14ac:dyDescent="0.2">
      <c r="A200" s="365" t="s">
        <v>572</v>
      </c>
      <c r="B200" s="451" t="s">
        <v>573</v>
      </c>
      <c r="C200" s="452"/>
      <c r="D200" s="452"/>
      <c r="E200" s="452"/>
      <c r="F200" s="452"/>
      <c r="G200" s="452"/>
      <c r="H200" s="453"/>
      <c r="I200" s="366" t="s">
        <v>343</v>
      </c>
      <c r="J200" s="314"/>
      <c r="K200" s="307"/>
      <c r="L200" s="307">
        <v>0</v>
      </c>
      <c r="M200" s="307">
        <v>0</v>
      </c>
      <c r="N200" s="368"/>
    </row>
    <row r="201" spans="1:14" s="54" customFormat="1" ht="12" x14ac:dyDescent="0.2">
      <c r="A201" s="365" t="s">
        <v>574</v>
      </c>
      <c r="B201" s="457" t="s">
        <v>575</v>
      </c>
      <c r="C201" s="458"/>
      <c r="D201" s="458"/>
      <c r="E201" s="458"/>
      <c r="F201" s="458"/>
      <c r="G201" s="458"/>
      <c r="H201" s="459"/>
      <c r="I201" s="366" t="s">
        <v>343</v>
      </c>
      <c r="J201" s="314"/>
      <c r="K201" s="307"/>
      <c r="L201" s="307">
        <v>0</v>
      </c>
      <c r="M201" s="307">
        <v>0</v>
      </c>
      <c r="N201" s="368"/>
    </row>
    <row r="202" spans="1:14" s="54" customFormat="1" ht="12" x14ac:dyDescent="0.2">
      <c r="A202" s="365" t="s">
        <v>576</v>
      </c>
      <c r="B202" s="481" t="s">
        <v>533</v>
      </c>
      <c r="C202" s="482"/>
      <c r="D202" s="482"/>
      <c r="E202" s="482"/>
      <c r="F202" s="482"/>
      <c r="G202" s="482"/>
      <c r="H202" s="483"/>
      <c r="I202" s="366" t="s">
        <v>343</v>
      </c>
      <c r="J202" s="314"/>
      <c r="K202" s="307"/>
      <c r="L202" s="307">
        <v>0</v>
      </c>
      <c r="M202" s="307">
        <v>0</v>
      </c>
      <c r="N202" s="368"/>
    </row>
    <row r="203" spans="1:14" s="54" customFormat="1" ht="12" x14ac:dyDescent="0.2">
      <c r="A203" s="365" t="s">
        <v>577</v>
      </c>
      <c r="B203" s="457" t="s">
        <v>578</v>
      </c>
      <c r="C203" s="458"/>
      <c r="D203" s="458"/>
      <c r="E203" s="458"/>
      <c r="F203" s="458"/>
      <c r="G203" s="458"/>
      <c r="H203" s="459"/>
      <c r="I203" s="366" t="s">
        <v>343</v>
      </c>
      <c r="J203" s="314"/>
      <c r="K203" s="307"/>
      <c r="L203" s="307">
        <v>0</v>
      </c>
      <c r="M203" s="307">
        <v>0</v>
      </c>
      <c r="N203" s="368"/>
    </row>
    <row r="204" spans="1:14" s="54" customFormat="1" ht="12" x14ac:dyDescent="0.2">
      <c r="A204" s="365" t="s">
        <v>579</v>
      </c>
      <c r="B204" s="481" t="s">
        <v>533</v>
      </c>
      <c r="C204" s="482"/>
      <c r="D204" s="482"/>
      <c r="E204" s="482"/>
      <c r="F204" s="482"/>
      <c r="G204" s="482"/>
      <c r="H204" s="483"/>
      <c r="I204" s="366" t="s">
        <v>343</v>
      </c>
      <c r="J204" s="314"/>
      <c r="K204" s="307"/>
      <c r="L204" s="307">
        <v>0</v>
      </c>
      <c r="M204" s="307">
        <v>0</v>
      </c>
      <c r="N204" s="368"/>
    </row>
    <row r="205" spans="1:14" s="54" customFormat="1" ht="24" customHeight="1" x14ac:dyDescent="0.2">
      <c r="A205" s="365" t="s">
        <v>580</v>
      </c>
      <c r="B205" s="454" t="s">
        <v>581</v>
      </c>
      <c r="C205" s="455"/>
      <c r="D205" s="455"/>
      <c r="E205" s="455"/>
      <c r="F205" s="455"/>
      <c r="G205" s="455"/>
      <c r="H205" s="456"/>
      <c r="I205" s="366" t="s">
        <v>343</v>
      </c>
      <c r="J205" s="314"/>
      <c r="K205" s="307"/>
      <c r="L205" s="307">
        <v>0</v>
      </c>
      <c r="M205" s="307">
        <v>0</v>
      </c>
      <c r="N205" s="368"/>
    </row>
    <row r="206" spans="1:14" s="54" customFormat="1" ht="12" x14ac:dyDescent="0.2">
      <c r="A206" s="365" t="s">
        <v>582</v>
      </c>
      <c r="B206" s="457" t="s">
        <v>533</v>
      </c>
      <c r="C206" s="458"/>
      <c r="D206" s="458"/>
      <c r="E206" s="458"/>
      <c r="F206" s="458"/>
      <c r="G206" s="458"/>
      <c r="H206" s="459"/>
      <c r="I206" s="366" t="s">
        <v>343</v>
      </c>
      <c r="J206" s="314"/>
      <c r="K206" s="307"/>
      <c r="L206" s="307">
        <v>0</v>
      </c>
      <c r="M206" s="307">
        <v>0</v>
      </c>
      <c r="N206" s="368"/>
    </row>
    <row r="207" spans="1:14" s="54" customFormat="1" ht="12" x14ac:dyDescent="0.2">
      <c r="A207" s="365" t="s">
        <v>583</v>
      </c>
      <c r="B207" s="451" t="s">
        <v>584</v>
      </c>
      <c r="C207" s="452"/>
      <c r="D207" s="452"/>
      <c r="E207" s="452"/>
      <c r="F207" s="452"/>
      <c r="G207" s="452"/>
      <c r="H207" s="453"/>
      <c r="I207" s="366" t="s">
        <v>343</v>
      </c>
      <c r="J207" s="314"/>
      <c r="K207" s="307"/>
      <c r="L207" s="307">
        <v>0</v>
      </c>
      <c r="M207" s="307">
        <v>0</v>
      </c>
      <c r="N207" s="368"/>
    </row>
    <row r="208" spans="1:14" s="54" customFormat="1" ht="12" x14ac:dyDescent="0.2">
      <c r="A208" s="365" t="s">
        <v>585</v>
      </c>
      <c r="B208" s="457" t="s">
        <v>533</v>
      </c>
      <c r="C208" s="458"/>
      <c r="D208" s="458"/>
      <c r="E208" s="458"/>
      <c r="F208" s="458"/>
      <c r="G208" s="458"/>
      <c r="H208" s="459"/>
      <c r="I208" s="366" t="s">
        <v>343</v>
      </c>
      <c r="J208" s="314"/>
      <c r="K208" s="307"/>
      <c r="L208" s="307">
        <v>0</v>
      </c>
      <c r="M208" s="307">
        <v>0</v>
      </c>
      <c r="N208" s="368"/>
    </row>
    <row r="209" spans="1:14" s="54" customFormat="1" ht="12" x14ac:dyDescent="0.2">
      <c r="A209" s="365" t="s">
        <v>586</v>
      </c>
      <c r="B209" s="451" t="s">
        <v>587</v>
      </c>
      <c r="C209" s="452"/>
      <c r="D209" s="452"/>
      <c r="E209" s="452"/>
      <c r="F209" s="452"/>
      <c r="G209" s="452"/>
      <c r="H209" s="453"/>
      <c r="I209" s="366" t="s">
        <v>343</v>
      </c>
      <c r="J209" s="314"/>
      <c r="K209" s="307"/>
      <c r="L209" s="307">
        <v>0</v>
      </c>
      <c r="M209" s="307">
        <v>0</v>
      </c>
      <c r="N209" s="368"/>
    </row>
    <row r="210" spans="1:14" s="54" customFormat="1" ht="12" x14ac:dyDescent="0.2">
      <c r="A210" s="365" t="s">
        <v>588</v>
      </c>
      <c r="B210" s="457" t="s">
        <v>533</v>
      </c>
      <c r="C210" s="458"/>
      <c r="D210" s="458"/>
      <c r="E210" s="458"/>
      <c r="F210" s="458"/>
      <c r="G210" s="458"/>
      <c r="H210" s="459"/>
      <c r="I210" s="366" t="s">
        <v>343</v>
      </c>
      <c r="J210" s="314"/>
      <c r="K210" s="307"/>
      <c r="L210" s="307">
        <v>0</v>
      </c>
      <c r="M210" s="307">
        <v>0</v>
      </c>
      <c r="N210" s="368"/>
    </row>
    <row r="211" spans="1:14" s="54" customFormat="1" ht="12" x14ac:dyDescent="0.2">
      <c r="A211" s="365" t="s">
        <v>589</v>
      </c>
      <c r="B211" s="451" t="s">
        <v>590</v>
      </c>
      <c r="C211" s="452"/>
      <c r="D211" s="452"/>
      <c r="E211" s="452"/>
      <c r="F211" s="452"/>
      <c r="G211" s="452"/>
      <c r="H211" s="453"/>
      <c r="I211" s="366" t="s">
        <v>343</v>
      </c>
      <c r="J211" s="314"/>
      <c r="K211" s="307"/>
      <c r="L211" s="307">
        <v>0</v>
      </c>
      <c r="M211" s="307">
        <v>0</v>
      </c>
      <c r="N211" s="368"/>
    </row>
    <row r="212" spans="1:14" s="54" customFormat="1" ht="12" x14ac:dyDescent="0.2">
      <c r="A212" s="365" t="s">
        <v>591</v>
      </c>
      <c r="B212" s="457" t="s">
        <v>533</v>
      </c>
      <c r="C212" s="458"/>
      <c r="D212" s="458"/>
      <c r="E212" s="458"/>
      <c r="F212" s="458"/>
      <c r="G212" s="458"/>
      <c r="H212" s="459"/>
      <c r="I212" s="366" t="s">
        <v>343</v>
      </c>
      <c r="J212" s="314"/>
      <c r="K212" s="307"/>
      <c r="L212" s="307">
        <v>0</v>
      </c>
      <c r="M212" s="307">
        <v>0</v>
      </c>
      <c r="N212" s="368"/>
    </row>
    <row r="213" spans="1:14" s="54" customFormat="1" ht="12" x14ac:dyDescent="0.2">
      <c r="A213" s="365" t="s">
        <v>592</v>
      </c>
      <c r="B213" s="451" t="s">
        <v>593</v>
      </c>
      <c r="C213" s="452"/>
      <c r="D213" s="452"/>
      <c r="E213" s="452"/>
      <c r="F213" s="452"/>
      <c r="G213" s="452"/>
      <c r="H213" s="453"/>
      <c r="I213" s="366" t="s">
        <v>343</v>
      </c>
      <c r="J213" s="314"/>
      <c r="K213" s="307"/>
      <c r="L213" s="307">
        <v>0</v>
      </c>
      <c r="M213" s="307">
        <v>0</v>
      </c>
      <c r="N213" s="368"/>
    </row>
    <row r="214" spans="1:14" s="54" customFormat="1" ht="12" x14ac:dyDescent="0.2">
      <c r="A214" s="365" t="s">
        <v>594</v>
      </c>
      <c r="B214" s="457" t="s">
        <v>533</v>
      </c>
      <c r="C214" s="458"/>
      <c r="D214" s="458"/>
      <c r="E214" s="458"/>
      <c r="F214" s="458"/>
      <c r="G214" s="458"/>
      <c r="H214" s="459"/>
      <c r="I214" s="366" t="s">
        <v>343</v>
      </c>
      <c r="J214" s="314"/>
      <c r="K214" s="307"/>
      <c r="L214" s="307">
        <v>0</v>
      </c>
      <c r="M214" s="307">
        <v>0</v>
      </c>
      <c r="N214" s="368"/>
    </row>
    <row r="215" spans="1:14" s="54" customFormat="1" ht="24" customHeight="1" x14ac:dyDescent="0.2">
      <c r="A215" s="365" t="s">
        <v>595</v>
      </c>
      <c r="B215" s="454" t="s">
        <v>596</v>
      </c>
      <c r="C215" s="455"/>
      <c r="D215" s="455"/>
      <c r="E215" s="455"/>
      <c r="F215" s="455"/>
      <c r="G215" s="455"/>
      <c r="H215" s="456"/>
      <c r="I215" s="366" t="s">
        <v>343</v>
      </c>
      <c r="J215" s="314"/>
      <c r="K215" s="307"/>
      <c r="L215" s="307">
        <v>0</v>
      </c>
      <c r="M215" s="307">
        <v>0</v>
      </c>
      <c r="N215" s="368"/>
    </row>
    <row r="216" spans="1:14" s="54" customFormat="1" ht="12" x14ac:dyDescent="0.2">
      <c r="A216" s="365" t="s">
        <v>597</v>
      </c>
      <c r="B216" s="457" t="s">
        <v>533</v>
      </c>
      <c r="C216" s="458"/>
      <c r="D216" s="458"/>
      <c r="E216" s="458"/>
      <c r="F216" s="458"/>
      <c r="G216" s="458"/>
      <c r="H216" s="459"/>
      <c r="I216" s="366" t="s">
        <v>343</v>
      </c>
      <c r="J216" s="314"/>
      <c r="K216" s="307"/>
      <c r="L216" s="307">
        <v>0</v>
      </c>
      <c r="M216" s="307">
        <v>0</v>
      </c>
      <c r="N216" s="368"/>
    </row>
    <row r="217" spans="1:14" s="54" customFormat="1" ht="12" x14ac:dyDescent="0.2">
      <c r="A217" s="365" t="s">
        <v>598</v>
      </c>
      <c r="B217" s="451" t="s">
        <v>599</v>
      </c>
      <c r="C217" s="452"/>
      <c r="D217" s="452"/>
      <c r="E217" s="452"/>
      <c r="F217" s="452"/>
      <c r="G217" s="452"/>
      <c r="H217" s="453"/>
      <c r="I217" s="366" t="s">
        <v>343</v>
      </c>
      <c r="J217" s="314"/>
      <c r="K217" s="307"/>
      <c r="L217" s="307">
        <v>0</v>
      </c>
      <c r="M217" s="307">
        <v>0</v>
      </c>
      <c r="N217" s="368"/>
    </row>
    <row r="218" spans="1:14" s="54" customFormat="1" ht="12" x14ac:dyDescent="0.2">
      <c r="A218" s="365" t="s">
        <v>600</v>
      </c>
      <c r="B218" s="457" t="s">
        <v>533</v>
      </c>
      <c r="C218" s="458"/>
      <c r="D218" s="458"/>
      <c r="E218" s="458"/>
      <c r="F218" s="458"/>
      <c r="G218" s="458"/>
      <c r="H218" s="459"/>
      <c r="I218" s="366" t="s">
        <v>343</v>
      </c>
      <c r="J218" s="314"/>
      <c r="K218" s="307"/>
      <c r="L218" s="307">
        <v>0</v>
      </c>
      <c r="M218" s="307">
        <v>0</v>
      </c>
      <c r="N218" s="368"/>
    </row>
    <row r="219" spans="1:14" s="54" customFormat="1" ht="24" customHeight="1" x14ac:dyDescent="0.2">
      <c r="A219" s="365" t="s">
        <v>601</v>
      </c>
      <c r="B219" s="460" t="s">
        <v>602</v>
      </c>
      <c r="C219" s="461"/>
      <c r="D219" s="461"/>
      <c r="E219" s="461"/>
      <c r="F219" s="461"/>
      <c r="G219" s="461"/>
      <c r="H219" s="462"/>
      <c r="I219" s="366" t="s">
        <v>27</v>
      </c>
      <c r="J219" s="314"/>
      <c r="K219" s="307"/>
      <c r="L219" s="307">
        <v>0</v>
      </c>
      <c r="M219" s="307">
        <v>0</v>
      </c>
      <c r="N219" s="368"/>
    </row>
    <row r="220" spans="1:14" s="54" customFormat="1" ht="12" x14ac:dyDescent="0.2">
      <c r="A220" s="365" t="s">
        <v>603</v>
      </c>
      <c r="B220" s="451" t="s">
        <v>604</v>
      </c>
      <c r="C220" s="452"/>
      <c r="D220" s="452"/>
      <c r="E220" s="452"/>
      <c r="F220" s="452"/>
      <c r="G220" s="452"/>
      <c r="H220" s="453"/>
      <c r="I220" s="366" t="s">
        <v>27</v>
      </c>
      <c r="J220" s="314"/>
      <c r="K220" s="307"/>
      <c r="L220" s="307">
        <v>0</v>
      </c>
      <c r="M220" s="307">
        <v>0</v>
      </c>
      <c r="N220" s="368"/>
    </row>
    <row r="221" spans="1:14" s="54" customFormat="1" ht="24" customHeight="1" x14ac:dyDescent="0.2">
      <c r="A221" s="365" t="s">
        <v>605</v>
      </c>
      <c r="B221" s="454" t="s">
        <v>606</v>
      </c>
      <c r="C221" s="455"/>
      <c r="D221" s="455"/>
      <c r="E221" s="455"/>
      <c r="F221" s="455"/>
      <c r="G221" s="455"/>
      <c r="H221" s="456"/>
      <c r="I221" s="366" t="s">
        <v>27</v>
      </c>
      <c r="J221" s="314"/>
      <c r="K221" s="307"/>
      <c r="L221" s="307">
        <v>0</v>
      </c>
      <c r="M221" s="307">
        <v>0</v>
      </c>
      <c r="N221" s="368"/>
    </row>
    <row r="222" spans="1:14" s="54" customFormat="1" ht="24" customHeight="1" x14ac:dyDescent="0.2">
      <c r="A222" s="365" t="s">
        <v>607</v>
      </c>
      <c r="B222" s="454" t="s">
        <v>608</v>
      </c>
      <c r="C222" s="455"/>
      <c r="D222" s="455"/>
      <c r="E222" s="455"/>
      <c r="F222" s="455"/>
      <c r="G222" s="455"/>
      <c r="H222" s="456"/>
      <c r="I222" s="366" t="s">
        <v>27</v>
      </c>
      <c r="J222" s="314"/>
      <c r="K222" s="307"/>
      <c r="L222" s="307">
        <v>0</v>
      </c>
      <c r="M222" s="307">
        <v>0</v>
      </c>
      <c r="N222" s="368"/>
    </row>
    <row r="223" spans="1:14" s="54" customFormat="1" ht="24" customHeight="1" x14ac:dyDescent="0.2">
      <c r="A223" s="365" t="s">
        <v>609</v>
      </c>
      <c r="B223" s="454" t="s">
        <v>610</v>
      </c>
      <c r="C223" s="455"/>
      <c r="D223" s="455"/>
      <c r="E223" s="455"/>
      <c r="F223" s="455"/>
      <c r="G223" s="455"/>
      <c r="H223" s="456"/>
      <c r="I223" s="366" t="s">
        <v>27</v>
      </c>
      <c r="J223" s="314"/>
      <c r="K223" s="307"/>
      <c r="L223" s="307">
        <v>0</v>
      </c>
      <c r="M223" s="307">
        <v>0</v>
      </c>
      <c r="N223" s="368"/>
    </row>
    <row r="224" spans="1:14" s="54" customFormat="1" ht="12" x14ac:dyDescent="0.2">
      <c r="A224" s="365" t="s">
        <v>611</v>
      </c>
      <c r="B224" s="451" t="s">
        <v>612</v>
      </c>
      <c r="C224" s="452"/>
      <c r="D224" s="452"/>
      <c r="E224" s="452"/>
      <c r="F224" s="452"/>
      <c r="G224" s="452"/>
      <c r="H224" s="453"/>
      <c r="I224" s="366" t="s">
        <v>27</v>
      </c>
      <c r="J224" s="314"/>
      <c r="K224" s="307"/>
      <c r="L224" s="307">
        <v>0</v>
      </c>
      <c r="M224" s="307">
        <v>0</v>
      </c>
      <c r="N224" s="368"/>
    </row>
    <row r="225" spans="1:14" s="54" customFormat="1" ht="12" x14ac:dyDescent="0.2">
      <c r="A225" s="365" t="s">
        <v>613</v>
      </c>
      <c r="B225" s="451" t="s">
        <v>614</v>
      </c>
      <c r="C225" s="452"/>
      <c r="D225" s="452"/>
      <c r="E225" s="452"/>
      <c r="F225" s="452"/>
      <c r="G225" s="452"/>
      <c r="H225" s="453"/>
      <c r="I225" s="366" t="s">
        <v>27</v>
      </c>
      <c r="J225" s="314"/>
      <c r="K225" s="307"/>
      <c r="L225" s="307">
        <v>0</v>
      </c>
      <c r="M225" s="307">
        <v>0</v>
      </c>
      <c r="N225" s="368"/>
    </row>
    <row r="226" spans="1:14" s="54" customFormat="1" ht="12" x14ac:dyDescent="0.2">
      <c r="A226" s="365" t="s">
        <v>615</v>
      </c>
      <c r="B226" s="451" t="s">
        <v>616</v>
      </c>
      <c r="C226" s="452"/>
      <c r="D226" s="452"/>
      <c r="E226" s="452"/>
      <c r="F226" s="452"/>
      <c r="G226" s="452"/>
      <c r="H226" s="453"/>
      <c r="I226" s="366" t="s">
        <v>27</v>
      </c>
      <c r="J226" s="314"/>
      <c r="K226" s="307"/>
      <c r="L226" s="307">
        <v>0</v>
      </c>
      <c r="M226" s="307">
        <v>0</v>
      </c>
      <c r="N226" s="368"/>
    </row>
    <row r="227" spans="1:14" s="54" customFormat="1" ht="12" x14ac:dyDescent="0.2">
      <c r="A227" s="365" t="s">
        <v>617</v>
      </c>
      <c r="B227" s="451" t="s">
        <v>618</v>
      </c>
      <c r="C227" s="452"/>
      <c r="D227" s="452"/>
      <c r="E227" s="452"/>
      <c r="F227" s="452"/>
      <c r="G227" s="452"/>
      <c r="H227" s="453"/>
      <c r="I227" s="366" t="s">
        <v>27</v>
      </c>
      <c r="J227" s="314"/>
      <c r="K227" s="307"/>
      <c r="L227" s="307">
        <v>0</v>
      </c>
      <c r="M227" s="307">
        <v>0</v>
      </c>
      <c r="N227" s="368"/>
    </row>
    <row r="228" spans="1:14" s="54" customFormat="1" ht="12" x14ac:dyDescent="0.2">
      <c r="A228" s="365" t="s">
        <v>619</v>
      </c>
      <c r="B228" s="451" t="s">
        <v>620</v>
      </c>
      <c r="C228" s="452"/>
      <c r="D228" s="452"/>
      <c r="E228" s="452"/>
      <c r="F228" s="452"/>
      <c r="G228" s="452"/>
      <c r="H228" s="453"/>
      <c r="I228" s="366" t="s">
        <v>27</v>
      </c>
      <c r="J228" s="314"/>
      <c r="K228" s="307"/>
      <c r="L228" s="307">
        <v>0</v>
      </c>
      <c r="M228" s="307">
        <v>0</v>
      </c>
      <c r="N228" s="368"/>
    </row>
    <row r="229" spans="1:14" s="54" customFormat="1" ht="24" customHeight="1" x14ac:dyDescent="0.2">
      <c r="A229" s="365" t="s">
        <v>621</v>
      </c>
      <c r="B229" s="454" t="s">
        <v>622</v>
      </c>
      <c r="C229" s="455"/>
      <c r="D229" s="455"/>
      <c r="E229" s="455"/>
      <c r="F229" s="455"/>
      <c r="G229" s="455"/>
      <c r="H229" s="456"/>
      <c r="I229" s="366" t="s">
        <v>27</v>
      </c>
      <c r="J229" s="314"/>
      <c r="K229" s="307"/>
      <c r="L229" s="307">
        <v>0</v>
      </c>
      <c r="M229" s="307">
        <v>0</v>
      </c>
      <c r="N229" s="368"/>
    </row>
    <row r="230" spans="1:14" s="54" customFormat="1" ht="12" x14ac:dyDescent="0.2">
      <c r="A230" s="365" t="s">
        <v>623</v>
      </c>
      <c r="B230" s="457" t="s">
        <v>360</v>
      </c>
      <c r="C230" s="458"/>
      <c r="D230" s="458"/>
      <c r="E230" s="458"/>
      <c r="F230" s="458"/>
      <c r="G230" s="458"/>
      <c r="H230" s="459"/>
      <c r="I230" s="366" t="s">
        <v>27</v>
      </c>
      <c r="J230" s="314"/>
      <c r="K230" s="307"/>
      <c r="L230" s="307">
        <v>0</v>
      </c>
      <c r="M230" s="307">
        <v>0</v>
      </c>
      <c r="N230" s="368"/>
    </row>
    <row r="231" spans="1:14" s="54" customFormat="1" ht="12.75" thickBot="1" x14ac:dyDescent="0.25">
      <c r="A231" s="377" t="s">
        <v>624</v>
      </c>
      <c r="B231" s="514" t="s">
        <v>362</v>
      </c>
      <c r="C231" s="515"/>
      <c r="D231" s="515"/>
      <c r="E231" s="515"/>
      <c r="F231" s="515"/>
      <c r="G231" s="515"/>
      <c r="H231" s="516"/>
      <c r="I231" s="378" t="s">
        <v>27</v>
      </c>
      <c r="J231" s="433"/>
      <c r="K231" s="318"/>
      <c r="L231" s="318">
        <v>0</v>
      </c>
      <c r="M231" s="318">
        <v>0</v>
      </c>
      <c r="N231" s="380"/>
    </row>
    <row r="232" spans="1:14" ht="16.5" thickBot="1" x14ac:dyDescent="0.3">
      <c r="A232" s="466" t="s">
        <v>625</v>
      </c>
      <c r="B232" s="467"/>
      <c r="C232" s="467"/>
      <c r="D232" s="467"/>
      <c r="E232" s="467"/>
      <c r="F232" s="467"/>
      <c r="G232" s="467"/>
      <c r="H232" s="467"/>
      <c r="I232" s="467"/>
      <c r="J232" s="467"/>
      <c r="K232" s="467"/>
      <c r="L232" s="467"/>
      <c r="M232" s="467"/>
      <c r="N232" s="468"/>
    </row>
    <row r="233" spans="1:14" s="54" customFormat="1" ht="12" x14ac:dyDescent="0.2">
      <c r="A233" s="373" t="s">
        <v>626</v>
      </c>
      <c r="B233" s="469" t="s">
        <v>627</v>
      </c>
      <c r="C233" s="470"/>
      <c r="D233" s="470"/>
      <c r="E233" s="470"/>
      <c r="F233" s="470"/>
      <c r="G233" s="470"/>
      <c r="H233" s="471"/>
      <c r="I233" s="374" t="s">
        <v>527</v>
      </c>
      <c r="J233" s="434" t="s">
        <v>628</v>
      </c>
      <c r="K233" s="375" t="s">
        <v>628</v>
      </c>
      <c r="L233" s="375"/>
      <c r="M233" s="375" t="s">
        <v>628</v>
      </c>
      <c r="N233" s="374" t="s">
        <v>628</v>
      </c>
    </row>
    <row r="234" spans="1:14" s="54" customFormat="1" ht="12" x14ac:dyDescent="0.2">
      <c r="A234" s="365" t="s">
        <v>629</v>
      </c>
      <c r="B234" s="448" t="s">
        <v>630</v>
      </c>
      <c r="C234" s="449"/>
      <c r="D234" s="449"/>
      <c r="E234" s="449"/>
      <c r="F234" s="449"/>
      <c r="G234" s="449"/>
      <c r="H234" s="450"/>
      <c r="I234" s="366" t="s">
        <v>153</v>
      </c>
      <c r="J234" s="435"/>
      <c r="K234" s="367"/>
      <c r="L234" s="367"/>
      <c r="M234" s="367"/>
      <c r="N234" s="368"/>
    </row>
    <row r="235" spans="1:14" s="54" customFormat="1" ht="12" x14ac:dyDescent="0.2">
      <c r="A235" s="365" t="s">
        <v>631</v>
      </c>
      <c r="B235" s="448" t="s">
        <v>632</v>
      </c>
      <c r="C235" s="449"/>
      <c r="D235" s="449"/>
      <c r="E235" s="449"/>
      <c r="F235" s="449"/>
      <c r="G235" s="449"/>
      <c r="H235" s="450"/>
      <c r="I235" s="366" t="s">
        <v>633</v>
      </c>
      <c r="J235" s="435"/>
      <c r="K235" s="367"/>
      <c r="L235" s="367"/>
      <c r="M235" s="367"/>
      <c r="N235" s="368"/>
    </row>
    <row r="236" spans="1:14" s="54" customFormat="1" ht="12" x14ac:dyDescent="0.2">
      <c r="A236" s="365" t="s">
        <v>634</v>
      </c>
      <c r="B236" s="448" t="s">
        <v>635</v>
      </c>
      <c r="C236" s="449"/>
      <c r="D236" s="449"/>
      <c r="E236" s="449"/>
      <c r="F236" s="449"/>
      <c r="G236" s="449"/>
      <c r="H236" s="450"/>
      <c r="I236" s="366" t="s">
        <v>153</v>
      </c>
      <c r="J236" s="435"/>
      <c r="K236" s="367"/>
      <c r="L236" s="367"/>
      <c r="M236" s="367"/>
      <c r="N236" s="368"/>
    </row>
    <row r="237" spans="1:14" s="54" customFormat="1" ht="12" x14ac:dyDescent="0.2">
      <c r="A237" s="365" t="s">
        <v>636</v>
      </c>
      <c r="B237" s="448" t="s">
        <v>637</v>
      </c>
      <c r="C237" s="449"/>
      <c r="D237" s="449"/>
      <c r="E237" s="449"/>
      <c r="F237" s="449"/>
      <c r="G237" s="449"/>
      <c r="H237" s="450"/>
      <c r="I237" s="366" t="s">
        <v>633</v>
      </c>
      <c r="J237" s="435"/>
      <c r="K237" s="367"/>
      <c r="L237" s="367"/>
      <c r="M237" s="367"/>
      <c r="N237" s="368"/>
    </row>
    <row r="238" spans="1:14" s="54" customFormat="1" ht="12" x14ac:dyDescent="0.2">
      <c r="A238" s="365" t="s">
        <v>638</v>
      </c>
      <c r="B238" s="448" t="s">
        <v>639</v>
      </c>
      <c r="C238" s="449"/>
      <c r="D238" s="449"/>
      <c r="E238" s="449"/>
      <c r="F238" s="449"/>
      <c r="G238" s="449"/>
      <c r="H238" s="450"/>
      <c r="I238" s="366" t="s">
        <v>640</v>
      </c>
      <c r="J238" s="435"/>
      <c r="K238" s="367"/>
      <c r="L238" s="367"/>
      <c r="M238" s="367"/>
      <c r="N238" s="368"/>
    </row>
    <row r="239" spans="1:14" s="54" customFormat="1" ht="12" x14ac:dyDescent="0.2">
      <c r="A239" s="365" t="s">
        <v>641</v>
      </c>
      <c r="B239" s="448" t="s">
        <v>642</v>
      </c>
      <c r="C239" s="449"/>
      <c r="D239" s="449"/>
      <c r="E239" s="449"/>
      <c r="F239" s="449"/>
      <c r="G239" s="449"/>
      <c r="H239" s="450"/>
      <c r="I239" s="366" t="s">
        <v>527</v>
      </c>
      <c r="J239" s="435" t="s">
        <v>628</v>
      </c>
      <c r="K239" s="367" t="s">
        <v>628</v>
      </c>
      <c r="L239" s="367"/>
      <c r="M239" s="367" t="s">
        <v>628</v>
      </c>
      <c r="N239" s="366" t="s">
        <v>628</v>
      </c>
    </row>
    <row r="240" spans="1:14" s="54" customFormat="1" ht="12" x14ac:dyDescent="0.2">
      <c r="A240" s="365" t="s">
        <v>643</v>
      </c>
      <c r="B240" s="451" t="s">
        <v>644</v>
      </c>
      <c r="C240" s="452"/>
      <c r="D240" s="452"/>
      <c r="E240" s="452"/>
      <c r="F240" s="452"/>
      <c r="G240" s="452"/>
      <c r="H240" s="453"/>
      <c r="I240" s="366" t="s">
        <v>640</v>
      </c>
      <c r="J240" s="435"/>
      <c r="K240" s="367"/>
      <c r="L240" s="367"/>
      <c r="M240" s="367"/>
      <c r="N240" s="368"/>
    </row>
    <row r="241" spans="1:14" s="54" customFormat="1" ht="12" x14ac:dyDescent="0.2">
      <c r="A241" s="365" t="s">
        <v>645</v>
      </c>
      <c r="B241" s="451" t="s">
        <v>646</v>
      </c>
      <c r="C241" s="452"/>
      <c r="D241" s="452"/>
      <c r="E241" s="452"/>
      <c r="F241" s="452"/>
      <c r="G241" s="452"/>
      <c r="H241" s="453"/>
      <c r="I241" s="366" t="s">
        <v>647</v>
      </c>
      <c r="J241" s="435"/>
      <c r="K241" s="367"/>
      <c r="L241" s="367"/>
      <c r="M241" s="367"/>
      <c r="N241" s="368"/>
    </row>
    <row r="242" spans="1:14" s="54" customFormat="1" ht="12" x14ac:dyDescent="0.2">
      <c r="A242" s="365" t="s">
        <v>648</v>
      </c>
      <c r="B242" s="448" t="s">
        <v>649</v>
      </c>
      <c r="C242" s="449"/>
      <c r="D242" s="449"/>
      <c r="E242" s="449"/>
      <c r="F242" s="449"/>
      <c r="G242" s="449"/>
      <c r="H242" s="450"/>
      <c r="I242" s="366" t="s">
        <v>527</v>
      </c>
      <c r="J242" s="435" t="s">
        <v>628</v>
      </c>
      <c r="K242" s="367" t="s">
        <v>628</v>
      </c>
      <c r="L242" s="367"/>
      <c r="M242" s="367" t="s">
        <v>628</v>
      </c>
      <c r="N242" s="366" t="s">
        <v>628</v>
      </c>
    </row>
    <row r="243" spans="1:14" s="54" customFormat="1" ht="12" x14ac:dyDescent="0.2">
      <c r="A243" s="365" t="s">
        <v>650</v>
      </c>
      <c r="B243" s="451" t="s">
        <v>644</v>
      </c>
      <c r="C243" s="452"/>
      <c r="D243" s="452"/>
      <c r="E243" s="452"/>
      <c r="F243" s="452"/>
      <c r="G243" s="452"/>
      <c r="H243" s="453"/>
      <c r="I243" s="366" t="s">
        <v>640</v>
      </c>
      <c r="J243" s="435"/>
      <c r="K243" s="367"/>
      <c r="L243" s="367"/>
      <c r="M243" s="367"/>
      <c r="N243" s="368"/>
    </row>
    <row r="244" spans="1:14" s="54" customFormat="1" ht="12" x14ac:dyDescent="0.2">
      <c r="A244" s="365" t="s">
        <v>651</v>
      </c>
      <c r="B244" s="451" t="s">
        <v>652</v>
      </c>
      <c r="C244" s="452"/>
      <c r="D244" s="452"/>
      <c r="E244" s="452"/>
      <c r="F244" s="452"/>
      <c r="G244" s="452"/>
      <c r="H244" s="453"/>
      <c r="I244" s="366" t="s">
        <v>153</v>
      </c>
      <c r="J244" s="435"/>
      <c r="K244" s="367"/>
      <c r="L244" s="367"/>
      <c r="M244" s="367"/>
      <c r="N244" s="368"/>
    </row>
    <row r="245" spans="1:14" s="54" customFormat="1" ht="12" x14ac:dyDescent="0.2">
      <c r="A245" s="365" t="s">
        <v>653</v>
      </c>
      <c r="B245" s="451" t="s">
        <v>646</v>
      </c>
      <c r="C245" s="452"/>
      <c r="D245" s="452"/>
      <c r="E245" s="452"/>
      <c r="F245" s="452"/>
      <c r="G245" s="452"/>
      <c r="H245" s="453"/>
      <c r="I245" s="366" t="s">
        <v>647</v>
      </c>
      <c r="J245" s="435"/>
      <c r="K245" s="367"/>
      <c r="L245" s="367"/>
      <c r="M245" s="367"/>
      <c r="N245" s="368"/>
    </row>
    <row r="246" spans="1:14" s="54" customFormat="1" ht="12" x14ac:dyDescent="0.2">
      <c r="A246" s="365" t="s">
        <v>654</v>
      </c>
      <c r="B246" s="448" t="s">
        <v>655</v>
      </c>
      <c r="C246" s="449"/>
      <c r="D246" s="449"/>
      <c r="E246" s="449"/>
      <c r="F246" s="449"/>
      <c r="G246" s="449"/>
      <c r="H246" s="450"/>
      <c r="I246" s="366" t="s">
        <v>527</v>
      </c>
      <c r="J246" s="435" t="s">
        <v>628</v>
      </c>
      <c r="K246" s="367" t="s">
        <v>628</v>
      </c>
      <c r="L246" s="367"/>
      <c r="M246" s="367" t="s">
        <v>628</v>
      </c>
      <c r="N246" s="366" t="s">
        <v>628</v>
      </c>
    </row>
    <row r="247" spans="1:14" s="54" customFormat="1" ht="12" x14ac:dyDescent="0.2">
      <c r="A247" s="365" t="s">
        <v>656</v>
      </c>
      <c r="B247" s="451" t="s">
        <v>644</v>
      </c>
      <c r="C247" s="452"/>
      <c r="D247" s="452"/>
      <c r="E247" s="452"/>
      <c r="F247" s="452"/>
      <c r="G247" s="452"/>
      <c r="H247" s="453"/>
      <c r="I247" s="366" t="s">
        <v>640</v>
      </c>
      <c r="J247" s="435"/>
      <c r="K247" s="367"/>
      <c r="L247" s="367"/>
      <c r="M247" s="367"/>
      <c r="N247" s="368"/>
    </row>
    <row r="248" spans="1:14" s="54" customFormat="1" ht="12" x14ac:dyDescent="0.2">
      <c r="A248" s="365" t="s">
        <v>657</v>
      </c>
      <c r="B248" s="451" t="s">
        <v>646</v>
      </c>
      <c r="C248" s="452"/>
      <c r="D248" s="452"/>
      <c r="E248" s="452"/>
      <c r="F248" s="452"/>
      <c r="G248" s="452"/>
      <c r="H248" s="453"/>
      <c r="I248" s="366" t="s">
        <v>647</v>
      </c>
      <c r="J248" s="435"/>
      <c r="K248" s="367"/>
      <c r="L248" s="367"/>
      <c r="M248" s="367"/>
      <c r="N248" s="368"/>
    </row>
    <row r="249" spans="1:14" s="54" customFormat="1" ht="12" x14ac:dyDescent="0.2">
      <c r="A249" s="365" t="s">
        <v>658</v>
      </c>
      <c r="B249" s="448" t="s">
        <v>659</v>
      </c>
      <c r="C249" s="449"/>
      <c r="D249" s="449"/>
      <c r="E249" s="449"/>
      <c r="F249" s="449"/>
      <c r="G249" s="449"/>
      <c r="H249" s="450"/>
      <c r="I249" s="366" t="s">
        <v>527</v>
      </c>
      <c r="J249" s="435" t="s">
        <v>628</v>
      </c>
      <c r="K249" s="367" t="s">
        <v>628</v>
      </c>
      <c r="L249" s="367"/>
      <c r="M249" s="367" t="s">
        <v>628</v>
      </c>
      <c r="N249" s="366" t="s">
        <v>628</v>
      </c>
    </row>
    <row r="250" spans="1:14" s="54" customFormat="1" ht="12" x14ac:dyDescent="0.2">
      <c r="A250" s="365" t="s">
        <v>660</v>
      </c>
      <c r="B250" s="451" t="s">
        <v>644</v>
      </c>
      <c r="C250" s="452"/>
      <c r="D250" s="452"/>
      <c r="E250" s="452"/>
      <c r="F250" s="452"/>
      <c r="G250" s="452"/>
      <c r="H250" s="453"/>
      <c r="I250" s="366" t="s">
        <v>640</v>
      </c>
      <c r="J250" s="435"/>
      <c r="K250" s="367"/>
      <c r="L250" s="367"/>
      <c r="M250" s="367"/>
      <c r="N250" s="368"/>
    </row>
    <row r="251" spans="1:14" s="54" customFormat="1" ht="12" x14ac:dyDescent="0.2">
      <c r="A251" s="365" t="s">
        <v>661</v>
      </c>
      <c r="B251" s="451" t="s">
        <v>652</v>
      </c>
      <c r="C251" s="452"/>
      <c r="D251" s="452"/>
      <c r="E251" s="452"/>
      <c r="F251" s="452"/>
      <c r="G251" s="452"/>
      <c r="H251" s="453"/>
      <c r="I251" s="366" t="s">
        <v>153</v>
      </c>
      <c r="J251" s="435"/>
      <c r="K251" s="367"/>
      <c r="L251" s="367"/>
      <c r="M251" s="367"/>
      <c r="N251" s="368"/>
    </row>
    <row r="252" spans="1:14" s="54" customFormat="1" ht="12" x14ac:dyDescent="0.2">
      <c r="A252" s="365" t="s">
        <v>662</v>
      </c>
      <c r="B252" s="451" t="s">
        <v>646</v>
      </c>
      <c r="C252" s="452"/>
      <c r="D252" s="452"/>
      <c r="E252" s="452"/>
      <c r="F252" s="452"/>
      <c r="G252" s="452"/>
      <c r="H252" s="453"/>
      <c r="I252" s="366" t="s">
        <v>647</v>
      </c>
      <c r="J252" s="435"/>
      <c r="K252" s="367"/>
      <c r="L252" s="367"/>
      <c r="M252" s="367"/>
      <c r="N252" s="368"/>
    </row>
    <row r="253" spans="1:14" s="54" customFormat="1" ht="12" x14ac:dyDescent="0.2">
      <c r="A253" s="365" t="s">
        <v>663</v>
      </c>
      <c r="B253" s="445" t="s">
        <v>664</v>
      </c>
      <c r="C253" s="446"/>
      <c r="D253" s="446"/>
      <c r="E253" s="446"/>
      <c r="F253" s="446"/>
      <c r="G253" s="446"/>
      <c r="H253" s="447"/>
      <c r="I253" s="366" t="s">
        <v>527</v>
      </c>
      <c r="J253" s="435" t="s">
        <v>628</v>
      </c>
      <c r="K253" s="367" t="s">
        <v>628</v>
      </c>
      <c r="L253" s="367"/>
      <c r="M253" s="367" t="s">
        <v>628</v>
      </c>
      <c r="N253" s="366" t="s">
        <v>628</v>
      </c>
    </row>
    <row r="254" spans="1:14" s="54" customFormat="1" ht="12" x14ac:dyDescent="0.2">
      <c r="A254" s="365" t="s">
        <v>665</v>
      </c>
      <c r="B254" s="448" t="s">
        <v>666</v>
      </c>
      <c r="C254" s="449"/>
      <c r="D254" s="449"/>
      <c r="E254" s="449"/>
      <c r="F254" s="449"/>
      <c r="G254" s="449"/>
      <c r="H254" s="450"/>
      <c r="I254" s="366" t="s">
        <v>640</v>
      </c>
      <c r="J254" s="435"/>
      <c r="K254" s="367"/>
      <c r="L254" s="367"/>
      <c r="M254" s="367"/>
      <c r="N254" s="368"/>
    </row>
    <row r="255" spans="1:14" s="54" customFormat="1" ht="24" customHeight="1" x14ac:dyDescent="0.2">
      <c r="A255" s="365" t="s">
        <v>667</v>
      </c>
      <c r="B255" s="454" t="s">
        <v>668</v>
      </c>
      <c r="C255" s="455"/>
      <c r="D255" s="455"/>
      <c r="E255" s="455"/>
      <c r="F255" s="455"/>
      <c r="G255" s="455"/>
      <c r="H255" s="456"/>
      <c r="I255" s="366" t="s">
        <v>640</v>
      </c>
      <c r="J255" s="435"/>
      <c r="K255" s="367"/>
      <c r="L255" s="367"/>
      <c r="M255" s="367"/>
      <c r="N255" s="368"/>
    </row>
    <row r="256" spans="1:14" s="54" customFormat="1" ht="12" x14ac:dyDescent="0.2">
      <c r="A256" s="365" t="s">
        <v>669</v>
      </c>
      <c r="B256" s="457" t="s">
        <v>670</v>
      </c>
      <c r="C256" s="458"/>
      <c r="D256" s="458"/>
      <c r="E256" s="458"/>
      <c r="F256" s="458"/>
      <c r="G256" s="458"/>
      <c r="H256" s="459"/>
      <c r="I256" s="366" t="s">
        <v>640</v>
      </c>
      <c r="J256" s="435"/>
      <c r="K256" s="367"/>
      <c r="L256" s="367"/>
      <c r="M256" s="367"/>
      <c r="N256" s="368"/>
    </row>
    <row r="257" spans="1:14" s="54" customFormat="1" ht="12" x14ac:dyDescent="0.2">
      <c r="A257" s="365" t="s">
        <v>671</v>
      </c>
      <c r="B257" s="457" t="s">
        <v>672</v>
      </c>
      <c r="C257" s="458"/>
      <c r="D257" s="458"/>
      <c r="E257" s="458"/>
      <c r="F257" s="458"/>
      <c r="G257" s="458"/>
      <c r="H257" s="459"/>
      <c r="I257" s="366" t="s">
        <v>640</v>
      </c>
      <c r="J257" s="435"/>
      <c r="K257" s="367"/>
      <c r="L257" s="367"/>
      <c r="M257" s="367"/>
      <c r="N257" s="368"/>
    </row>
    <row r="258" spans="1:14" s="54" customFormat="1" ht="12" x14ac:dyDescent="0.2">
      <c r="A258" s="365" t="s">
        <v>673</v>
      </c>
      <c r="B258" s="448" t="s">
        <v>674</v>
      </c>
      <c r="C258" s="449"/>
      <c r="D258" s="449"/>
      <c r="E258" s="449"/>
      <c r="F258" s="449"/>
      <c r="G258" s="449"/>
      <c r="H258" s="450"/>
      <c r="I258" s="366" t="s">
        <v>640</v>
      </c>
      <c r="J258" s="435"/>
      <c r="K258" s="367"/>
      <c r="L258" s="367"/>
      <c r="M258" s="367"/>
      <c r="N258" s="368"/>
    </row>
    <row r="259" spans="1:14" s="54" customFormat="1" ht="12" x14ac:dyDescent="0.2">
      <c r="A259" s="365" t="s">
        <v>675</v>
      </c>
      <c r="B259" s="448" t="s">
        <v>676</v>
      </c>
      <c r="C259" s="449"/>
      <c r="D259" s="449"/>
      <c r="E259" s="449"/>
      <c r="F259" s="449"/>
      <c r="G259" s="449"/>
      <c r="H259" s="450"/>
      <c r="I259" s="366" t="s">
        <v>153</v>
      </c>
      <c r="J259" s="435"/>
      <c r="K259" s="367"/>
      <c r="L259" s="367"/>
      <c r="M259" s="367"/>
      <c r="N259" s="368"/>
    </row>
    <row r="260" spans="1:14" s="54" customFormat="1" ht="24" customHeight="1" x14ac:dyDescent="0.2">
      <c r="A260" s="365" t="s">
        <v>677</v>
      </c>
      <c r="B260" s="454" t="s">
        <v>678</v>
      </c>
      <c r="C260" s="455"/>
      <c r="D260" s="455"/>
      <c r="E260" s="455"/>
      <c r="F260" s="455"/>
      <c r="G260" s="455"/>
      <c r="H260" s="456"/>
      <c r="I260" s="366" t="s">
        <v>153</v>
      </c>
      <c r="J260" s="435"/>
      <c r="K260" s="367"/>
      <c r="L260" s="367"/>
      <c r="M260" s="367"/>
      <c r="N260" s="368"/>
    </row>
    <row r="261" spans="1:14" s="54" customFormat="1" ht="12" x14ac:dyDescent="0.2">
      <c r="A261" s="365" t="s">
        <v>679</v>
      </c>
      <c r="B261" s="457" t="s">
        <v>670</v>
      </c>
      <c r="C261" s="458"/>
      <c r="D261" s="458"/>
      <c r="E261" s="458"/>
      <c r="F261" s="458"/>
      <c r="G261" s="458"/>
      <c r="H261" s="459"/>
      <c r="I261" s="366" t="s">
        <v>153</v>
      </c>
      <c r="J261" s="435"/>
      <c r="K261" s="367"/>
      <c r="L261" s="367"/>
      <c r="M261" s="367"/>
      <c r="N261" s="368"/>
    </row>
    <row r="262" spans="1:14" s="54" customFormat="1" ht="12" x14ac:dyDescent="0.2">
      <c r="A262" s="365" t="s">
        <v>680</v>
      </c>
      <c r="B262" s="457" t="s">
        <v>672</v>
      </c>
      <c r="C262" s="458"/>
      <c r="D262" s="458"/>
      <c r="E262" s="458"/>
      <c r="F262" s="458"/>
      <c r="G262" s="458"/>
      <c r="H262" s="459"/>
      <c r="I262" s="366" t="s">
        <v>153</v>
      </c>
      <c r="J262" s="435"/>
      <c r="K262" s="367"/>
      <c r="L262" s="367"/>
      <c r="M262" s="367"/>
      <c r="N262" s="368"/>
    </row>
    <row r="263" spans="1:14" s="54" customFormat="1" ht="12" x14ac:dyDescent="0.2">
      <c r="A263" s="365" t="s">
        <v>681</v>
      </c>
      <c r="B263" s="448" t="s">
        <v>682</v>
      </c>
      <c r="C263" s="449"/>
      <c r="D263" s="449"/>
      <c r="E263" s="449"/>
      <c r="F263" s="449"/>
      <c r="G263" s="449"/>
      <c r="H263" s="450"/>
      <c r="I263" s="366" t="s">
        <v>683</v>
      </c>
      <c r="J263" s="435"/>
      <c r="K263" s="367"/>
      <c r="L263" s="367"/>
      <c r="M263" s="367"/>
      <c r="N263" s="368"/>
    </row>
    <row r="264" spans="1:14" s="54" customFormat="1" ht="24" customHeight="1" x14ac:dyDescent="0.2">
      <c r="A264" s="365" t="s">
        <v>684</v>
      </c>
      <c r="B264" s="460" t="s">
        <v>685</v>
      </c>
      <c r="C264" s="461"/>
      <c r="D264" s="461"/>
      <c r="E264" s="461"/>
      <c r="F264" s="461"/>
      <c r="G264" s="461"/>
      <c r="H264" s="462"/>
      <c r="I264" s="366" t="s">
        <v>343</v>
      </c>
      <c r="J264" s="435"/>
      <c r="K264" s="367"/>
      <c r="L264" s="367"/>
      <c r="M264" s="367"/>
      <c r="N264" s="368"/>
    </row>
    <row r="265" spans="1:14" s="54" customFormat="1" ht="12" x14ac:dyDescent="0.2">
      <c r="A265" s="365" t="s">
        <v>686</v>
      </c>
      <c r="B265" s="445" t="s">
        <v>687</v>
      </c>
      <c r="C265" s="446"/>
      <c r="D265" s="446"/>
      <c r="E265" s="446"/>
      <c r="F265" s="446"/>
      <c r="G265" s="446"/>
      <c r="H265" s="447"/>
      <c r="I265" s="366" t="s">
        <v>527</v>
      </c>
      <c r="J265" s="435" t="s">
        <v>628</v>
      </c>
      <c r="K265" s="367" t="s">
        <v>628</v>
      </c>
      <c r="L265" s="367"/>
      <c r="M265" s="367" t="s">
        <v>628</v>
      </c>
      <c r="N265" s="366" t="s">
        <v>628</v>
      </c>
    </row>
    <row r="266" spans="1:14" s="54" customFormat="1" ht="12" x14ac:dyDescent="0.2">
      <c r="A266" s="365" t="s">
        <v>688</v>
      </c>
      <c r="B266" s="448" t="s">
        <v>689</v>
      </c>
      <c r="C266" s="449"/>
      <c r="D266" s="449"/>
      <c r="E266" s="449"/>
      <c r="F266" s="449"/>
      <c r="G266" s="449"/>
      <c r="H266" s="450"/>
      <c r="I266" s="366" t="s">
        <v>640</v>
      </c>
      <c r="J266" s="435"/>
      <c r="K266" s="367"/>
      <c r="L266" s="367"/>
      <c r="M266" s="367"/>
      <c r="N266" s="368"/>
    </row>
    <row r="267" spans="1:14" s="54" customFormat="1" ht="12" x14ac:dyDescent="0.2">
      <c r="A267" s="365" t="s">
        <v>690</v>
      </c>
      <c r="B267" s="448" t="s">
        <v>691</v>
      </c>
      <c r="C267" s="449"/>
      <c r="D267" s="449"/>
      <c r="E267" s="449"/>
      <c r="F267" s="449"/>
      <c r="G267" s="449"/>
      <c r="H267" s="450"/>
      <c r="I267" s="366" t="s">
        <v>633</v>
      </c>
      <c r="J267" s="435"/>
      <c r="K267" s="367"/>
      <c r="L267" s="367"/>
      <c r="M267" s="367"/>
      <c r="N267" s="368"/>
    </row>
    <row r="268" spans="1:14" s="54" customFormat="1" ht="36" customHeight="1" x14ac:dyDescent="0.2">
      <c r="A268" s="365" t="s">
        <v>692</v>
      </c>
      <c r="B268" s="460" t="s">
        <v>693</v>
      </c>
      <c r="C268" s="461"/>
      <c r="D268" s="461"/>
      <c r="E268" s="461"/>
      <c r="F268" s="461"/>
      <c r="G268" s="461"/>
      <c r="H268" s="462"/>
      <c r="I268" s="366" t="s">
        <v>343</v>
      </c>
      <c r="J268" s="435"/>
      <c r="K268" s="367"/>
      <c r="L268" s="367"/>
      <c r="M268" s="367"/>
      <c r="N268" s="368"/>
    </row>
    <row r="269" spans="1:14" s="54" customFormat="1" ht="24" customHeight="1" x14ac:dyDescent="0.2">
      <c r="A269" s="365" t="s">
        <v>694</v>
      </c>
      <c r="B269" s="460" t="s">
        <v>695</v>
      </c>
      <c r="C269" s="461"/>
      <c r="D269" s="461"/>
      <c r="E269" s="461"/>
      <c r="F269" s="461"/>
      <c r="G269" s="461"/>
      <c r="H269" s="462"/>
      <c r="I269" s="366" t="s">
        <v>343</v>
      </c>
      <c r="J269" s="435"/>
      <c r="K269" s="367"/>
      <c r="L269" s="367"/>
      <c r="M269" s="367"/>
      <c r="N269" s="368"/>
    </row>
    <row r="270" spans="1:14" s="54" customFormat="1" ht="12" x14ac:dyDescent="0.2">
      <c r="A270" s="365" t="s">
        <v>696</v>
      </c>
      <c r="B270" s="445" t="s">
        <v>697</v>
      </c>
      <c r="C270" s="446"/>
      <c r="D270" s="446"/>
      <c r="E270" s="446"/>
      <c r="F270" s="446"/>
      <c r="G270" s="446"/>
      <c r="H270" s="447"/>
      <c r="I270" s="366" t="s">
        <v>527</v>
      </c>
      <c r="J270" s="435" t="s">
        <v>628</v>
      </c>
      <c r="K270" s="367" t="s">
        <v>628</v>
      </c>
      <c r="L270" s="367"/>
      <c r="M270" s="367" t="s">
        <v>628</v>
      </c>
      <c r="N270" s="366" t="s">
        <v>628</v>
      </c>
    </row>
    <row r="271" spans="1:14" s="54" customFormat="1" ht="12" x14ac:dyDescent="0.2">
      <c r="A271" s="365" t="s">
        <v>698</v>
      </c>
      <c r="B271" s="448" t="s">
        <v>699</v>
      </c>
      <c r="C271" s="449"/>
      <c r="D271" s="449"/>
      <c r="E271" s="449"/>
      <c r="F271" s="449"/>
      <c r="G271" s="449"/>
      <c r="H271" s="450"/>
      <c r="I271" s="366" t="s">
        <v>153</v>
      </c>
      <c r="J271" s="435"/>
      <c r="K271" s="367"/>
      <c r="L271" s="367"/>
      <c r="M271" s="367"/>
      <c r="N271" s="368"/>
    </row>
    <row r="272" spans="1:14" s="54" customFormat="1" ht="36" customHeight="1" x14ac:dyDescent="0.2">
      <c r="A272" s="365" t="s">
        <v>700</v>
      </c>
      <c r="B272" s="454" t="s">
        <v>701</v>
      </c>
      <c r="C272" s="455"/>
      <c r="D272" s="455"/>
      <c r="E272" s="455"/>
      <c r="F272" s="455"/>
      <c r="G272" s="455"/>
      <c r="H272" s="456"/>
      <c r="I272" s="366" t="s">
        <v>153</v>
      </c>
      <c r="J272" s="435"/>
      <c r="K272" s="367"/>
      <c r="L272" s="367"/>
      <c r="M272" s="367"/>
      <c r="N272" s="368"/>
    </row>
    <row r="273" spans="1:14" s="54" customFormat="1" ht="36" customHeight="1" x14ac:dyDescent="0.2">
      <c r="A273" s="365" t="s">
        <v>702</v>
      </c>
      <c r="B273" s="454" t="s">
        <v>703</v>
      </c>
      <c r="C273" s="455"/>
      <c r="D273" s="455"/>
      <c r="E273" s="455"/>
      <c r="F273" s="455"/>
      <c r="G273" s="455"/>
      <c r="H273" s="456"/>
      <c r="I273" s="366" t="s">
        <v>153</v>
      </c>
      <c r="J273" s="435"/>
      <c r="K273" s="367"/>
      <c r="L273" s="367"/>
      <c r="M273" s="367"/>
      <c r="N273" s="368"/>
    </row>
    <row r="274" spans="1:14" s="54" customFormat="1" ht="24" customHeight="1" x14ac:dyDescent="0.2">
      <c r="A274" s="365" t="s">
        <v>704</v>
      </c>
      <c r="B274" s="454" t="s">
        <v>705</v>
      </c>
      <c r="C274" s="455"/>
      <c r="D274" s="455"/>
      <c r="E274" s="455"/>
      <c r="F274" s="455"/>
      <c r="G274" s="455"/>
      <c r="H274" s="456"/>
      <c r="I274" s="366" t="s">
        <v>153</v>
      </c>
      <c r="J274" s="435"/>
      <c r="K274" s="367"/>
      <c r="L274" s="367"/>
      <c r="M274" s="367"/>
      <c r="N274" s="368"/>
    </row>
    <row r="275" spans="1:14" s="54" customFormat="1" ht="12" x14ac:dyDescent="0.2">
      <c r="A275" s="365" t="s">
        <v>706</v>
      </c>
      <c r="B275" s="448" t="s">
        <v>707</v>
      </c>
      <c r="C275" s="449"/>
      <c r="D275" s="449"/>
      <c r="E275" s="449"/>
      <c r="F275" s="449"/>
      <c r="G275" s="449"/>
      <c r="H275" s="450"/>
      <c r="I275" s="366" t="s">
        <v>640</v>
      </c>
      <c r="J275" s="435"/>
      <c r="K275" s="367"/>
      <c r="L275" s="367"/>
      <c r="M275" s="367"/>
      <c r="N275" s="368"/>
    </row>
    <row r="276" spans="1:14" s="54" customFormat="1" ht="24" customHeight="1" x14ac:dyDescent="0.2">
      <c r="A276" s="365" t="s">
        <v>708</v>
      </c>
      <c r="B276" s="454" t="s">
        <v>709</v>
      </c>
      <c r="C276" s="455"/>
      <c r="D276" s="455"/>
      <c r="E276" s="455"/>
      <c r="F276" s="455"/>
      <c r="G276" s="455"/>
      <c r="H276" s="456"/>
      <c r="I276" s="366" t="s">
        <v>640</v>
      </c>
      <c r="J276" s="435"/>
      <c r="K276" s="367"/>
      <c r="L276" s="367"/>
      <c r="M276" s="367"/>
      <c r="N276" s="368"/>
    </row>
    <row r="277" spans="1:14" s="54" customFormat="1" ht="12" x14ac:dyDescent="0.2">
      <c r="A277" s="365" t="s">
        <v>710</v>
      </c>
      <c r="B277" s="451" t="s">
        <v>711</v>
      </c>
      <c r="C277" s="452"/>
      <c r="D277" s="452"/>
      <c r="E277" s="452"/>
      <c r="F277" s="452"/>
      <c r="G277" s="452"/>
      <c r="H277" s="453"/>
      <c r="I277" s="366" t="s">
        <v>640</v>
      </c>
      <c r="J277" s="435"/>
      <c r="K277" s="367"/>
      <c r="L277" s="367"/>
      <c r="M277" s="367"/>
      <c r="N277" s="368"/>
    </row>
    <row r="278" spans="1:14" s="54" customFormat="1" ht="24" customHeight="1" x14ac:dyDescent="0.2">
      <c r="A278" s="365" t="s">
        <v>712</v>
      </c>
      <c r="B278" s="460" t="s">
        <v>713</v>
      </c>
      <c r="C278" s="461"/>
      <c r="D278" s="461"/>
      <c r="E278" s="461"/>
      <c r="F278" s="461"/>
      <c r="G278" s="461"/>
      <c r="H278" s="462"/>
      <c r="I278" s="366" t="s">
        <v>343</v>
      </c>
      <c r="J278" s="435"/>
      <c r="K278" s="367"/>
      <c r="L278" s="367"/>
      <c r="M278" s="367"/>
      <c r="N278" s="368"/>
    </row>
    <row r="279" spans="1:14" s="54" customFormat="1" ht="12" x14ac:dyDescent="0.2">
      <c r="A279" s="365" t="s">
        <v>714</v>
      </c>
      <c r="B279" s="451" t="s">
        <v>360</v>
      </c>
      <c r="C279" s="452"/>
      <c r="D279" s="452"/>
      <c r="E279" s="452"/>
      <c r="F279" s="452"/>
      <c r="G279" s="452"/>
      <c r="H279" s="453"/>
      <c r="I279" s="366" t="s">
        <v>343</v>
      </c>
      <c r="J279" s="435"/>
      <c r="K279" s="367"/>
      <c r="L279" s="367"/>
      <c r="M279" s="367"/>
      <c r="N279" s="368"/>
    </row>
    <row r="280" spans="1:14" s="54" customFormat="1" ht="12" x14ac:dyDescent="0.2">
      <c r="A280" s="365" t="s">
        <v>715</v>
      </c>
      <c r="B280" s="451" t="s">
        <v>362</v>
      </c>
      <c r="C280" s="452"/>
      <c r="D280" s="452"/>
      <c r="E280" s="452"/>
      <c r="F280" s="452"/>
      <c r="G280" s="452"/>
      <c r="H280" s="453"/>
      <c r="I280" s="366" t="s">
        <v>343</v>
      </c>
      <c r="J280" s="435"/>
      <c r="K280" s="367"/>
      <c r="L280" s="367"/>
      <c r="M280" s="367"/>
      <c r="N280" s="368"/>
    </row>
    <row r="281" spans="1:14" s="54" customFormat="1" ht="12.75" thickBot="1" x14ac:dyDescent="0.25">
      <c r="A281" s="377" t="s">
        <v>716</v>
      </c>
      <c r="B281" s="498" t="s">
        <v>717</v>
      </c>
      <c r="C281" s="499"/>
      <c r="D281" s="499"/>
      <c r="E281" s="499"/>
      <c r="F281" s="499"/>
      <c r="G281" s="499"/>
      <c r="H281" s="500"/>
      <c r="I281" s="378" t="s">
        <v>718</v>
      </c>
      <c r="J281" s="436"/>
      <c r="K281" s="379"/>
      <c r="L281" s="379"/>
      <c r="M281" s="379"/>
      <c r="N281" s="380"/>
    </row>
    <row r="282" spans="1:14" ht="16.5" thickBot="1" x14ac:dyDescent="0.3">
      <c r="A282" s="466" t="s">
        <v>719</v>
      </c>
      <c r="B282" s="467"/>
      <c r="C282" s="467"/>
      <c r="D282" s="467"/>
      <c r="E282" s="467"/>
      <c r="F282" s="467"/>
      <c r="G282" s="467"/>
      <c r="H282" s="467"/>
      <c r="I282" s="467"/>
      <c r="J282" s="467"/>
      <c r="K282" s="467"/>
      <c r="L282" s="467"/>
      <c r="M282" s="467"/>
      <c r="N282" s="468"/>
    </row>
    <row r="283" spans="1:14" s="54" customFormat="1" ht="42.75" customHeight="1" x14ac:dyDescent="0.2">
      <c r="A283" s="501" t="s">
        <v>332</v>
      </c>
      <c r="B283" s="503" t="s">
        <v>333</v>
      </c>
      <c r="C283" s="504"/>
      <c r="D283" s="504"/>
      <c r="E283" s="504"/>
      <c r="F283" s="504"/>
      <c r="G283" s="504"/>
      <c r="H283" s="505"/>
      <c r="I283" s="509" t="s">
        <v>334</v>
      </c>
      <c r="J283" s="510" t="s">
        <v>335</v>
      </c>
      <c r="K283" s="511"/>
      <c r="L283" s="512" t="s">
        <v>336</v>
      </c>
      <c r="M283" s="513"/>
      <c r="N283" s="490" t="s">
        <v>337</v>
      </c>
    </row>
    <row r="284" spans="1:14" s="54" customFormat="1" ht="36" x14ac:dyDescent="0.2">
      <c r="A284" s="502"/>
      <c r="B284" s="506"/>
      <c r="C284" s="507"/>
      <c r="D284" s="507"/>
      <c r="E284" s="507"/>
      <c r="F284" s="507"/>
      <c r="G284" s="507"/>
      <c r="H284" s="508"/>
      <c r="I284" s="491"/>
      <c r="J284" s="424" t="s">
        <v>28</v>
      </c>
      <c r="K284" s="361" t="s">
        <v>29</v>
      </c>
      <c r="L284" s="362" t="s">
        <v>338</v>
      </c>
      <c r="M284" s="362" t="s">
        <v>339</v>
      </c>
      <c r="N284" s="491"/>
    </row>
    <row r="285" spans="1:14" s="358" customFormat="1" ht="12.75" thickBot="1" x14ac:dyDescent="0.25">
      <c r="A285" s="381">
        <v>1</v>
      </c>
      <c r="B285" s="492">
        <v>2</v>
      </c>
      <c r="C285" s="493"/>
      <c r="D285" s="493"/>
      <c r="E285" s="493"/>
      <c r="F285" s="493"/>
      <c r="G285" s="493"/>
      <c r="H285" s="494"/>
      <c r="I285" s="382">
        <v>3</v>
      </c>
      <c r="J285" s="437">
        <v>4</v>
      </c>
      <c r="K285" s="383">
        <v>5</v>
      </c>
      <c r="L285" s="383">
        <v>6</v>
      </c>
      <c r="M285" s="383">
        <v>7</v>
      </c>
      <c r="N285" s="382">
        <v>8</v>
      </c>
    </row>
    <row r="286" spans="1:14" s="54" customFormat="1" ht="12.75" customHeight="1" x14ac:dyDescent="0.2">
      <c r="A286" s="495" t="s">
        <v>720</v>
      </c>
      <c r="B286" s="496"/>
      <c r="C286" s="496"/>
      <c r="D286" s="496"/>
      <c r="E286" s="496"/>
      <c r="F286" s="496"/>
      <c r="G286" s="496"/>
      <c r="H286" s="497"/>
      <c r="I286" s="374" t="s">
        <v>343</v>
      </c>
      <c r="J286" s="434"/>
      <c r="K286" s="375"/>
      <c r="L286" s="375"/>
      <c r="M286" s="375"/>
      <c r="N286" s="376"/>
    </row>
    <row r="287" spans="1:14" s="54" customFormat="1" ht="12" x14ac:dyDescent="0.2">
      <c r="A287" s="365" t="s">
        <v>341</v>
      </c>
      <c r="B287" s="445" t="s">
        <v>721</v>
      </c>
      <c r="C287" s="446"/>
      <c r="D287" s="446"/>
      <c r="E287" s="446"/>
      <c r="F287" s="446"/>
      <c r="G287" s="446"/>
      <c r="H287" s="447"/>
      <c r="I287" s="366" t="s">
        <v>343</v>
      </c>
      <c r="J287" s="435"/>
      <c r="K287" s="367"/>
      <c r="L287" s="367"/>
      <c r="M287" s="367"/>
      <c r="N287" s="368"/>
    </row>
    <row r="288" spans="1:14" s="54" customFormat="1" ht="12" x14ac:dyDescent="0.2">
      <c r="A288" s="365" t="s">
        <v>46</v>
      </c>
      <c r="B288" s="448" t="s">
        <v>722</v>
      </c>
      <c r="C288" s="449"/>
      <c r="D288" s="449"/>
      <c r="E288" s="449"/>
      <c r="F288" s="449"/>
      <c r="G288" s="449"/>
      <c r="H288" s="450"/>
      <c r="I288" s="366" t="s">
        <v>343</v>
      </c>
      <c r="J288" s="435"/>
      <c r="K288" s="367"/>
      <c r="L288" s="367"/>
      <c r="M288" s="367"/>
      <c r="N288" s="368"/>
    </row>
    <row r="289" spans="1:14" s="54" customFormat="1" ht="24" customHeight="1" x14ac:dyDescent="0.2">
      <c r="A289" s="365" t="s">
        <v>48</v>
      </c>
      <c r="B289" s="454" t="s">
        <v>723</v>
      </c>
      <c r="C289" s="455"/>
      <c r="D289" s="455"/>
      <c r="E289" s="455"/>
      <c r="F289" s="455"/>
      <c r="G289" s="455"/>
      <c r="H289" s="456"/>
      <c r="I289" s="366" t="s">
        <v>343</v>
      </c>
      <c r="J289" s="435"/>
      <c r="K289" s="367"/>
      <c r="L289" s="367"/>
      <c r="M289" s="367"/>
      <c r="N289" s="368"/>
    </row>
    <row r="290" spans="1:14" s="54" customFormat="1" ht="12" x14ac:dyDescent="0.2">
      <c r="A290" s="365" t="s">
        <v>50</v>
      </c>
      <c r="B290" s="457" t="s">
        <v>724</v>
      </c>
      <c r="C290" s="458"/>
      <c r="D290" s="458"/>
      <c r="E290" s="458"/>
      <c r="F290" s="458"/>
      <c r="G290" s="458"/>
      <c r="H290" s="459"/>
      <c r="I290" s="366" t="s">
        <v>343</v>
      </c>
      <c r="J290" s="435"/>
      <c r="K290" s="367"/>
      <c r="L290" s="367"/>
      <c r="M290" s="367"/>
      <c r="N290" s="368"/>
    </row>
    <row r="291" spans="1:14" s="54" customFormat="1" ht="24" customHeight="1" x14ac:dyDescent="0.2">
      <c r="A291" s="365" t="s">
        <v>725</v>
      </c>
      <c r="B291" s="484" t="s">
        <v>345</v>
      </c>
      <c r="C291" s="485"/>
      <c r="D291" s="485"/>
      <c r="E291" s="485"/>
      <c r="F291" s="485"/>
      <c r="G291" s="485"/>
      <c r="H291" s="486"/>
      <c r="I291" s="366" t="s">
        <v>343</v>
      </c>
      <c r="J291" s="435"/>
      <c r="K291" s="367"/>
      <c r="L291" s="367"/>
      <c r="M291" s="367"/>
      <c r="N291" s="368"/>
    </row>
    <row r="292" spans="1:14" s="54" customFormat="1" ht="24" customHeight="1" x14ac:dyDescent="0.2">
      <c r="A292" s="365" t="s">
        <v>726</v>
      </c>
      <c r="B292" s="484" t="s">
        <v>347</v>
      </c>
      <c r="C292" s="485"/>
      <c r="D292" s="485"/>
      <c r="E292" s="485"/>
      <c r="F292" s="485"/>
      <c r="G292" s="485"/>
      <c r="H292" s="486"/>
      <c r="I292" s="366" t="s">
        <v>343</v>
      </c>
      <c r="J292" s="435"/>
      <c r="K292" s="367"/>
      <c r="L292" s="367"/>
      <c r="M292" s="367"/>
      <c r="N292" s="368"/>
    </row>
    <row r="293" spans="1:14" s="54" customFormat="1" ht="24" customHeight="1" x14ac:dyDescent="0.2">
      <c r="A293" s="365" t="s">
        <v>727</v>
      </c>
      <c r="B293" s="484" t="s">
        <v>349</v>
      </c>
      <c r="C293" s="485"/>
      <c r="D293" s="485"/>
      <c r="E293" s="485"/>
      <c r="F293" s="485"/>
      <c r="G293" s="485"/>
      <c r="H293" s="486"/>
      <c r="I293" s="366" t="s">
        <v>343</v>
      </c>
      <c r="J293" s="435"/>
      <c r="K293" s="367"/>
      <c r="L293" s="367"/>
      <c r="M293" s="367"/>
      <c r="N293" s="368"/>
    </row>
    <row r="294" spans="1:14" s="54" customFormat="1" ht="12" x14ac:dyDescent="0.2">
      <c r="A294" s="365" t="s">
        <v>52</v>
      </c>
      <c r="B294" s="457" t="s">
        <v>728</v>
      </c>
      <c r="C294" s="458"/>
      <c r="D294" s="458"/>
      <c r="E294" s="458"/>
      <c r="F294" s="458"/>
      <c r="G294" s="458"/>
      <c r="H294" s="459"/>
      <c r="I294" s="366" t="s">
        <v>343</v>
      </c>
      <c r="J294" s="435"/>
      <c r="K294" s="367"/>
      <c r="L294" s="367"/>
      <c r="M294" s="367"/>
      <c r="N294" s="368"/>
    </row>
    <row r="295" spans="1:14" s="54" customFormat="1" ht="12" x14ac:dyDescent="0.2">
      <c r="A295" s="365" t="s">
        <v>54</v>
      </c>
      <c r="B295" s="457" t="s">
        <v>729</v>
      </c>
      <c r="C295" s="458"/>
      <c r="D295" s="458"/>
      <c r="E295" s="458"/>
      <c r="F295" s="458"/>
      <c r="G295" s="458"/>
      <c r="H295" s="459"/>
      <c r="I295" s="366" t="s">
        <v>343</v>
      </c>
      <c r="J295" s="435"/>
      <c r="K295" s="367"/>
      <c r="L295" s="367"/>
      <c r="M295" s="367"/>
      <c r="N295" s="368"/>
    </row>
    <row r="296" spans="1:14" s="54" customFormat="1" ht="12" x14ac:dyDescent="0.2">
      <c r="A296" s="365" t="s">
        <v>730</v>
      </c>
      <c r="B296" s="457" t="s">
        <v>731</v>
      </c>
      <c r="C296" s="458"/>
      <c r="D296" s="458"/>
      <c r="E296" s="458"/>
      <c r="F296" s="458"/>
      <c r="G296" s="458"/>
      <c r="H296" s="459"/>
      <c r="I296" s="366" t="s">
        <v>343</v>
      </c>
      <c r="J296" s="435"/>
      <c r="K296" s="367"/>
      <c r="L296" s="367"/>
      <c r="M296" s="367"/>
      <c r="N296" s="368"/>
    </row>
    <row r="297" spans="1:14" s="54" customFormat="1" ht="12" x14ac:dyDescent="0.2">
      <c r="A297" s="365" t="s">
        <v>732</v>
      </c>
      <c r="B297" s="457" t="s">
        <v>733</v>
      </c>
      <c r="C297" s="458"/>
      <c r="D297" s="458"/>
      <c r="E297" s="458"/>
      <c r="F297" s="458"/>
      <c r="G297" s="458"/>
      <c r="H297" s="459"/>
      <c r="I297" s="366" t="s">
        <v>343</v>
      </c>
      <c r="J297" s="435"/>
      <c r="K297" s="367"/>
      <c r="L297" s="367"/>
      <c r="M297" s="367"/>
      <c r="N297" s="368"/>
    </row>
    <row r="298" spans="1:14" s="54" customFormat="1" ht="24" customHeight="1" x14ac:dyDescent="0.2">
      <c r="A298" s="365" t="s">
        <v>734</v>
      </c>
      <c r="B298" s="484" t="s">
        <v>735</v>
      </c>
      <c r="C298" s="485"/>
      <c r="D298" s="485"/>
      <c r="E298" s="485"/>
      <c r="F298" s="485"/>
      <c r="G298" s="485"/>
      <c r="H298" s="486"/>
      <c r="I298" s="366" t="s">
        <v>343</v>
      </c>
      <c r="J298" s="435"/>
      <c r="K298" s="367"/>
      <c r="L298" s="367"/>
      <c r="M298" s="367"/>
      <c r="N298" s="368"/>
    </row>
    <row r="299" spans="1:14" s="54" customFormat="1" ht="12" x14ac:dyDescent="0.2">
      <c r="A299" s="365" t="s">
        <v>736</v>
      </c>
      <c r="B299" s="487" t="s">
        <v>737</v>
      </c>
      <c r="C299" s="488"/>
      <c r="D299" s="488"/>
      <c r="E299" s="488"/>
      <c r="F299" s="488"/>
      <c r="G299" s="488"/>
      <c r="H299" s="489"/>
      <c r="I299" s="366" t="s">
        <v>343</v>
      </c>
      <c r="J299" s="435"/>
      <c r="K299" s="367"/>
      <c r="L299" s="367"/>
      <c r="M299" s="367"/>
      <c r="N299" s="368"/>
    </row>
    <row r="300" spans="1:14" s="54" customFormat="1" ht="12" x14ac:dyDescent="0.2">
      <c r="A300" s="365" t="s">
        <v>738</v>
      </c>
      <c r="B300" s="481" t="s">
        <v>739</v>
      </c>
      <c r="C300" s="482"/>
      <c r="D300" s="482"/>
      <c r="E300" s="482"/>
      <c r="F300" s="482"/>
      <c r="G300" s="482"/>
      <c r="H300" s="483"/>
      <c r="I300" s="366" t="s">
        <v>343</v>
      </c>
      <c r="J300" s="435"/>
      <c r="K300" s="367"/>
      <c r="L300" s="367"/>
      <c r="M300" s="367"/>
      <c r="N300" s="368"/>
    </row>
    <row r="301" spans="1:14" s="54" customFormat="1" ht="12" x14ac:dyDescent="0.2">
      <c r="A301" s="365" t="s">
        <v>740</v>
      </c>
      <c r="B301" s="487" t="s">
        <v>737</v>
      </c>
      <c r="C301" s="488"/>
      <c r="D301" s="488"/>
      <c r="E301" s="488"/>
      <c r="F301" s="488"/>
      <c r="G301" s="488"/>
      <c r="H301" s="489"/>
      <c r="I301" s="366" t="s">
        <v>343</v>
      </c>
      <c r="J301" s="435"/>
      <c r="K301" s="367"/>
      <c r="L301" s="367"/>
      <c r="M301" s="367"/>
      <c r="N301" s="368"/>
    </row>
    <row r="302" spans="1:14" s="54" customFormat="1" ht="12" x14ac:dyDescent="0.2">
      <c r="A302" s="365" t="s">
        <v>741</v>
      </c>
      <c r="B302" s="457" t="s">
        <v>742</v>
      </c>
      <c r="C302" s="458"/>
      <c r="D302" s="458"/>
      <c r="E302" s="458"/>
      <c r="F302" s="458"/>
      <c r="G302" s="458"/>
      <c r="H302" s="459"/>
      <c r="I302" s="366" t="s">
        <v>343</v>
      </c>
      <c r="J302" s="435"/>
      <c r="K302" s="367"/>
      <c r="L302" s="367"/>
      <c r="M302" s="367"/>
      <c r="N302" s="368"/>
    </row>
    <row r="303" spans="1:14" s="54" customFormat="1" ht="12" x14ac:dyDescent="0.2">
      <c r="A303" s="365" t="s">
        <v>743</v>
      </c>
      <c r="B303" s="457" t="s">
        <v>555</v>
      </c>
      <c r="C303" s="458"/>
      <c r="D303" s="458"/>
      <c r="E303" s="458"/>
      <c r="F303" s="458"/>
      <c r="G303" s="458"/>
      <c r="H303" s="459"/>
      <c r="I303" s="366" t="s">
        <v>343</v>
      </c>
      <c r="J303" s="435"/>
      <c r="K303" s="367"/>
      <c r="L303" s="367"/>
      <c r="M303" s="367"/>
      <c r="N303" s="368"/>
    </row>
    <row r="304" spans="1:14" s="54" customFormat="1" ht="24" customHeight="1" x14ac:dyDescent="0.2">
      <c r="A304" s="365" t="s">
        <v>744</v>
      </c>
      <c r="B304" s="478" t="s">
        <v>745</v>
      </c>
      <c r="C304" s="479"/>
      <c r="D304" s="479"/>
      <c r="E304" s="479"/>
      <c r="F304" s="479"/>
      <c r="G304" s="479"/>
      <c r="H304" s="480"/>
      <c r="I304" s="366" t="s">
        <v>343</v>
      </c>
      <c r="J304" s="435"/>
      <c r="K304" s="367"/>
      <c r="L304" s="367"/>
      <c r="M304" s="367"/>
      <c r="N304" s="368"/>
    </row>
    <row r="305" spans="1:14" s="54" customFormat="1" ht="12.75" customHeight="1" x14ac:dyDescent="0.2">
      <c r="A305" s="365" t="s">
        <v>746</v>
      </c>
      <c r="B305" s="481" t="s">
        <v>360</v>
      </c>
      <c r="C305" s="482"/>
      <c r="D305" s="482"/>
      <c r="E305" s="482"/>
      <c r="F305" s="482"/>
      <c r="G305" s="482"/>
      <c r="H305" s="483"/>
      <c r="I305" s="366" t="s">
        <v>343</v>
      </c>
      <c r="J305" s="435"/>
      <c r="K305" s="367"/>
      <c r="L305" s="367"/>
      <c r="M305" s="367"/>
      <c r="N305" s="368"/>
    </row>
    <row r="306" spans="1:14" s="54" customFormat="1" ht="12.75" customHeight="1" x14ac:dyDescent="0.2">
      <c r="A306" s="365" t="s">
        <v>747</v>
      </c>
      <c r="B306" s="481" t="s">
        <v>362</v>
      </c>
      <c r="C306" s="482"/>
      <c r="D306" s="482"/>
      <c r="E306" s="482"/>
      <c r="F306" s="482"/>
      <c r="G306" s="482"/>
      <c r="H306" s="483"/>
      <c r="I306" s="366" t="s">
        <v>343</v>
      </c>
      <c r="J306" s="435"/>
      <c r="K306" s="367"/>
      <c r="L306" s="367"/>
      <c r="M306" s="367"/>
      <c r="N306" s="368"/>
    </row>
    <row r="307" spans="1:14" s="54" customFormat="1" ht="24" customHeight="1" x14ac:dyDescent="0.2">
      <c r="A307" s="365" t="s">
        <v>346</v>
      </c>
      <c r="B307" s="454" t="s">
        <v>748</v>
      </c>
      <c r="C307" s="455"/>
      <c r="D307" s="455"/>
      <c r="E307" s="455"/>
      <c r="F307" s="455"/>
      <c r="G307" s="455"/>
      <c r="H307" s="456"/>
      <c r="I307" s="366" t="s">
        <v>343</v>
      </c>
      <c r="J307" s="435"/>
      <c r="K307" s="367"/>
      <c r="L307" s="367"/>
      <c r="M307" s="367"/>
      <c r="N307" s="368"/>
    </row>
    <row r="308" spans="1:14" s="54" customFormat="1" ht="24" customHeight="1" x14ac:dyDescent="0.2">
      <c r="A308" s="365" t="s">
        <v>749</v>
      </c>
      <c r="B308" s="478" t="s">
        <v>345</v>
      </c>
      <c r="C308" s="479"/>
      <c r="D308" s="479"/>
      <c r="E308" s="479"/>
      <c r="F308" s="479"/>
      <c r="G308" s="479"/>
      <c r="H308" s="480"/>
      <c r="I308" s="366" t="s">
        <v>343</v>
      </c>
      <c r="J308" s="435"/>
      <c r="K308" s="367"/>
      <c r="L308" s="367"/>
      <c r="M308" s="367"/>
      <c r="N308" s="368"/>
    </row>
    <row r="309" spans="1:14" s="54" customFormat="1" ht="24" customHeight="1" x14ac:dyDescent="0.2">
      <c r="A309" s="365" t="s">
        <v>750</v>
      </c>
      <c r="B309" s="478" t="s">
        <v>347</v>
      </c>
      <c r="C309" s="479"/>
      <c r="D309" s="479"/>
      <c r="E309" s="479"/>
      <c r="F309" s="479"/>
      <c r="G309" s="479"/>
      <c r="H309" s="480"/>
      <c r="I309" s="366" t="s">
        <v>343</v>
      </c>
      <c r="J309" s="435"/>
      <c r="K309" s="367"/>
      <c r="L309" s="367"/>
      <c r="M309" s="367"/>
      <c r="N309" s="368"/>
    </row>
    <row r="310" spans="1:14" s="54" customFormat="1" ht="24" customHeight="1" x14ac:dyDescent="0.2">
      <c r="A310" s="365" t="s">
        <v>751</v>
      </c>
      <c r="B310" s="478" t="s">
        <v>349</v>
      </c>
      <c r="C310" s="479"/>
      <c r="D310" s="479"/>
      <c r="E310" s="479"/>
      <c r="F310" s="479"/>
      <c r="G310" s="479"/>
      <c r="H310" s="480"/>
      <c r="I310" s="366" t="s">
        <v>343</v>
      </c>
      <c r="J310" s="435"/>
      <c r="K310" s="367"/>
      <c r="L310" s="367"/>
      <c r="M310" s="367"/>
      <c r="N310" s="368"/>
    </row>
    <row r="311" spans="1:14" s="54" customFormat="1" ht="12" x14ac:dyDescent="0.2">
      <c r="A311" s="365" t="s">
        <v>348</v>
      </c>
      <c r="B311" s="451" t="s">
        <v>752</v>
      </c>
      <c r="C311" s="452"/>
      <c r="D311" s="452"/>
      <c r="E311" s="452"/>
      <c r="F311" s="452"/>
      <c r="G311" s="452"/>
      <c r="H311" s="453"/>
      <c r="I311" s="366" t="s">
        <v>343</v>
      </c>
      <c r="J311" s="435"/>
      <c r="K311" s="367"/>
      <c r="L311" s="367"/>
      <c r="M311" s="367"/>
      <c r="N311" s="368"/>
    </row>
    <row r="312" spans="1:14" s="54" customFormat="1" ht="12" x14ac:dyDescent="0.2">
      <c r="A312" s="365" t="s">
        <v>56</v>
      </c>
      <c r="B312" s="448" t="s">
        <v>753</v>
      </c>
      <c r="C312" s="449"/>
      <c r="D312" s="449"/>
      <c r="E312" s="449"/>
      <c r="F312" s="449"/>
      <c r="G312" s="449"/>
      <c r="H312" s="450"/>
      <c r="I312" s="366" t="s">
        <v>343</v>
      </c>
      <c r="J312" s="435"/>
      <c r="K312" s="367"/>
      <c r="L312" s="367"/>
      <c r="M312" s="367"/>
      <c r="N312" s="368"/>
    </row>
    <row r="313" spans="1:14" s="54" customFormat="1" ht="12" x14ac:dyDescent="0.2">
      <c r="A313" s="365" t="s">
        <v>58</v>
      </c>
      <c r="B313" s="451" t="s">
        <v>754</v>
      </c>
      <c r="C313" s="452"/>
      <c r="D313" s="452"/>
      <c r="E313" s="452"/>
      <c r="F313" s="452"/>
      <c r="G313" s="452"/>
      <c r="H313" s="453"/>
      <c r="I313" s="366" t="s">
        <v>343</v>
      </c>
      <c r="J313" s="435"/>
      <c r="K313" s="367"/>
      <c r="L313" s="367"/>
      <c r="M313" s="367"/>
      <c r="N313" s="368"/>
    </row>
    <row r="314" spans="1:14" s="54" customFormat="1" ht="12" x14ac:dyDescent="0.2">
      <c r="A314" s="365" t="s">
        <v>60</v>
      </c>
      <c r="B314" s="457" t="s">
        <v>755</v>
      </c>
      <c r="C314" s="458"/>
      <c r="D314" s="458"/>
      <c r="E314" s="458"/>
      <c r="F314" s="458"/>
      <c r="G314" s="458"/>
      <c r="H314" s="459"/>
      <c r="I314" s="366" t="s">
        <v>343</v>
      </c>
      <c r="J314" s="435"/>
      <c r="K314" s="367"/>
      <c r="L314" s="367"/>
      <c r="M314" s="367"/>
      <c r="N314" s="368"/>
    </row>
    <row r="315" spans="1:14" s="54" customFormat="1" ht="24" customHeight="1" x14ac:dyDescent="0.2">
      <c r="A315" s="365" t="s">
        <v>756</v>
      </c>
      <c r="B315" s="478" t="s">
        <v>345</v>
      </c>
      <c r="C315" s="479"/>
      <c r="D315" s="479"/>
      <c r="E315" s="479"/>
      <c r="F315" s="479"/>
      <c r="G315" s="479"/>
      <c r="H315" s="480"/>
      <c r="I315" s="366" t="s">
        <v>343</v>
      </c>
      <c r="J315" s="435"/>
      <c r="K315" s="367"/>
      <c r="L315" s="367"/>
      <c r="M315" s="367"/>
      <c r="N315" s="368"/>
    </row>
    <row r="316" spans="1:14" s="54" customFormat="1" ht="24" customHeight="1" x14ac:dyDescent="0.2">
      <c r="A316" s="365" t="s">
        <v>757</v>
      </c>
      <c r="B316" s="478" t="s">
        <v>347</v>
      </c>
      <c r="C316" s="479"/>
      <c r="D316" s="479"/>
      <c r="E316" s="479"/>
      <c r="F316" s="479"/>
      <c r="G316" s="479"/>
      <c r="H316" s="480"/>
      <c r="I316" s="366" t="s">
        <v>343</v>
      </c>
      <c r="J316" s="435"/>
      <c r="K316" s="367"/>
      <c r="L316" s="367"/>
      <c r="M316" s="367"/>
      <c r="N316" s="368"/>
    </row>
    <row r="317" spans="1:14" s="54" customFormat="1" ht="24" customHeight="1" x14ac:dyDescent="0.2">
      <c r="A317" s="365" t="s">
        <v>758</v>
      </c>
      <c r="B317" s="478" t="s">
        <v>349</v>
      </c>
      <c r="C317" s="479"/>
      <c r="D317" s="479"/>
      <c r="E317" s="479"/>
      <c r="F317" s="479"/>
      <c r="G317" s="479"/>
      <c r="H317" s="480"/>
      <c r="I317" s="366" t="s">
        <v>343</v>
      </c>
      <c r="J317" s="435"/>
      <c r="K317" s="367"/>
      <c r="L317" s="367"/>
      <c r="M317" s="367"/>
      <c r="N317" s="368"/>
    </row>
    <row r="318" spans="1:14" s="54" customFormat="1" ht="12" x14ac:dyDescent="0.2">
      <c r="A318" s="365" t="s">
        <v>759</v>
      </c>
      <c r="B318" s="457" t="s">
        <v>541</v>
      </c>
      <c r="C318" s="458"/>
      <c r="D318" s="458"/>
      <c r="E318" s="458"/>
      <c r="F318" s="458"/>
      <c r="G318" s="458"/>
      <c r="H318" s="459"/>
      <c r="I318" s="366" t="s">
        <v>343</v>
      </c>
      <c r="J318" s="435"/>
      <c r="K318" s="367"/>
      <c r="L318" s="367"/>
      <c r="M318" s="367"/>
      <c r="N318" s="368"/>
    </row>
    <row r="319" spans="1:14" s="54" customFormat="1" ht="12" x14ac:dyDescent="0.2">
      <c r="A319" s="365" t="s">
        <v>760</v>
      </c>
      <c r="B319" s="457" t="s">
        <v>544</v>
      </c>
      <c r="C319" s="458"/>
      <c r="D319" s="458"/>
      <c r="E319" s="458"/>
      <c r="F319" s="458"/>
      <c r="G319" s="458"/>
      <c r="H319" s="459"/>
      <c r="I319" s="366" t="s">
        <v>343</v>
      </c>
      <c r="J319" s="435"/>
      <c r="K319" s="367"/>
      <c r="L319" s="367"/>
      <c r="M319" s="367"/>
      <c r="N319" s="368"/>
    </row>
    <row r="320" spans="1:14" s="54" customFormat="1" ht="12" x14ac:dyDescent="0.2">
      <c r="A320" s="365" t="s">
        <v>761</v>
      </c>
      <c r="B320" s="457" t="s">
        <v>547</v>
      </c>
      <c r="C320" s="458"/>
      <c r="D320" s="458"/>
      <c r="E320" s="458"/>
      <c r="F320" s="458"/>
      <c r="G320" s="458"/>
      <c r="H320" s="459"/>
      <c r="I320" s="366" t="s">
        <v>343</v>
      </c>
      <c r="J320" s="435"/>
      <c r="K320" s="367"/>
      <c r="L320" s="367"/>
      <c r="M320" s="367"/>
      <c r="N320" s="368"/>
    </row>
    <row r="321" spans="1:14" s="54" customFormat="1" ht="12" x14ac:dyDescent="0.2">
      <c r="A321" s="365" t="s">
        <v>762</v>
      </c>
      <c r="B321" s="457" t="s">
        <v>553</v>
      </c>
      <c r="C321" s="458"/>
      <c r="D321" s="458"/>
      <c r="E321" s="458"/>
      <c r="F321" s="458"/>
      <c r="G321" s="458"/>
      <c r="H321" s="459"/>
      <c r="I321" s="366" t="s">
        <v>343</v>
      </c>
      <c r="J321" s="435"/>
      <c r="K321" s="367"/>
      <c r="L321" s="367"/>
      <c r="M321" s="367"/>
      <c r="N321" s="368"/>
    </row>
    <row r="322" spans="1:14" s="54" customFormat="1" ht="12" x14ac:dyDescent="0.2">
      <c r="A322" s="365" t="s">
        <v>763</v>
      </c>
      <c r="B322" s="457" t="s">
        <v>555</v>
      </c>
      <c r="C322" s="458"/>
      <c r="D322" s="458"/>
      <c r="E322" s="458"/>
      <c r="F322" s="458"/>
      <c r="G322" s="458"/>
      <c r="H322" s="459"/>
      <c r="I322" s="366" t="s">
        <v>343</v>
      </c>
      <c r="J322" s="435"/>
      <c r="K322" s="367"/>
      <c r="L322" s="367"/>
      <c r="M322" s="367"/>
      <c r="N322" s="368"/>
    </row>
    <row r="323" spans="1:14" s="54" customFormat="1" ht="24" customHeight="1" x14ac:dyDescent="0.2">
      <c r="A323" s="365" t="s">
        <v>764</v>
      </c>
      <c r="B323" s="478" t="s">
        <v>558</v>
      </c>
      <c r="C323" s="479"/>
      <c r="D323" s="479"/>
      <c r="E323" s="479"/>
      <c r="F323" s="479"/>
      <c r="G323" s="479"/>
      <c r="H323" s="480"/>
      <c r="I323" s="366" t="s">
        <v>343</v>
      </c>
      <c r="J323" s="435"/>
      <c r="K323" s="367"/>
      <c r="L323" s="367"/>
      <c r="M323" s="367"/>
      <c r="N323" s="368"/>
    </row>
    <row r="324" spans="1:14" s="54" customFormat="1" ht="12" x14ac:dyDescent="0.2">
      <c r="A324" s="365" t="s">
        <v>765</v>
      </c>
      <c r="B324" s="481" t="s">
        <v>360</v>
      </c>
      <c r="C324" s="482"/>
      <c r="D324" s="482"/>
      <c r="E324" s="482"/>
      <c r="F324" s="482"/>
      <c r="G324" s="482"/>
      <c r="H324" s="483"/>
      <c r="I324" s="366" t="s">
        <v>343</v>
      </c>
      <c r="J324" s="435"/>
      <c r="K324" s="367"/>
      <c r="L324" s="367"/>
      <c r="M324" s="367"/>
      <c r="N324" s="368"/>
    </row>
    <row r="325" spans="1:14" s="54" customFormat="1" ht="12" x14ac:dyDescent="0.2">
      <c r="A325" s="365" t="s">
        <v>766</v>
      </c>
      <c r="B325" s="481" t="s">
        <v>362</v>
      </c>
      <c r="C325" s="482"/>
      <c r="D325" s="482"/>
      <c r="E325" s="482"/>
      <c r="F325" s="482"/>
      <c r="G325" s="482"/>
      <c r="H325" s="483"/>
      <c r="I325" s="366" t="s">
        <v>343</v>
      </c>
      <c r="J325" s="435"/>
      <c r="K325" s="367"/>
      <c r="L325" s="367"/>
      <c r="M325" s="367"/>
      <c r="N325" s="368"/>
    </row>
    <row r="326" spans="1:14" s="54" customFormat="1" ht="12" x14ac:dyDescent="0.2">
      <c r="A326" s="365" t="s">
        <v>63</v>
      </c>
      <c r="B326" s="451" t="s">
        <v>767</v>
      </c>
      <c r="C326" s="452"/>
      <c r="D326" s="452"/>
      <c r="E326" s="452"/>
      <c r="F326" s="452"/>
      <c r="G326" s="452"/>
      <c r="H326" s="453"/>
      <c r="I326" s="366" t="s">
        <v>343</v>
      </c>
      <c r="J326" s="435"/>
      <c r="K326" s="367"/>
      <c r="L326" s="367"/>
      <c r="M326" s="367"/>
      <c r="N326" s="368"/>
    </row>
    <row r="327" spans="1:14" s="54" customFormat="1" ht="12" x14ac:dyDescent="0.2">
      <c r="A327" s="365" t="s">
        <v>77</v>
      </c>
      <c r="B327" s="451" t="s">
        <v>768</v>
      </c>
      <c r="C327" s="452"/>
      <c r="D327" s="452"/>
      <c r="E327" s="452"/>
      <c r="F327" s="452"/>
      <c r="G327" s="452"/>
      <c r="H327" s="453"/>
      <c r="I327" s="366" t="s">
        <v>343</v>
      </c>
      <c r="J327" s="435"/>
      <c r="K327" s="367"/>
      <c r="L327" s="367"/>
      <c r="M327" s="367"/>
      <c r="N327" s="368"/>
    </row>
    <row r="328" spans="1:14" s="54" customFormat="1" ht="12" x14ac:dyDescent="0.2">
      <c r="A328" s="365" t="s">
        <v>769</v>
      </c>
      <c r="B328" s="457" t="s">
        <v>755</v>
      </c>
      <c r="C328" s="458"/>
      <c r="D328" s="458"/>
      <c r="E328" s="458"/>
      <c r="F328" s="458"/>
      <c r="G328" s="458"/>
      <c r="H328" s="459"/>
      <c r="I328" s="366" t="s">
        <v>343</v>
      </c>
      <c r="J328" s="435"/>
      <c r="K328" s="367"/>
      <c r="L328" s="367"/>
      <c r="M328" s="367"/>
      <c r="N328" s="368"/>
    </row>
    <row r="329" spans="1:14" s="54" customFormat="1" ht="24" customHeight="1" x14ac:dyDescent="0.2">
      <c r="A329" s="365" t="s">
        <v>770</v>
      </c>
      <c r="B329" s="478" t="s">
        <v>345</v>
      </c>
      <c r="C329" s="479"/>
      <c r="D329" s="479"/>
      <c r="E329" s="479"/>
      <c r="F329" s="479"/>
      <c r="G329" s="479"/>
      <c r="H329" s="480"/>
      <c r="I329" s="366" t="s">
        <v>343</v>
      </c>
      <c r="J329" s="435"/>
      <c r="K329" s="367"/>
      <c r="L329" s="367"/>
      <c r="M329" s="367"/>
      <c r="N329" s="368"/>
    </row>
    <row r="330" spans="1:14" s="54" customFormat="1" ht="24" customHeight="1" x14ac:dyDescent="0.2">
      <c r="A330" s="365" t="s">
        <v>771</v>
      </c>
      <c r="B330" s="478" t="s">
        <v>347</v>
      </c>
      <c r="C330" s="479"/>
      <c r="D330" s="479"/>
      <c r="E330" s="479"/>
      <c r="F330" s="479"/>
      <c r="G330" s="479"/>
      <c r="H330" s="480"/>
      <c r="I330" s="366" t="s">
        <v>343</v>
      </c>
      <c r="J330" s="435"/>
      <c r="K330" s="367"/>
      <c r="L330" s="367"/>
      <c r="M330" s="367"/>
      <c r="N330" s="368"/>
    </row>
    <row r="331" spans="1:14" s="54" customFormat="1" ht="24" customHeight="1" x14ac:dyDescent="0.2">
      <c r="A331" s="365" t="s">
        <v>771</v>
      </c>
      <c r="B331" s="478" t="s">
        <v>349</v>
      </c>
      <c r="C331" s="479"/>
      <c r="D331" s="479"/>
      <c r="E331" s="479"/>
      <c r="F331" s="479"/>
      <c r="G331" s="479"/>
      <c r="H331" s="480"/>
      <c r="I331" s="366" t="s">
        <v>343</v>
      </c>
      <c r="J331" s="435"/>
      <c r="K331" s="367"/>
      <c r="L331" s="367"/>
      <c r="M331" s="367"/>
      <c r="N331" s="368"/>
    </row>
    <row r="332" spans="1:14" s="54" customFormat="1" ht="12" x14ac:dyDescent="0.2">
      <c r="A332" s="365" t="s">
        <v>772</v>
      </c>
      <c r="B332" s="457" t="s">
        <v>541</v>
      </c>
      <c r="C332" s="458"/>
      <c r="D332" s="458"/>
      <c r="E332" s="458"/>
      <c r="F332" s="458"/>
      <c r="G332" s="458"/>
      <c r="H332" s="459"/>
      <c r="I332" s="366" t="s">
        <v>343</v>
      </c>
      <c r="J332" s="435"/>
      <c r="K332" s="367"/>
      <c r="L332" s="367"/>
      <c r="M332" s="367"/>
      <c r="N332" s="368"/>
    </row>
    <row r="333" spans="1:14" s="54" customFormat="1" ht="12" x14ac:dyDescent="0.2">
      <c r="A333" s="365" t="s">
        <v>773</v>
      </c>
      <c r="B333" s="457" t="s">
        <v>544</v>
      </c>
      <c r="C333" s="458"/>
      <c r="D333" s="458"/>
      <c r="E333" s="458"/>
      <c r="F333" s="458"/>
      <c r="G333" s="458"/>
      <c r="H333" s="459"/>
      <c r="I333" s="366" t="s">
        <v>343</v>
      </c>
      <c r="J333" s="435"/>
      <c r="K333" s="367"/>
      <c r="L333" s="367"/>
      <c r="M333" s="367"/>
      <c r="N333" s="368"/>
    </row>
    <row r="334" spans="1:14" s="54" customFormat="1" ht="12" x14ac:dyDescent="0.2">
      <c r="A334" s="365" t="s">
        <v>774</v>
      </c>
      <c r="B334" s="457" t="s">
        <v>547</v>
      </c>
      <c r="C334" s="458"/>
      <c r="D334" s="458"/>
      <c r="E334" s="458"/>
      <c r="F334" s="458"/>
      <c r="G334" s="458"/>
      <c r="H334" s="459"/>
      <c r="I334" s="366" t="s">
        <v>343</v>
      </c>
      <c r="J334" s="435"/>
      <c r="K334" s="367"/>
      <c r="L334" s="367"/>
      <c r="M334" s="367"/>
      <c r="N334" s="368"/>
    </row>
    <row r="335" spans="1:14" s="54" customFormat="1" ht="12" x14ac:dyDescent="0.2">
      <c r="A335" s="365" t="s">
        <v>775</v>
      </c>
      <c r="B335" s="457" t="s">
        <v>553</v>
      </c>
      <c r="C335" s="458"/>
      <c r="D335" s="458"/>
      <c r="E335" s="458"/>
      <c r="F335" s="458"/>
      <c r="G335" s="458"/>
      <c r="H335" s="459"/>
      <c r="I335" s="366" t="s">
        <v>343</v>
      </c>
      <c r="J335" s="435"/>
      <c r="K335" s="367"/>
      <c r="L335" s="367"/>
      <c r="M335" s="367"/>
      <c r="N335" s="368"/>
    </row>
    <row r="336" spans="1:14" s="54" customFormat="1" ht="12" x14ac:dyDescent="0.2">
      <c r="A336" s="365" t="s">
        <v>776</v>
      </c>
      <c r="B336" s="457" t="s">
        <v>555</v>
      </c>
      <c r="C336" s="458"/>
      <c r="D336" s="458"/>
      <c r="E336" s="458"/>
      <c r="F336" s="458"/>
      <c r="G336" s="458"/>
      <c r="H336" s="459"/>
      <c r="I336" s="366" t="s">
        <v>343</v>
      </c>
      <c r="J336" s="435"/>
      <c r="K336" s="367"/>
      <c r="L336" s="367"/>
      <c r="M336" s="367"/>
      <c r="N336" s="368"/>
    </row>
    <row r="337" spans="1:14" s="54" customFormat="1" ht="24" customHeight="1" x14ac:dyDescent="0.2">
      <c r="A337" s="365" t="s">
        <v>777</v>
      </c>
      <c r="B337" s="478" t="s">
        <v>558</v>
      </c>
      <c r="C337" s="479"/>
      <c r="D337" s="479"/>
      <c r="E337" s="479"/>
      <c r="F337" s="479"/>
      <c r="G337" s="479"/>
      <c r="H337" s="480"/>
      <c r="I337" s="366" t="s">
        <v>343</v>
      </c>
      <c r="J337" s="435"/>
      <c r="K337" s="367"/>
      <c r="L337" s="367"/>
      <c r="M337" s="367"/>
      <c r="N337" s="368"/>
    </row>
    <row r="338" spans="1:14" s="54" customFormat="1" ht="12" x14ac:dyDescent="0.2">
      <c r="A338" s="365" t="s">
        <v>778</v>
      </c>
      <c r="B338" s="481" t="s">
        <v>360</v>
      </c>
      <c r="C338" s="482"/>
      <c r="D338" s="482"/>
      <c r="E338" s="482"/>
      <c r="F338" s="482"/>
      <c r="G338" s="482"/>
      <c r="H338" s="483"/>
      <c r="I338" s="366" t="s">
        <v>343</v>
      </c>
      <c r="J338" s="435"/>
      <c r="K338" s="367"/>
      <c r="L338" s="367"/>
      <c r="M338" s="367"/>
      <c r="N338" s="368"/>
    </row>
    <row r="339" spans="1:14" s="54" customFormat="1" ht="12" x14ac:dyDescent="0.2">
      <c r="A339" s="365" t="s">
        <v>779</v>
      </c>
      <c r="B339" s="481" t="s">
        <v>362</v>
      </c>
      <c r="C339" s="482"/>
      <c r="D339" s="482"/>
      <c r="E339" s="482"/>
      <c r="F339" s="482"/>
      <c r="G339" s="482"/>
      <c r="H339" s="483"/>
      <c r="I339" s="366" t="s">
        <v>343</v>
      </c>
      <c r="J339" s="435"/>
      <c r="K339" s="367"/>
      <c r="L339" s="367"/>
      <c r="M339" s="367"/>
      <c r="N339" s="368"/>
    </row>
    <row r="340" spans="1:14" s="54" customFormat="1" ht="12" x14ac:dyDescent="0.2">
      <c r="A340" s="365" t="s">
        <v>90</v>
      </c>
      <c r="B340" s="448" t="s">
        <v>780</v>
      </c>
      <c r="C340" s="449"/>
      <c r="D340" s="449"/>
      <c r="E340" s="449"/>
      <c r="F340" s="449"/>
      <c r="G340" s="449"/>
      <c r="H340" s="450"/>
      <c r="I340" s="366" t="s">
        <v>343</v>
      </c>
      <c r="J340" s="435"/>
      <c r="K340" s="367"/>
      <c r="L340" s="367"/>
      <c r="M340" s="367"/>
      <c r="N340" s="368"/>
    </row>
    <row r="341" spans="1:14" s="54" customFormat="1" ht="12" x14ac:dyDescent="0.2">
      <c r="A341" s="365" t="s">
        <v>91</v>
      </c>
      <c r="B341" s="448" t="s">
        <v>781</v>
      </c>
      <c r="C341" s="449"/>
      <c r="D341" s="449"/>
      <c r="E341" s="449"/>
      <c r="F341" s="449"/>
      <c r="G341" s="449"/>
      <c r="H341" s="450"/>
      <c r="I341" s="366" t="s">
        <v>343</v>
      </c>
      <c r="J341" s="435"/>
      <c r="K341" s="367"/>
      <c r="L341" s="367"/>
      <c r="M341" s="367"/>
      <c r="N341" s="368"/>
    </row>
    <row r="342" spans="1:14" s="54" customFormat="1" ht="12" x14ac:dyDescent="0.2">
      <c r="A342" s="365" t="s">
        <v>93</v>
      </c>
      <c r="B342" s="451" t="s">
        <v>782</v>
      </c>
      <c r="C342" s="452"/>
      <c r="D342" s="452"/>
      <c r="E342" s="452"/>
      <c r="F342" s="452"/>
      <c r="G342" s="452"/>
      <c r="H342" s="453"/>
      <c r="I342" s="366" t="s">
        <v>343</v>
      </c>
      <c r="J342" s="435"/>
      <c r="K342" s="367"/>
      <c r="L342" s="367"/>
      <c r="M342" s="367"/>
      <c r="N342" s="368"/>
    </row>
    <row r="343" spans="1:14" s="54" customFormat="1" ht="12" x14ac:dyDescent="0.2">
      <c r="A343" s="365" t="s">
        <v>99</v>
      </c>
      <c r="B343" s="451" t="s">
        <v>783</v>
      </c>
      <c r="C343" s="452"/>
      <c r="D343" s="452"/>
      <c r="E343" s="452"/>
      <c r="F343" s="452"/>
      <c r="G343" s="452"/>
      <c r="H343" s="453"/>
      <c r="I343" s="366" t="s">
        <v>343</v>
      </c>
      <c r="J343" s="435"/>
      <c r="K343" s="367"/>
      <c r="L343" s="367"/>
      <c r="M343" s="367"/>
      <c r="N343" s="368"/>
    </row>
    <row r="344" spans="1:14" s="54" customFormat="1" ht="12" x14ac:dyDescent="0.2">
      <c r="A344" s="365" t="s">
        <v>365</v>
      </c>
      <c r="B344" s="445" t="s">
        <v>784</v>
      </c>
      <c r="C344" s="446"/>
      <c r="D344" s="446"/>
      <c r="E344" s="446"/>
      <c r="F344" s="446"/>
      <c r="G344" s="446"/>
      <c r="H344" s="447"/>
      <c r="I344" s="366" t="s">
        <v>343</v>
      </c>
      <c r="J344" s="435"/>
      <c r="K344" s="367"/>
      <c r="L344" s="367"/>
      <c r="M344" s="367"/>
      <c r="N344" s="368"/>
    </row>
    <row r="345" spans="1:14" s="54" customFormat="1" ht="12" x14ac:dyDescent="0.2">
      <c r="A345" s="365" t="s">
        <v>367</v>
      </c>
      <c r="B345" s="448" t="s">
        <v>785</v>
      </c>
      <c r="C345" s="449"/>
      <c r="D345" s="449"/>
      <c r="E345" s="449"/>
      <c r="F345" s="449"/>
      <c r="G345" s="449"/>
      <c r="H345" s="450"/>
      <c r="I345" s="366" t="s">
        <v>343</v>
      </c>
      <c r="J345" s="435"/>
      <c r="K345" s="367"/>
      <c r="L345" s="367"/>
      <c r="M345" s="367"/>
      <c r="N345" s="368"/>
    </row>
    <row r="346" spans="1:14" s="54" customFormat="1" ht="12" x14ac:dyDescent="0.2">
      <c r="A346" s="365" t="s">
        <v>371</v>
      </c>
      <c r="B346" s="448" t="s">
        <v>786</v>
      </c>
      <c r="C346" s="449"/>
      <c r="D346" s="449"/>
      <c r="E346" s="449"/>
      <c r="F346" s="449"/>
      <c r="G346" s="449"/>
      <c r="H346" s="450"/>
      <c r="I346" s="366" t="s">
        <v>343</v>
      </c>
      <c r="J346" s="435"/>
      <c r="K346" s="367"/>
      <c r="L346" s="367"/>
      <c r="M346" s="367"/>
      <c r="N346" s="368"/>
    </row>
    <row r="347" spans="1:14" s="54" customFormat="1" ht="12" x14ac:dyDescent="0.2">
      <c r="A347" s="365" t="s">
        <v>372</v>
      </c>
      <c r="B347" s="448" t="s">
        <v>787</v>
      </c>
      <c r="C347" s="449"/>
      <c r="D347" s="449"/>
      <c r="E347" s="449"/>
      <c r="F347" s="449"/>
      <c r="G347" s="449"/>
      <c r="H347" s="450"/>
      <c r="I347" s="366" t="s">
        <v>343</v>
      </c>
      <c r="J347" s="435"/>
      <c r="K347" s="367"/>
      <c r="L347" s="367"/>
      <c r="M347" s="367"/>
      <c r="N347" s="368"/>
    </row>
    <row r="348" spans="1:14" s="54" customFormat="1" ht="12" x14ac:dyDescent="0.2">
      <c r="A348" s="365" t="s">
        <v>373</v>
      </c>
      <c r="B348" s="448" t="s">
        <v>788</v>
      </c>
      <c r="C348" s="449"/>
      <c r="D348" s="449"/>
      <c r="E348" s="449"/>
      <c r="F348" s="449"/>
      <c r="G348" s="449"/>
      <c r="H348" s="450"/>
      <c r="I348" s="366" t="s">
        <v>343</v>
      </c>
      <c r="J348" s="435"/>
      <c r="K348" s="367"/>
      <c r="L348" s="367"/>
      <c r="M348" s="367"/>
      <c r="N348" s="368"/>
    </row>
    <row r="349" spans="1:14" s="54" customFormat="1" ht="12" x14ac:dyDescent="0.2">
      <c r="A349" s="365" t="s">
        <v>374</v>
      </c>
      <c r="B349" s="448" t="s">
        <v>789</v>
      </c>
      <c r="C349" s="449"/>
      <c r="D349" s="449"/>
      <c r="E349" s="449"/>
      <c r="F349" s="449"/>
      <c r="G349" s="449"/>
      <c r="H349" s="450"/>
      <c r="I349" s="366" t="s">
        <v>343</v>
      </c>
      <c r="J349" s="435"/>
      <c r="K349" s="367"/>
      <c r="L349" s="367"/>
      <c r="M349" s="367"/>
      <c r="N349" s="368"/>
    </row>
    <row r="350" spans="1:14" s="54" customFormat="1" ht="12" x14ac:dyDescent="0.2">
      <c r="A350" s="365" t="s">
        <v>414</v>
      </c>
      <c r="B350" s="451" t="s">
        <v>790</v>
      </c>
      <c r="C350" s="452"/>
      <c r="D350" s="452"/>
      <c r="E350" s="452"/>
      <c r="F350" s="452"/>
      <c r="G350" s="452"/>
      <c r="H350" s="453"/>
      <c r="I350" s="366" t="s">
        <v>343</v>
      </c>
      <c r="J350" s="435"/>
      <c r="K350" s="367"/>
      <c r="L350" s="367"/>
      <c r="M350" s="367"/>
      <c r="N350" s="368"/>
    </row>
    <row r="351" spans="1:14" s="54" customFormat="1" ht="24" customHeight="1" x14ac:dyDescent="0.2">
      <c r="A351" s="365" t="s">
        <v>791</v>
      </c>
      <c r="B351" s="478" t="s">
        <v>792</v>
      </c>
      <c r="C351" s="479"/>
      <c r="D351" s="479"/>
      <c r="E351" s="479"/>
      <c r="F351" s="479"/>
      <c r="G351" s="479"/>
      <c r="H351" s="480"/>
      <c r="I351" s="366" t="s">
        <v>343</v>
      </c>
      <c r="J351" s="435"/>
      <c r="K351" s="367"/>
      <c r="L351" s="367"/>
      <c r="M351" s="367"/>
      <c r="N351" s="368"/>
    </row>
    <row r="352" spans="1:14" s="54" customFormat="1" ht="12" x14ac:dyDescent="0.2">
      <c r="A352" s="365" t="s">
        <v>416</v>
      </c>
      <c r="B352" s="451" t="s">
        <v>793</v>
      </c>
      <c r="C352" s="452"/>
      <c r="D352" s="452"/>
      <c r="E352" s="452"/>
      <c r="F352" s="452"/>
      <c r="G352" s="452"/>
      <c r="H352" s="453"/>
      <c r="I352" s="366" t="s">
        <v>343</v>
      </c>
      <c r="J352" s="435"/>
      <c r="K352" s="367"/>
      <c r="L352" s="367"/>
      <c r="M352" s="367"/>
      <c r="N352" s="368"/>
    </row>
    <row r="353" spans="1:14" s="54" customFormat="1" ht="24" customHeight="1" x14ac:dyDescent="0.2">
      <c r="A353" s="365" t="s">
        <v>794</v>
      </c>
      <c r="B353" s="478" t="s">
        <v>795</v>
      </c>
      <c r="C353" s="479"/>
      <c r="D353" s="479"/>
      <c r="E353" s="479"/>
      <c r="F353" s="479"/>
      <c r="G353" s="479"/>
      <c r="H353" s="480"/>
      <c r="I353" s="366" t="s">
        <v>343</v>
      </c>
      <c r="J353" s="435"/>
      <c r="K353" s="367"/>
      <c r="L353" s="367"/>
      <c r="M353" s="367"/>
      <c r="N353" s="368"/>
    </row>
    <row r="354" spans="1:14" s="54" customFormat="1" ht="12" x14ac:dyDescent="0.2">
      <c r="A354" s="365" t="s">
        <v>375</v>
      </c>
      <c r="B354" s="448" t="s">
        <v>796</v>
      </c>
      <c r="C354" s="449"/>
      <c r="D354" s="449"/>
      <c r="E354" s="449"/>
      <c r="F354" s="449"/>
      <c r="G354" s="449"/>
      <c r="H354" s="450"/>
      <c r="I354" s="366" t="s">
        <v>343</v>
      </c>
      <c r="J354" s="435"/>
      <c r="K354" s="367"/>
      <c r="L354" s="367"/>
      <c r="M354" s="367"/>
      <c r="N354" s="368"/>
    </row>
    <row r="355" spans="1:14" s="54" customFormat="1" ht="12.75" thickBot="1" x14ac:dyDescent="0.25">
      <c r="A355" s="369" t="s">
        <v>376</v>
      </c>
      <c r="B355" s="472" t="s">
        <v>797</v>
      </c>
      <c r="C355" s="473"/>
      <c r="D355" s="473"/>
      <c r="E355" s="473"/>
      <c r="F355" s="473"/>
      <c r="G355" s="473"/>
      <c r="H355" s="474"/>
      <c r="I355" s="370" t="s">
        <v>343</v>
      </c>
      <c r="J355" s="438"/>
      <c r="K355" s="371"/>
      <c r="L355" s="371"/>
      <c r="M355" s="371"/>
      <c r="N355" s="372"/>
    </row>
    <row r="356" spans="1:14" s="54" customFormat="1" ht="12" x14ac:dyDescent="0.2">
      <c r="A356" s="373" t="s">
        <v>434</v>
      </c>
      <c r="B356" s="469" t="s">
        <v>427</v>
      </c>
      <c r="C356" s="470"/>
      <c r="D356" s="470"/>
      <c r="E356" s="470"/>
      <c r="F356" s="470"/>
      <c r="G356" s="470"/>
      <c r="H356" s="471"/>
      <c r="I356" s="374" t="s">
        <v>527</v>
      </c>
      <c r="J356" s="434"/>
      <c r="K356" s="375"/>
      <c r="L356" s="375"/>
      <c r="M356" s="375"/>
      <c r="N356" s="376"/>
    </row>
    <row r="357" spans="1:14" s="54" customFormat="1" ht="36" customHeight="1" x14ac:dyDescent="0.2">
      <c r="A357" s="365" t="s">
        <v>436</v>
      </c>
      <c r="B357" s="460" t="s">
        <v>798</v>
      </c>
      <c r="C357" s="461"/>
      <c r="D357" s="461"/>
      <c r="E357" s="461"/>
      <c r="F357" s="461"/>
      <c r="G357" s="461"/>
      <c r="H357" s="462"/>
      <c r="I357" s="366" t="s">
        <v>343</v>
      </c>
      <c r="J357" s="435"/>
      <c r="K357" s="367"/>
      <c r="L357" s="367"/>
      <c r="M357" s="367"/>
      <c r="N357" s="368"/>
    </row>
    <row r="358" spans="1:14" s="54" customFormat="1" ht="12" x14ac:dyDescent="0.2">
      <c r="A358" s="365" t="s">
        <v>437</v>
      </c>
      <c r="B358" s="451" t="s">
        <v>799</v>
      </c>
      <c r="C358" s="452"/>
      <c r="D358" s="452"/>
      <c r="E358" s="452"/>
      <c r="F358" s="452"/>
      <c r="G358" s="452"/>
      <c r="H358" s="453"/>
      <c r="I358" s="366" t="s">
        <v>343</v>
      </c>
      <c r="J358" s="435"/>
      <c r="K358" s="367"/>
      <c r="L358" s="367"/>
      <c r="M358" s="367"/>
      <c r="N358" s="368"/>
    </row>
    <row r="359" spans="1:14" s="54" customFormat="1" ht="24" customHeight="1" x14ac:dyDescent="0.2">
      <c r="A359" s="365" t="s">
        <v>438</v>
      </c>
      <c r="B359" s="454" t="s">
        <v>800</v>
      </c>
      <c r="C359" s="455"/>
      <c r="D359" s="455"/>
      <c r="E359" s="455"/>
      <c r="F359" s="455"/>
      <c r="G359" s="455"/>
      <c r="H359" s="456"/>
      <c r="I359" s="366" t="s">
        <v>343</v>
      </c>
      <c r="J359" s="435"/>
      <c r="K359" s="367"/>
      <c r="L359" s="367"/>
      <c r="M359" s="367"/>
      <c r="N359" s="368"/>
    </row>
    <row r="360" spans="1:14" s="54" customFormat="1" ht="12" x14ac:dyDescent="0.2">
      <c r="A360" s="365" t="s">
        <v>439</v>
      </c>
      <c r="B360" s="451" t="s">
        <v>801</v>
      </c>
      <c r="C360" s="452"/>
      <c r="D360" s="452"/>
      <c r="E360" s="452"/>
      <c r="F360" s="452"/>
      <c r="G360" s="452"/>
      <c r="H360" s="453"/>
      <c r="I360" s="366" t="s">
        <v>343</v>
      </c>
      <c r="J360" s="435"/>
      <c r="K360" s="367"/>
      <c r="L360" s="367"/>
      <c r="M360" s="367"/>
      <c r="N360" s="368"/>
    </row>
    <row r="361" spans="1:14" s="54" customFormat="1" ht="24" customHeight="1" x14ac:dyDescent="0.2">
      <c r="A361" s="365" t="s">
        <v>440</v>
      </c>
      <c r="B361" s="460" t="s">
        <v>802</v>
      </c>
      <c r="C361" s="461"/>
      <c r="D361" s="461"/>
      <c r="E361" s="461"/>
      <c r="F361" s="461"/>
      <c r="G361" s="461"/>
      <c r="H361" s="462"/>
      <c r="I361" s="366" t="s">
        <v>527</v>
      </c>
      <c r="J361" s="435"/>
      <c r="K361" s="367"/>
      <c r="L361" s="367"/>
      <c r="M361" s="367"/>
      <c r="N361" s="368"/>
    </row>
    <row r="362" spans="1:14" s="54" customFormat="1" ht="12" x14ac:dyDescent="0.2">
      <c r="A362" s="365" t="s">
        <v>803</v>
      </c>
      <c r="B362" s="451" t="s">
        <v>804</v>
      </c>
      <c r="C362" s="452"/>
      <c r="D362" s="452"/>
      <c r="E362" s="452"/>
      <c r="F362" s="452"/>
      <c r="G362" s="452"/>
      <c r="H362" s="453"/>
      <c r="I362" s="366" t="s">
        <v>343</v>
      </c>
      <c r="J362" s="435"/>
      <c r="K362" s="367"/>
      <c r="L362" s="367"/>
      <c r="M362" s="367"/>
      <c r="N362" s="368"/>
    </row>
    <row r="363" spans="1:14" s="54" customFormat="1" ht="12" x14ac:dyDescent="0.2">
      <c r="A363" s="365" t="s">
        <v>805</v>
      </c>
      <c r="B363" s="451" t="s">
        <v>806</v>
      </c>
      <c r="C363" s="452"/>
      <c r="D363" s="452"/>
      <c r="E363" s="452"/>
      <c r="F363" s="452"/>
      <c r="G363" s="452"/>
      <c r="H363" s="453"/>
      <c r="I363" s="366" t="s">
        <v>343</v>
      </c>
      <c r="J363" s="435"/>
      <c r="K363" s="367"/>
      <c r="L363" s="367"/>
      <c r="M363" s="367"/>
      <c r="N363" s="368"/>
    </row>
    <row r="364" spans="1:14" s="54" customFormat="1" ht="12.75" thickBot="1" x14ac:dyDescent="0.25">
      <c r="A364" s="369" t="s">
        <v>807</v>
      </c>
      <c r="B364" s="475" t="s">
        <v>808</v>
      </c>
      <c r="C364" s="476"/>
      <c r="D364" s="476"/>
      <c r="E364" s="476"/>
      <c r="F364" s="476"/>
      <c r="G364" s="476"/>
      <c r="H364" s="477"/>
      <c r="I364" s="370" t="s">
        <v>343</v>
      </c>
      <c r="J364" s="438"/>
      <c r="K364" s="371"/>
      <c r="L364" s="371"/>
      <c r="M364" s="371"/>
      <c r="N364" s="372"/>
    </row>
    <row r="365" spans="1:14" s="54" customFormat="1" ht="12" x14ac:dyDescent="0.2">
      <c r="A365" s="365" t="s">
        <v>809</v>
      </c>
      <c r="B365" s="445" t="s">
        <v>810</v>
      </c>
      <c r="C365" s="446"/>
      <c r="D365" s="446"/>
      <c r="E365" s="446"/>
      <c r="F365" s="446"/>
      <c r="G365" s="446"/>
      <c r="H365" s="447"/>
      <c r="I365" s="366" t="s">
        <v>343</v>
      </c>
      <c r="J365" s="435"/>
      <c r="K365" s="367"/>
      <c r="L365" s="367"/>
      <c r="M365" s="367"/>
      <c r="N365" s="368"/>
    </row>
    <row r="366" spans="1:14" s="54" customFormat="1" ht="12" x14ac:dyDescent="0.2">
      <c r="A366" s="365" t="s">
        <v>233</v>
      </c>
      <c r="B366" s="448" t="s">
        <v>811</v>
      </c>
      <c r="C366" s="449"/>
      <c r="D366" s="449"/>
      <c r="E366" s="449"/>
      <c r="F366" s="449"/>
      <c r="G366" s="449"/>
      <c r="H366" s="450"/>
      <c r="I366" s="366" t="s">
        <v>343</v>
      </c>
      <c r="J366" s="435"/>
      <c r="K366" s="367"/>
      <c r="L366" s="367"/>
      <c r="M366" s="367"/>
      <c r="N366" s="368"/>
    </row>
    <row r="367" spans="1:14" s="54" customFormat="1" ht="12" x14ac:dyDescent="0.2">
      <c r="A367" s="365" t="s">
        <v>234</v>
      </c>
      <c r="B367" s="448" t="s">
        <v>812</v>
      </c>
      <c r="C367" s="449"/>
      <c r="D367" s="449"/>
      <c r="E367" s="449"/>
      <c r="F367" s="449"/>
      <c r="G367" s="449"/>
      <c r="H367" s="450"/>
      <c r="I367" s="366" t="s">
        <v>343</v>
      </c>
      <c r="J367" s="435"/>
      <c r="K367" s="367"/>
      <c r="L367" s="367"/>
      <c r="M367" s="367"/>
      <c r="N367" s="368"/>
    </row>
    <row r="368" spans="1:14" s="54" customFormat="1" ht="12" x14ac:dyDescent="0.2">
      <c r="A368" s="365" t="s">
        <v>235</v>
      </c>
      <c r="B368" s="448" t="s">
        <v>501</v>
      </c>
      <c r="C368" s="449"/>
      <c r="D368" s="449"/>
      <c r="E368" s="449"/>
      <c r="F368" s="449"/>
      <c r="G368" s="449"/>
      <c r="H368" s="450"/>
      <c r="I368" s="366" t="s">
        <v>343</v>
      </c>
      <c r="J368" s="435"/>
      <c r="K368" s="367"/>
      <c r="L368" s="367"/>
      <c r="M368" s="367"/>
      <c r="N368" s="368"/>
    </row>
    <row r="369" spans="1:14" s="54" customFormat="1" ht="12.75" thickBot="1" x14ac:dyDescent="0.25">
      <c r="A369" s="369" t="s">
        <v>236</v>
      </c>
      <c r="B369" s="472" t="s">
        <v>813</v>
      </c>
      <c r="C369" s="473"/>
      <c r="D369" s="473"/>
      <c r="E369" s="473"/>
      <c r="F369" s="473"/>
      <c r="G369" s="473"/>
      <c r="H369" s="474"/>
      <c r="I369" s="370" t="s">
        <v>343</v>
      </c>
      <c r="J369" s="438"/>
      <c r="K369" s="371"/>
      <c r="L369" s="371"/>
      <c r="M369" s="371"/>
      <c r="N369" s="372"/>
    </row>
    <row r="370" spans="1:14" s="54" customFormat="1" ht="12" x14ac:dyDescent="0.2">
      <c r="A370" s="373" t="s">
        <v>814</v>
      </c>
      <c r="B370" s="469" t="s">
        <v>427</v>
      </c>
      <c r="C370" s="470"/>
      <c r="D370" s="470"/>
      <c r="E370" s="470"/>
      <c r="F370" s="470"/>
      <c r="G370" s="470"/>
      <c r="H370" s="471"/>
      <c r="I370" s="374" t="s">
        <v>527</v>
      </c>
      <c r="J370" s="434"/>
      <c r="K370" s="375"/>
      <c r="L370" s="375"/>
      <c r="M370" s="375"/>
      <c r="N370" s="376"/>
    </row>
    <row r="371" spans="1:14" s="54" customFormat="1" ht="24" customHeight="1" x14ac:dyDescent="0.2">
      <c r="A371" s="365" t="s">
        <v>238</v>
      </c>
      <c r="B371" s="460" t="s">
        <v>815</v>
      </c>
      <c r="C371" s="461"/>
      <c r="D371" s="461"/>
      <c r="E371" s="461"/>
      <c r="F371" s="461"/>
      <c r="G371" s="461"/>
      <c r="H371" s="462"/>
      <c r="I371" s="366" t="s">
        <v>343</v>
      </c>
      <c r="J371" s="435"/>
      <c r="K371" s="367"/>
      <c r="L371" s="367"/>
      <c r="M371" s="367"/>
      <c r="N371" s="368"/>
    </row>
    <row r="372" spans="1:14" s="54" customFormat="1" ht="12" x14ac:dyDescent="0.2">
      <c r="A372" s="365" t="s">
        <v>239</v>
      </c>
      <c r="B372" s="448" t="s">
        <v>816</v>
      </c>
      <c r="C372" s="449"/>
      <c r="D372" s="449"/>
      <c r="E372" s="449"/>
      <c r="F372" s="449"/>
      <c r="G372" s="449"/>
      <c r="H372" s="450"/>
      <c r="I372" s="366" t="s">
        <v>343</v>
      </c>
      <c r="J372" s="435"/>
      <c r="K372" s="367"/>
      <c r="L372" s="367"/>
      <c r="M372" s="367"/>
      <c r="N372" s="368"/>
    </row>
    <row r="373" spans="1:14" s="54" customFormat="1" ht="12" x14ac:dyDescent="0.2">
      <c r="A373" s="365" t="s">
        <v>817</v>
      </c>
      <c r="B373" s="451" t="s">
        <v>818</v>
      </c>
      <c r="C373" s="452"/>
      <c r="D373" s="452"/>
      <c r="E373" s="452"/>
      <c r="F373" s="452"/>
      <c r="G373" s="452"/>
      <c r="H373" s="453"/>
      <c r="I373" s="366" t="s">
        <v>343</v>
      </c>
      <c r="J373" s="435"/>
      <c r="K373" s="367"/>
      <c r="L373" s="367"/>
      <c r="M373" s="367"/>
      <c r="N373" s="368"/>
    </row>
    <row r="374" spans="1:14" s="54" customFormat="1" ht="12" x14ac:dyDescent="0.2">
      <c r="A374" s="365" t="s">
        <v>240</v>
      </c>
      <c r="B374" s="448" t="s">
        <v>819</v>
      </c>
      <c r="C374" s="449"/>
      <c r="D374" s="449"/>
      <c r="E374" s="449"/>
      <c r="F374" s="449"/>
      <c r="G374" s="449"/>
      <c r="H374" s="450"/>
      <c r="I374" s="366" t="s">
        <v>343</v>
      </c>
      <c r="J374" s="435"/>
      <c r="K374" s="367"/>
      <c r="L374" s="367"/>
      <c r="M374" s="367"/>
      <c r="N374" s="368"/>
    </row>
    <row r="375" spans="1:14" s="54" customFormat="1" ht="12" x14ac:dyDescent="0.2">
      <c r="A375" s="365" t="s">
        <v>820</v>
      </c>
      <c r="B375" s="451" t="s">
        <v>821</v>
      </c>
      <c r="C375" s="452"/>
      <c r="D375" s="452"/>
      <c r="E375" s="452"/>
      <c r="F375" s="452"/>
      <c r="G375" s="452"/>
      <c r="H375" s="453"/>
      <c r="I375" s="366" t="s">
        <v>343</v>
      </c>
      <c r="J375" s="435"/>
      <c r="K375" s="367"/>
      <c r="L375" s="367"/>
      <c r="M375" s="367"/>
      <c r="N375" s="368"/>
    </row>
    <row r="376" spans="1:14" s="54" customFormat="1" ht="24" customHeight="1" thickBot="1" x14ac:dyDescent="0.25">
      <c r="A376" s="377" t="s">
        <v>241</v>
      </c>
      <c r="B376" s="463" t="s">
        <v>822</v>
      </c>
      <c r="C376" s="464"/>
      <c r="D376" s="464"/>
      <c r="E376" s="464"/>
      <c r="F376" s="464"/>
      <c r="G376" s="464"/>
      <c r="H376" s="465"/>
      <c r="I376" s="378" t="s">
        <v>527</v>
      </c>
      <c r="J376" s="436"/>
      <c r="K376" s="379"/>
      <c r="L376" s="379"/>
      <c r="M376" s="379"/>
      <c r="N376" s="380"/>
    </row>
    <row r="377" spans="1:14" ht="16.5" thickBot="1" x14ac:dyDescent="0.3">
      <c r="A377" s="466" t="s">
        <v>823</v>
      </c>
      <c r="B377" s="467"/>
      <c r="C377" s="467"/>
      <c r="D377" s="467"/>
      <c r="E377" s="467"/>
      <c r="F377" s="467"/>
      <c r="G377" s="467"/>
      <c r="H377" s="467"/>
      <c r="I377" s="467"/>
      <c r="J377" s="467"/>
      <c r="K377" s="467"/>
      <c r="L377" s="467"/>
      <c r="M377" s="467"/>
      <c r="N377" s="468"/>
    </row>
    <row r="378" spans="1:14" s="54" customFormat="1" ht="12" x14ac:dyDescent="0.2">
      <c r="A378" s="373" t="s">
        <v>824</v>
      </c>
      <c r="B378" s="469" t="s">
        <v>825</v>
      </c>
      <c r="C378" s="470"/>
      <c r="D378" s="470"/>
      <c r="E378" s="470"/>
      <c r="F378" s="470"/>
      <c r="G378" s="470"/>
      <c r="H378" s="471"/>
      <c r="I378" s="374" t="s">
        <v>343</v>
      </c>
      <c r="J378" s="434"/>
      <c r="K378" s="375"/>
      <c r="L378" s="375"/>
      <c r="M378" s="375"/>
      <c r="N378" s="376"/>
    </row>
    <row r="379" spans="1:14" s="54" customFormat="1" ht="12" x14ac:dyDescent="0.2">
      <c r="A379" s="365" t="s">
        <v>243</v>
      </c>
      <c r="B379" s="448" t="s">
        <v>344</v>
      </c>
      <c r="C379" s="449"/>
      <c r="D379" s="449"/>
      <c r="E379" s="449"/>
      <c r="F379" s="449"/>
      <c r="G379" s="449"/>
      <c r="H379" s="450"/>
      <c r="I379" s="366" t="s">
        <v>343</v>
      </c>
      <c r="J379" s="435"/>
      <c r="K379" s="367"/>
      <c r="L379" s="367"/>
      <c r="M379" s="367"/>
      <c r="N379" s="368"/>
    </row>
    <row r="380" spans="1:14" s="54" customFormat="1" ht="24" customHeight="1" x14ac:dyDescent="0.2">
      <c r="A380" s="365" t="s">
        <v>826</v>
      </c>
      <c r="B380" s="454" t="s">
        <v>345</v>
      </c>
      <c r="C380" s="455"/>
      <c r="D380" s="455"/>
      <c r="E380" s="455"/>
      <c r="F380" s="455"/>
      <c r="G380" s="455"/>
      <c r="H380" s="456"/>
      <c r="I380" s="366" t="s">
        <v>343</v>
      </c>
      <c r="J380" s="435"/>
      <c r="K380" s="367"/>
      <c r="L380" s="367"/>
      <c r="M380" s="367"/>
      <c r="N380" s="368"/>
    </row>
    <row r="381" spans="1:14" s="54" customFormat="1" ht="24" customHeight="1" x14ac:dyDescent="0.2">
      <c r="A381" s="365" t="s">
        <v>827</v>
      </c>
      <c r="B381" s="454" t="s">
        <v>347</v>
      </c>
      <c r="C381" s="455"/>
      <c r="D381" s="455"/>
      <c r="E381" s="455"/>
      <c r="F381" s="455"/>
      <c r="G381" s="455"/>
      <c r="H381" s="456"/>
      <c r="I381" s="366" t="s">
        <v>343</v>
      </c>
      <c r="J381" s="435"/>
      <c r="K381" s="367"/>
      <c r="L381" s="367"/>
      <c r="M381" s="367"/>
      <c r="N381" s="368"/>
    </row>
    <row r="382" spans="1:14" s="54" customFormat="1" ht="24" customHeight="1" x14ac:dyDescent="0.2">
      <c r="A382" s="365" t="s">
        <v>828</v>
      </c>
      <c r="B382" s="454" t="s">
        <v>349</v>
      </c>
      <c r="C382" s="455"/>
      <c r="D382" s="455"/>
      <c r="E382" s="455"/>
      <c r="F382" s="455"/>
      <c r="G382" s="455"/>
      <c r="H382" s="456"/>
      <c r="I382" s="366" t="s">
        <v>343</v>
      </c>
      <c r="J382" s="435"/>
      <c r="K382" s="367"/>
      <c r="L382" s="367"/>
      <c r="M382" s="367"/>
      <c r="N382" s="368"/>
    </row>
    <row r="383" spans="1:14" s="54" customFormat="1" ht="12" x14ac:dyDescent="0.2">
      <c r="A383" s="365" t="s">
        <v>244</v>
      </c>
      <c r="B383" s="448" t="s">
        <v>350</v>
      </c>
      <c r="C383" s="449"/>
      <c r="D383" s="449"/>
      <c r="E383" s="449"/>
      <c r="F383" s="449"/>
      <c r="G383" s="449"/>
      <c r="H383" s="450"/>
      <c r="I383" s="366" t="s">
        <v>343</v>
      </c>
      <c r="J383" s="435"/>
      <c r="K383" s="367"/>
      <c r="L383" s="367"/>
      <c r="M383" s="367"/>
      <c r="N383" s="368"/>
    </row>
    <row r="384" spans="1:14" s="54" customFormat="1" ht="12" x14ac:dyDescent="0.2">
      <c r="A384" s="365" t="s">
        <v>245</v>
      </c>
      <c r="B384" s="448" t="s">
        <v>351</v>
      </c>
      <c r="C384" s="449"/>
      <c r="D384" s="449"/>
      <c r="E384" s="449"/>
      <c r="F384" s="449"/>
      <c r="G384" s="449"/>
      <c r="H384" s="450"/>
      <c r="I384" s="366" t="s">
        <v>343</v>
      </c>
      <c r="J384" s="435"/>
      <c r="K384" s="367"/>
      <c r="L384" s="367"/>
      <c r="M384" s="367"/>
      <c r="N384" s="368"/>
    </row>
    <row r="385" spans="1:14" s="54" customFormat="1" ht="12" x14ac:dyDescent="0.2">
      <c r="A385" s="365" t="s">
        <v>246</v>
      </c>
      <c r="B385" s="448" t="s">
        <v>352</v>
      </c>
      <c r="C385" s="449"/>
      <c r="D385" s="449"/>
      <c r="E385" s="449"/>
      <c r="F385" s="449"/>
      <c r="G385" s="449"/>
      <c r="H385" s="450"/>
      <c r="I385" s="366" t="s">
        <v>343</v>
      </c>
      <c r="J385" s="435"/>
      <c r="K385" s="367"/>
      <c r="L385" s="367"/>
      <c r="M385" s="367"/>
      <c r="N385" s="368"/>
    </row>
    <row r="386" spans="1:14" s="54" customFormat="1" ht="12" x14ac:dyDescent="0.2">
      <c r="A386" s="365" t="s">
        <v>247</v>
      </c>
      <c r="B386" s="448" t="s">
        <v>353</v>
      </c>
      <c r="C386" s="449"/>
      <c r="D386" s="449"/>
      <c r="E386" s="449"/>
      <c r="F386" s="449"/>
      <c r="G386" s="449"/>
      <c r="H386" s="450"/>
      <c r="I386" s="366" t="s">
        <v>343</v>
      </c>
      <c r="J386" s="435"/>
      <c r="K386" s="367"/>
      <c r="L386" s="367"/>
      <c r="M386" s="367"/>
      <c r="N386" s="368"/>
    </row>
    <row r="387" spans="1:14" s="54" customFormat="1" ht="12" x14ac:dyDescent="0.2">
      <c r="A387" s="365" t="s">
        <v>829</v>
      </c>
      <c r="B387" s="448" t="s">
        <v>354</v>
      </c>
      <c r="C387" s="449"/>
      <c r="D387" s="449"/>
      <c r="E387" s="449"/>
      <c r="F387" s="449"/>
      <c r="G387" s="449"/>
      <c r="H387" s="450"/>
      <c r="I387" s="366" t="s">
        <v>343</v>
      </c>
      <c r="J387" s="435"/>
      <c r="K387" s="367"/>
      <c r="L387" s="367"/>
      <c r="M387" s="367"/>
      <c r="N387" s="368"/>
    </row>
    <row r="388" spans="1:14" s="54" customFormat="1" ht="12" x14ac:dyDescent="0.2">
      <c r="A388" s="365" t="s">
        <v>830</v>
      </c>
      <c r="B388" s="448" t="s">
        <v>356</v>
      </c>
      <c r="C388" s="449"/>
      <c r="D388" s="449"/>
      <c r="E388" s="449"/>
      <c r="F388" s="449"/>
      <c r="G388" s="449"/>
      <c r="H388" s="450"/>
      <c r="I388" s="366" t="s">
        <v>343</v>
      </c>
      <c r="J388" s="435"/>
      <c r="K388" s="367"/>
      <c r="L388" s="367"/>
      <c r="M388" s="367"/>
      <c r="N388" s="368"/>
    </row>
    <row r="389" spans="1:14" s="54" customFormat="1" ht="24" customHeight="1" x14ac:dyDescent="0.2">
      <c r="A389" s="365" t="s">
        <v>831</v>
      </c>
      <c r="B389" s="460" t="s">
        <v>358</v>
      </c>
      <c r="C389" s="461"/>
      <c r="D389" s="461"/>
      <c r="E389" s="461"/>
      <c r="F389" s="461"/>
      <c r="G389" s="461"/>
      <c r="H389" s="462"/>
      <c r="I389" s="366" t="s">
        <v>343</v>
      </c>
      <c r="J389" s="435"/>
      <c r="K389" s="367"/>
      <c r="L389" s="367"/>
      <c r="M389" s="367"/>
      <c r="N389" s="368"/>
    </row>
    <row r="390" spans="1:14" s="54" customFormat="1" ht="12" x14ac:dyDescent="0.2">
      <c r="A390" s="365" t="s">
        <v>832</v>
      </c>
      <c r="B390" s="451" t="s">
        <v>360</v>
      </c>
      <c r="C390" s="452"/>
      <c r="D390" s="452"/>
      <c r="E390" s="452"/>
      <c r="F390" s="452"/>
      <c r="G390" s="452"/>
      <c r="H390" s="453"/>
      <c r="I390" s="366" t="s">
        <v>343</v>
      </c>
      <c r="J390" s="435"/>
      <c r="K390" s="367"/>
      <c r="L390" s="367"/>
      <c r="M390" s="367"/>
      <c r="N390" s="368"/>
    </row>
    <row r="391" spans="1:14" s="54" customFormat="1" ht="12" x14ac:dyDescent="0.2">
      <c r="A391" s="365" t="s">
        <v>833</v>
      </c>
      <c r="B391" s="451" t="s">
        <v>362</v>
      </c>
      <c r="C391" s="452"/>
      <c r="D391" s="452"/>
      <c r="E391" s="452"/>
      <c r="F391" s="452"/>
      <c r="G391" s="452"/>
      <c r="H391" s="453"/>
      <c r="I391" s="366" t="s">
        <v>343</v>
      </c>
      <c r="J391" s="435"/>
      <c r="K391" s="367"/>
      <c r="L391" s="367"/>
      <c r="M391" s="367"/>
      <c r="N391" s="368"/>
    </row>
    <row r="392" spans="1:14" s="54" customFormat="1" ht="24" customHeight="1" x14ac:dyDescent="0.2">
      <c r="A392" s="365" t="s">
        <v>834</v>
      </c>
      <c r="B392" s="460" t="s">
        <v>835</v>
      </c>
      <c r="C392" s="461"/>
      <c r="D392" s="461"/>
      <c r="E392" s="461"/>
      <c r="F392" s="461"/>
      <c r="G392" s="461"/>
      <c r="H392" s="462"/>
      <c r="I392" s="366" t="s">
        <v>343</v>
      </c>
      <c r="J392" s="435"/>
      <c r="K392" s="367"/>
      <c r="L392" s="367"/>
      <c r="M392" s="367"/>
      <c r="N392" s="368"/>
    </row>
    <row r="393" spans="1:14" s="54" customFormat="1" ht="12" x14ac:dyDescent="0.2">
      <c r="A393" s="365" t="s">
        <v>836</v>
      </c>
      <c r="B393" s="451" t="s">
        <v>837</v>
      </c>
      <c r="C393" s="452"/>
      <c r="D393" s="452"/>
      <c r="E393" s="452"/>
      <c r="F393" s="452"/>
      <c r="G393" s="452"/>
      <c r="H393" s="453"/>
      <c r="I393" s="366" t="s">
        <v>343</v>
      </c>
      <c r="J393" s="435"/>
      <c r="K393" s="367"/>
      <c r="L393" s="367"/>
      <c r="M393" s="367"/>
      <c r="N393" s="368"/>
    </row>
    <row r="394" spans="1:14" s="54" customFormat="1" ht="12" x14ac:dyDescent="0.2">
      <c r="A394" s="365" t="s">
        <v>838</v>
      </c>
      <c r="B394" s="451" t="s">
        <v>839</v>
      </c>
      <c r="C394" s="452"/>
      <c r="D394" s="452"/>
      <c r="E394" s="452"/>
      <c r="F394" s="452"/>
      <c r="G394" s="452"/>
      <c r="H394" s="453"/>
      <c r="I394" s="366" t="s">
        <v>343</v>
      </c>
      <c r="J394" s="435"/>
      <c r="K394" s="367"/>
      <c r="L394" s="367"/>
      <c r="M394" s="367"/>
      <c r="N394" s="368"/>
    </row>
    <row r="395" spans="1:14" s="54" customFormat="1" ht="12" x14ac:dyDescent="0.2">
      <c r="A395" s="365" t="s">
        <v>840</v>
      </c>
      <c r="B395" s="448" t="s">
        <v>364</v>
      </c>
      <c r="C395" s="449"/>
      <c r="D395" s="449"/>
      <c r="E395" s="449"/>
      <c r="F395" s="449"/>
      <c r="G395" s="449"/>
      <c r="H395" s="450"/>
      <c r="I395" s="366" t="s">
        <v>343</v>
      </c>
      <c r="J395" s="435"/>
      <c r="K395" s="367"/>
      <c r="L395" s="367"/>
      <c r="M395" s="367"/>
      <c r="N395" s="368"/>
    </row>
    <row r="396" spans="1:14" s="54" customFormat="1" ht="12" x14ac:dyDescent="0.2">
      <c r="A396" s="365" t="s">
        <v>841</v>
      </c>
      <c r="B396" s="445" t="s">
        <v>842</v>
      </c>
      <c r="C396" s="446"/>
      <c r="D396" s="446"/>
      <c r="E396" s="446"/>
      <c r="F396" s="446"/>
      <c r="G396" s="446"/>
      <c r="H396" s="447"/>
      <c r="I396" s="366" t="s">
        <v>343</v>
      </c>
      <c r="J396" s="435"/>
      <c r="K396" s="367"/>
      <c r="L396" s="367"/>
      <c r="M396" s="367"/>
      <c r="N396" s="368"/>
    </row>
    <row r="397" spans="1:14" s="54" customFormat="1" ht="12" x14ac:dyDescent="0.2">
      <c r="A397" s="365" t="s">
        <v>843</v>
      </c>
      <c r="B397" s="448" t="s">
        <v>844</v>
      </c>
      <c r="C397" s="449"/>
      <c r="D397" s="449"/>
      <c r="E397" s="449"/>
      <c r="F397" s="449"/>
      <c r="G397" s="449"/>
      <c r="H397" s="450"/>
      <c r="I397" s="366" t="s">
        <v>343</v>
      </c>
      <c r="J397" s="435"/>
      <c r="K397" s="367"/>
      <c r="L397" s="367"/>
      <c r="M397" s="367"/>
      <c r="N397" s="368"/>
    </row>
    <row r="398" spans="1:14" s="54" customFormat="1" ht="12" x14ac:dyDescent="0.2">
      <c r="A398" s="365" t="s">
        <v>845</v>
      </c>
      <c r="B398" s="448" t="s">
        <v>846</v>
      </c>
      <c r="C398" s="449"/>
      <c r="D398" s="449"/>
      <c r="E398" s="449"/>
      <c r="F398" s="449"/>
      <c r="G398" s="449"/>
      <c r="H398" s="450"/>
      <c r="I398" s="366" t="s">
        <v>343</v>
      </c>
      <c r="J398" s="435"/>
      <c r="K398" s="367"/>
      <c r="L398" s="367"/>
      <c r="M398" s="367"/>
      <c r="N398" s="368"/>
    </row>
    <row r="399" spans="1:14" s="54" customFormat="1" ht="12" x14ac:dyDescent="0.2">
      <c r="A399" s="365" t="s">
        <v>847</v>
      </c>
      <c r="B399" s="451" t="s">
        <v>575</v>
      </c>
      <c r="C399" s="452"/>
      <c r="D399" s="452"/>
      <c r="E399" s="452"/>
      <c r="F399" s="452"/>
      <c r="G399" s="452"/>
      <c r="H399" s="453"/>
      <c r="I399" s="366" t="s">
        <v>343</v>
      </c>
      <c r="J399" s="435"/>
      <c r="K399" s="367"/>
      <c r="L399" s="367"/>
      <c r="M399" s="367"/>
      <c r="N399" s="368"/>
    </row>
    <row r="400" spans="1:14" s="54" customFormat="1" ht="12" x14ac:dyDescent="0.2">
      <c r="A400" s="365" t="s">
        <v>848</v>
      </c>
      <c r="B400" s="451" t="s">
        <v>849</v>
      </c>
      <c r="C400" s="452"/>
      <c r="D400" s="452"/>
      <c r="E400" s="452"/>
      <c r="F400" s="452"/>
      <c r="G400" s="452"/>
      <c r="H400" s="453"/>
      <c r="I400" s="366" t="s">
        <v>343</v>
      </c>
      <c r="J400" s="435"/>
      <c r="K400" s="367"/>
      <c r="L400" s="367"/>
      <c r="M400" s="367"/>
      <c r="N400" s="368"/>
    </row>
    <row r="401" spans="1:14" s="54" customFormat="1" ht="12" x14ac:dyDescent="0.2">
      <c r="A401" s="365" t="s">
        <v>850</v>
      </c>
      <c r="B401" s="451" t="s">
        <v>851</v>
      </c>
      <c r="C401" s="452"/>
      <c r="D401" s="452"/>
      <c r="E401" s="452"/>
      <c r="F401" s="452"/>
      <c r="G401" s="452"/>
      <c r="H401" s="453"/>
      <c r="I401" s="366" t="s">
        <v>343</v>
      </c>
      <c r="J401" s="435"/>
      <c r="K401" s="367"/>
      <c r="L401" s="367"/>
      <c r="M401" s="367"/>
      <c r="N401" s="368"/>
    </row>
    <row r="402" spans="1:14" s="54" customFormat="1" ht="24" customHeight="1" x14ac:dyDescent="0.2">
      <c r="A402" s="365" t="s">
        <v>852</v>
      </c>
      <c r="B402" s="460" t="s">
        <v>853</v>
      </c>
      <c r="C402" s="461"/>
      <c r="D402" s="461"/>
      <c r="E402" s="461"/>
      <c r="F402" s="461"/>
      <c r="G402" s="461"/>
      <c r="H402" s="462"/>
      <c r="I402" s="366" t="s">
        <v>343</v>
      </c>
      <c r="J402" s="435"/>
      <c r="K402" s="367"/>
      <c r="L402" s="367"/>
      <c r="M402" s="367"/>
      <c r="N402" s="368"/>
    </row>
    <row r="403" spans="1:14" s="54" customFormat="1" ht="24" customHeight="1" x14ac:dyDescent="0.2">
      <c r="A403" s="365" t="s">
        <v>854</v>
      </c>
      <c r="B403" s="460" t="s">
        <v>855</v>
      </c>
      <c r="C403" s="461"/>
      <c r="D403" s="461"/>
      <c r="E403" s="461"/>
      <c r="F403" s="461"/>
      <c r="G403" s="461"/>
      <c r="H403" s="462"/>
      <c r="I403" s="366" t="s">
        <v>343</v>
      </c>
      <c r="J403" s="435"/>
      <c r="K403" s="367"/>
      <c r="L403" s="367"/>
      <c r="M403" s="367"/>
      <c r="N403" s="368"/>
    </row>
    <row r="404" spans="1:14" s="54" customFormat="1" ht="12" x14ac:dyDescent="0.2">
      <c r="A404" s="365" t="s">
        <v>856</v>
      </c>
      <c r="B404" s="448" t="s">
        <v>857</v>
      </c>
      <c r="C404" s="449"/>
      <c r="D404" s="449"/>
      <c r="E404" s="449"/>
      <c r="F404" s="449"/>
      <c r="G404" s="449"/>
      <c r="H404" s="450"/>
      <c r="I404" s="366" t="s">
        <v>343</v>
      </c>
      <c r="J404" s="435"/>
      <c r="K404" s="367"/>
      <c r="L404" s="367"/>
      <c r="M404" s="367"/>
      <c r="N404" s="368"/>
    </row>
    <row r="405" spans="1:14" s="54" customFormat="1" ht="12" x14ac:dyDescent="0.2">
      <c r="A405" s="365" t="s">
        <v>858</v>
      </c>
      <c r="B405" s="448" t="s">
        <v>859</v>
      </c>
      <c r="C405" s="449"/>
      <c r="D405" s="449"/>
      <c r="E405" s="449"/>
      <c r="F405" s="449"/>
      <c r="G405" s="449"/>
      <c r="H405" s="450"/>
      <c r="I405" s="366" t="s">
        <v>343</v>
      </c>
      <c r="J405" s="435"/>
      <c r="K405" s="367"/>
      <c r="L405" s="367"/>
      <c r="M405" s="367"/>
      <c r="N405" s="368"/>
    </row>
    <row r="406" spans="1:14" s="54" customFormat="1" ht="12" x14ac:dyDescent="0.2">
      <c r="A406" s="365" t="s">
        <v>860</v>
      </c>
      <c r="B406" s="448" t="s">
        <v>861</v>
      </c>
      <c r="C406" s="449"/>
      <c r="D406" s="449"/>
      <c r="E406" s="449"/>
      <c r="F406" s="449"/>
      <c r="G406" s="449"/>
      <c r="H406" s="450"/>
      <c r="I406" s="366" t="s">
        <v>343</v>
      </c>
      <c r="J406" s="435"/>
      <c r="K406" s="367"/>
      <c r="L406" s="367"/>
      <c r="M406" s="367"/>
      <c r="N406" s="368"/>
    </row>
    <row r="407" spans="1:14" s="54" customFormat="1" ht="12" x14ac:dyDescent="0.2">
      <c r="A407" s="365" t="s">
        <v>862</v>
      </c>
      <c r="B407" s="448" t="s">
        <v>863</v>
      </c>
      <c r="C407" s="449"/>
      <c r="D407" s="449"/>
      <c r="E407" s="449"/>
      <c r="F407" s="449"/>
      <c r="G407" s="449"/>
      <c r="H407" s="450"/>
      <c r="I407" s="366" t="s">
        <v>343</v>
      </c>
      <c r="J407" s="435"/>
      <c r="K407" s="367"/>
      <c r="L407" s="367"/>
      <c r="M407" s="367"/>
      <c r="N407" s="368"/>
    </row>
    <row r="408" spans="1:14" s="54" customFormat="1" ht="12" x14ac:dyDescent="0.2">
      <c r="A408" s="365" t="s">
        <v>864</v>
      </c>
      <c r="B408" s="451" t="s">
        <v>865</v>
      </c>
      <c r="C408" s="452"/>
      <c r="D408" s="452"/>
      <c r="E408" s="452"/>
      <c r="F408" s="452"/>
      <c r="G408" s="452"/>
      <c r="H408" s="453"/>
      <c r="I408" s="366" t="s">
        <v>343</v>
      </c>
      <c r="J408" s="435"/>
      <c r="K408" s="367"/>
      <c r="L408" s="367"/>
      <c r="M408" s="367"/>
      <c r="N408" s="368"/>
    </row>
    <row r="409" spans="1:14" s="54" customFormat="1" ht="12" x14ac:dyDescent="0.2">
      <c r="A409" s="365" t="s">
        <v>866</v>
      </c>
      <c r="B409" s="448" t="s">
        <v>867</v>
      </c>
      <c r="C409" s="449"/>
      <c r="D409" s="449"/>
      <c r="E409" s="449"/>
      <c r="F409" s="449"/>
      <c r="G409" s="449"/>
      <c r="H409" s="450"/>
      <c r="I409" s="366" t="s">
        <v>343</v>
      </c>
      <c r="J409" s="435"/>
      <c r="K409" s="367"/>
      <c r="L409" s="367"/>
      <c r="M409" s="367"/>
      <c r="N409" s="368"/>
    </row>
    <row r="410" spans="1:14" s="54" customFormat="1" ht="12" x14ac:dyDescent="0.2">
      <c r="A410" s="365" t="s">
        <v>868</v>
      </c>
      <c r="B410" s="448" t="s">
        <v>869</v>
      </c>
      <c r="C410" s="449"/>
      <c r="D410" s="449"/>
      <c r="E410" s="449"/>
      <c r="F410" s="449"/>
      <c r="G410" s="449"/>
      <c r="H410" s="450"/>
      <c r="I410" s="366" t="s">
        <v>343</v>
      </c>
      <c r="J410" s="435"/>
      <c r="K410" s="367"/>
      <c r="L410" s="367"/>
      <c r="M410" s="367"/>
      <c r="N410" s="368"/>
    </row>
    <row r="411" spans="1:14" s="54" customFormat="1" ht="12" x14ac:dyDescent="0.2">
      <c r="A411" s="365" t="s">
        <v>870</v>
      </c>
      <c r="B411" s="448" t="s">
        <v>871</v>
      </c>
      <c r="C411" s="449"/>
      <c r="D411" s="449"/>
      <c r="E411" s="449"/>
      <c r="F411" s="449"/>
      <c r="G411" s="449"/>
      <c r="H411" s="450"/>
      <c r="I411" s="366" t="s">
        <v>343</v>
      </c>
      <c r="J411" s="435"/>
      <c r="K411" s="367"/>
      <c r="L411" s="367"/>
      <c r="M411" s="367"/>
      <c r="N411" s="368"/>
    </row>
    <row r="412" spans="1:14" s="54" customFormat="1" ht="24" customHeight="1" x14ac:dyDescent="0.2">
      <c r="A412" s="365" t="s">
        <v>872</v>
      </c>
      <c r="B412" s="460" t="s">
        <v>873</v>
      </c>
      <c r="C412" s="461"/>
      <c r="D412" s="461"/>
      <c r="E412" s="461"/>
      <c r="F412" s="461"/>
      <c r="G412" s="461"/>
      <c r="H412" s="462"/>
      <c r="I412" s="366" t="s">
        <v>343</v>
      </c>
      <c r="J412" s="435"/>
      <c r="K412" s="367"/>
      <c r="L412" s="367"/>
      <c r="M412" s="367"/>
      <c r="N412" s="368"/>
    </row>
    <row r="413" spans="1:14" s="54" customFormat="1" ht="12" x14ac:dyDescent="0.2">
      <c r="A413" s="365" t="s">
        <v>874</v>
      </c>
      <c r="B413" s="448" t="s">
        <v>875</v>
      </c>
      <c r="C413" s="449"/>
      <c r="D413" s="449"/>
      <c r="E413" s="449"/>
      <c r="F413" s="449"/>
      <c r="G413" s="449"/>
      <c r="H413" s="450"/>
      <c r="I413" s="366" t="s">
        <v>343</v>
      </c>
      <c r="J413" s="435"/>
      <c r="K413" s="367"/>
      <c r="L413" s="367"/>
      <c r="M413" s="367"/>
      <c r="N413" s="368"/>
    </row>
    <row r="414" spans="1:14" s="54" customFormat="1" ht="12" x14ac:dyDescent="0.2">
      <c r="A414" s="365" t="s">
        <v>876</v>
      </c>
      <c r="B414" s="445" t="s">
        <v>877</v>
      </c>
      <c r="C414" s="446"/>
      <c r="D414" s="446"/>
      <c r="E414" s="446"/>
      <c r="F414" s="446"/>
      <c r="G414" s="446"/>
      <c r="H414" s="447"/>
      <c r="I414" s="366" t="s">
        <v>343</v>
      </c>
      <c r="J414" s="435"/>
      <c r="K414" s="367"/>
      <c r="L414" s="367"/>
      <c r="M414" s="367"/>
      <c r="N414" s="368"/>
    </row>
    <row r="415" spans="1:14" s="54" customFormat="1" ht="12" x14ac:dyDescent="0.2">
      <c r="A415" s="365" t="s">
        <v>878</v>
      </c>
      <c r="B415" s="448" t="s">
        <v>879</v>
      </c>
      <c r="C415" s="449"/>
      <c r="D415" s="449"/>
      <c r="E415" s="449"/>
      <c r="F415" s="449"/>
      <c r="G415" s="449"/>
      <c r="H415" s="450"/>
      <c r="I415" s="366" t="s">
        <v>343</v>
      </c>
      <c r="J415" s="435"/>
      <c r="K415" s="367"/>
      <c r="L415" s="367"/>
      <c r="M415" s="367"/>
      <c r="N415" s="368"/>
    </row>
    <row r="416" spans="1:14" s="54" customFormat="1" ht="12" x14ac:dyDescent="0.2">
      <c r="A416" s="365" t="s">
        <v>880</v>
      </c>
      <c r="B416" s="448" t="s">
        <v>881</v>
      </c>
      <c r="C416" s="449"/>
      <c r="D416" s="449"/>
      <c r="E416" s="449"/>
      <c r="F416" s="449"/>
      <c r="G416" s="449"/>
      <c r="H416" s="450"/>
      <c r="I416" s="366" t="s">
        <v>343</v>
      </c>
      <c r="J416" s="435"/>
      <c r="K416" s="367"/>
      <c r="L416" s="367"/>
      <c r="M416" s="367"/>
      <c r="N416" s="368"/>
    </row>
    <row r="417" spans="1:14" s="54" customFormat="1" ht="24" customHeight="1" x14ac:dyDescent="0.2">
      <c r="A417" s="365" t="s">
        <v>882</v>
      </c>
      <c r="B417" s="454" t="s">
        <v>883</v>
      </c>
      <c r="C417" s="455"/>
      <c r="D417" s="455"/>
      <c r="E417" s="455"/>
      <c r="F417" s="455"/>
      <c r="G417" s="455"/>
      <c r="H417" s="456"/>
      <c r="I417" s="366" t="s">
        <v>343</v>
      </c>
      <c r="J417" s="435"/>
      <c r="K417" s="367"/>
      <c r="L417" s="367"/>
      <c r="M417" s="367"/>
      <c r="N417" s="368"/>
    </row>
    <row r="418" spans="1:14" s="54" customFormat="1" ht="12" x14ac:dyDescent="0.2">
      <c r="A418" s="365" t="s">
        <v>884</v>
      </c>
      <c r="B418" s="457" t="s">
        <v>790</v>
      </c>
      <c r="C418" s="458"/>
      <c r="D418" s="458"/>
      <c r="E418" s="458"/>
      <c r="F418" s="458"/>
      <c r="G418" s="458"/>
      <c r="H418" s="459"/>
      <c r="I418" s="366" t="s">
        <v>343</v>
      </c>
      <c r="J418" s="435"/>
      <c r="K418" s="367"/>
      <c r="L418" s="367"/>
      <c r="M418" s="367"/>
      <c r="N418" s="368"/>
    </row>
    <row r="419" spans="1:14" s="54" customFormat="1" ht="12" x14ac:dyDescent="0.2">
      <c r="A419" s="365" t="s">
        <v>885</v>
      </c>
      <c r="B419" s="457" t="s">
        <v>793</v>
      </c>
      <c r="C419" s="458"/>
      <c r="D419" s="458"/>
      <c r="E419" s="458"/>
      <c r="F419" s="458"/>
      <c r="G419" s="458"/>
      <c r="H419" s="459"/>
      <c r="I419" s="366" t="s">
        <v>343</v>
      </c>
      <c r="J419" s="435"/>
      <c r="K419" s="367"/>
      <c r="L419" s="367"/>
      <c r="M419" s="367"/>
      <c r="N419" s="368"/>
    </row>
    <row r="420" spans="1:14" s="54" customFormat="1" ht="12" x14ac:dyDescent="0.2">
      <c r="A420" s="365" t="s">
        <v>886</v>
      </c>
      <c r="B420" s="448" t="s">
        <v>887</v>
      </c>
      <c r="C420" s="449"/>
      <c r="D420" s="449"/>
      <c r="E420" s="449"/>
      <c r="F420" s="449"/>
      <c r="G420" s="449"/>
      <c r="H420" s="450"/>
      <c r="I420" s="366" t="s">
        <v>343</v>
      </c>
      <c r="J420" s="435"/>
      <c r="K420" s="367"/>
      <c r="L420" s="367"/>
      <c r="M420" s="367"/>
      <c r="N420" s="368"/>
    </row>
    <row r="421" spans="1:14" s="54" customFormat="1" ht="12" x14ac:dyDescent="0.2">
      <c r="A421" s="365" t="s">
        <v>888</v>
      </c>
      <c r="B421" s="445" t="s">
        <v>889</v>
      </c>
      <c r="C421" s="446"/>
      <c r="D421" s="446"/>
      <c r="E421" s="446"/>
      <c r="F421" s="446"/>
      <c r="G421" s="446"/>
      <c r="H421" s="447"/>
      <c r="I421" s="366" t="s">
        <v>343</v>
      </c>
      <c r="J421" s="435"/>
      <c r="K421" s="367"/>
      <c r="L421" s="367"/>
      <c r="M421" s="367"/>
      <c r="N421" s="368"/>
    </row>
    <row r="422" spans="1:14" s="54" customFormat="1" ht="12" x14ac:dyDescent="0.2">
      <c r="A422" s="365" t="s">
        <v>890</v>
      </c>
      <c r="B422" s="448" t="s">
        <v>891</v>
      </c>
      <c r="C422" s="449"/>
      <c r="D422" s="449"/>
      <c r="E422" s="449"/>
      <c r="F422" s="449"/>
      <c r="G422" s="449"/>
      <c r="H422" s="450"/>
      <c r="I422" s="366" t="s">
        <v>343</v>
      </c>
      <c r="J422" s="435"/>
      <c r="K422" s="367"/>
      <c r="L422" s="367"/>
      <c r="M422" s="367"/>
      <c r="N422" s="368"/>
    </row>
    <row r="423" spans="1:14" s="54" customFormat="1" ht="12" x14ac:dyDescent="0.2">
      <c r="A423" s="365" t="s">
        <v>892</v>
      </c>
      <c r="B423" s="451" t="s">
        <v>893</v>
      </c>
      <c r="C423" s="452"/>
      <c r="D423" s="452"/>
      <c r="E423" s="452"/>
      <c r="F423" s="452"/>
      <c r="G423" s="452"/>
      <c r="H423" s="453"/>
      <c r="I423" s="366" t="s">
        <v>343</v>
      </c>
      <c r="J423" s="435"/>
      <c r="K423" s="367"/>
      <c r="L423" s="367"/>
      <c r="M423" s="367"/>
      <c r="N423" s="368"/>
    </row>
    <row r="424" spans="1:14" s="54" customFormat="1" ht="12" x14ac:dyDescent="0.2">
      <c r="A424" s="365" t="s">
        <v>894</v>
      </c>
      <c r="B424" s="451" t="s">
        <v>895</v>
      </c>
      <c r="C424" s="452"/>
      <c r="D424" s="452"/>
      <c r="E424" s="452"/>
      <c r="F424" s="452"/>
      <c r="G424" s="452"/>
      <c r="H424" s="453"/>
      <c r="I424" s="366" t="s">
        <v>343</v>
      </c>
      <c r="J424" s="435"/>
      <c r="K424" s="367"/>
      <c r="L424" s="367"/>
      <c r="M424" s="367"/>
      <c r="N424" s="368"/>
    </row>
    <row r="425" spans="1:14" s="54" customFormat="1" ht="12" x14ac:dyDescent="0.2">
      <c r="A425" s="365" t="s">
        <v>896</v>
      </c>
      <c r="B425" s="451" t="s">
        <v>897</v>
      </c>
      <c r="C425" s="452"/>
      <c r="D425" s="452"/>
      <c r="E425" s="452"/>
      <c r="F425" s="452"/>
      <c r="G425" s="452"/>
      <c r="H425" s="453"/>
      <c r="I425" s="366" t="s">
        <v>343</v>
      </c>
      <c r="J425" s="435"/>
      <c r="K425" s="367"/>
      <c r="L425" s="367"/>
      <c r="M425" s="367"/>
      <c r="N425" s="368"/>
    </row>
    <row r="426" spans="1:14" s="54" customFormat="1" ht="12" x14ac:dyDescent="0.2">
      <c r="A426" s="365" t="s">
        <v>898</v>
      </c>
      <c r="B426" s="451" t="s">
        <v>899</v>
      </c>
      <c r="C426" s="452"/>
      <c r="D426" s="452"/>
      <c r="E426" s="452"/>
      <c r="F426" s="452"/>
      <c r="G426" s="452"/>
      <c r="H426" s="453"/>
      <c r="I426" s="366" t="s">
        <v>343</v>
      </c>
      <c r="J426" s="435"/>
      <c r="K426" s="367"/>
      <c r="L426" s="367"/>
      <c r="M426" s="367"/>
      <c r="N426" s="368"/>
    </row>
    <row r="427" spans="1:14" s="54" customFormat="1" ht="12" x14ac:dyDescent="0.2">
      <c r="A427" s="365" t="s">
        <v>900</v>
      </c>
      <c r="B427" s="451" t="s">
        <v>901</v>
      </c>
      <c r="C427" s="452"/>
      <c r="D427" s="452"/>
      <c r="E427" s="452"/>
      <c r="F427" s="452"/>
      <c r="G427" s="452"/>
      <c r="H427" s="453"/>
      <c r="I427" s="366" t="s">
        <v>343</v>
      </c>
      <c r="J427" s="435"/>
      <c r="K427" s="367"/>
      <c r="L427" s="367"/>
      <c r="M427" s="367"/>
      <c r="N427" s="368"/>
    </row>
    <row r="428" spans="1:14" s="54" customFormat="1" ht="12" x14ac:dyDescent="0.2">
      <c r="A428" s="365" t="s">
        <v>902</v>
      </c>
      <c r="B428" s="451" t="s">
        <v>903</v>
      </c>
      <c r="C428" s="452"/>
      <c r="D428" s="452"/>
      <c r="E428" s="452"/>
      <c r="F428" s="452"/>
      <c r="G428" s="452"/>
      <c r="H428" s="453"/>
      <c r="I428" s="366" t="s">
        <v>343</v>
      </c>
      <c r="J428" s="435"/>
      <c r="K428" s="367"/>
      <c r="L428" s="367"/>
      <c r="M428" s="367"/>
      <c r="N428" s="368"/>
    </row>
    <row r="429" spans="1:14" s="54" customFormat="1" ht="12" x14ac:dyDescent="0.2">
      <c r="A429" s="365" t="s">
        <v>904</v>
      </c>
      <c r="B429" s="448" t="s">
        <v>905</v>
      </c>
      <c r="C429" s="449"/>
      <c r="D429" s="449"/>
      <c r="E429" s="449"/>
      <c r="F429" s="449"/>
      <c r="G429" s="449"/>
      <c r="H429" s="450"/>
      <c r="I429" s="366" t="s">
        <v>343</v>
      </c>
      <c r="J429" s="435"/>
      <c r="K429" s="367"/>
      <c r="L429" s="367"/>
      <c r="M429" s="367"/>
      <c r="N429" s="368"/>
    </row>
    <row r="430" spans="1:14" s="54" customFormat="1" ht="12" x14ac:dyDescent="0.2">
      <c r="A430" s="365" t="s">
        <v>906</v>
      </c>
      <c r="B430" s="448" t="s">
        <v>907</v>
      </c>
      <c r="C430" s="449"/>
      <c r="D430" s="449"/>
      <c r="E430" s="449"/>
      <c r="F430" s="449"/>
      <c r="G430" s="449"/>
      <c r="H430" s="450"/>
      <c r="I430" s="366" t="s">
        <v>343</v>
      </c>
      <c r="J430" s="435"/>
      <c r="K430" s="367"/>
      <c r="L430" s="367"/>
      <c r="M430" s="367"/>
      <c r="N430" s="368"/>
    </row>
    <row r="431" spans="1:14" s="54" customFormat="1" ht="12" x14ac:dyDescent="0.2">
      <c r="A431" s="365" t="s">
        <v>908</v>
      </c>
      <c r="B431" s="448" t="s">
        <v>427</v>
      </c>
      <c r="C431" s="449"/>
      <c r="D431" s="449"/>
      <c r="E431" s="449"/>
      <c r="F431" s="449"/>
      <c r="G431" s="449"/>
      <c r="H431" s="450"/>
      <c r="I431" s="366" t="s">
        <v>527</v>
      </c>
      <c r="J431" s="435"/>
      <c r="K431" s="367"/>
      <c r="L431" s="367"/>
      <c r="M431" s="367"/>
      <c r="N431" s="368"/>
    </row>
    <row r="432" spans="1:14" s="54" customFormat="1" ht="12" x14ac:dyDescent="0.2">
      <c r="A432" s="365" t="s">
        <v>909</v>
      </c>
      <c r="B432" s="448" t="s">
        <v>910</v>
      </c>
      <c r="C432" s="449"/>
      <c r="D432" s="449"/>
      <c r="E432" s="449"/>
      <c r="F432" s="449"/>
      <c r="G432" s="449"/>
      <c r="H432" s="450"/>
      <c r="I432" s="366" t="s">
        <v>343</v>
      </c>
      <c r="J432" s="435"/>
      <c r="K432" s="367"/>
      <c r="L432" s="367"/>
      <c r="M432" s="367"/>
      <c r="N432" s="368"/>
    </row>
    <row r="433" spans="1:14" s="54" customFormat="1" ht="12" x14ac:dyDescent="0.2">
      <c r="A433" s="365" t="s">
        <v>911</v>
      </c>
      <c r="B433" s="445" t="s">
        <v>912</v>
      </c>
      <c r="C433" s="446"/>
      <c r="D433" s="446"/>
      <c r="E433" s="446"/>
      <c r="F433" s="446"/>
      <c r="G433" s="446"/>
      <c r="H433" s="447"/>
      <c r="I433" s="366" t="s">
        <v>343</v>
      </c>
      <c r="J433" s="435"/>
      <c r="K433" s="367"/>
      <c r="L433" s="367"/>
      <c r="M433" s="367"/>
      <c r="N433" s="368"/>
    </row>
    <row r="434" spans="1:14" s="54" customFormat="1" ht="12" x14ac:dyDescent="0.2">
      <c r="A434" s="365" t="s">
        <v>913</v>
      </c>
      <c r="B434" s="448" t="s">
        <v>914</v>
      </c>
      <c r="C434" s="449"/>
      <c r="D434" s="449"/>
      <c r="E434" s="449"/>
      <c r="F434" s="449"/>
      <c r="G434" s="449"/>
      <c r="H434" s="450"/>
      <c r="I434" s="366" t="s">
        <v>343</v>
      </c>
      <c r="J434" s="435"/>
      <c r="K434" s="367"/>
      <c r="L434" s="367"/>
      <c r="M434" s="367"/>
      <c r="N434" s="368"/>
    </row>
    <row r="435" spans="1:14" s="54" customFormat="1" ht="12" x14ac:dyDescent="0.2">
      <c r="A435" s="365" t="s">
        <v>915</v>
      </c>
      <c r="B435" s="448" t="s">
        <v>916</v>
      </c>
      <c r="C435" s="449"/>
      <c r="D435" s="449"/>
      <c r="E435" s="449"/>
      <c r="F435" s="449"/>
      <c r="G435" s="449"/>
      <c r="H435" s="450"/>
      <c r="I435" s="366" t="s">
        <v>343</v>
      </c>
      <c r="J435" s="435"/>
      <c r="K435" s="367"/>
      <c r="L435" s="367"/>
      <c r="M435" s="367"/>
      <c r="N435" s="368"/>
    </row>
    <row r="436" spans="1:14" s="54" customFormat="1" ht="12" x14ac:dyDescent="0.2">
      <c r="A436" s="365" t="s">
        <v>917</v>
      </c>
      <c r="B436" s="451" t="s">
        <v>918</v>
      </c>
      <c r="C436" s="452"/>
      <c r="D436" s="452"/>
      <c r="E436" s="452"/>
      <c r="F436" s="452"/>
      <c r="G436" s="452"/>
      <c r="H436" s="453"/>
      <c r="I436" s="366" t="s">
        <v>343</v>
      </c>
      <c r="J436" s="435"/>
      <c r="K436" s="367"/>
      <c r="L436" s="367"/>
      <c r="M436" s="367"/>
      <c r="N436" s="368"/>
    </row>
    <row r="437" spans="1:14" s="54" customFormat="1" ht="12" x14ac:dyDescent="0.2">
      <c r="A437" s="365" t="s">
        <v>919</v>
      </c>
      <c r="B437" s="451" t="s">
        <v>920</v>
      </c>
      <c r="C437" s="452"/>
      <c r="D437" s="452"/>
      <c r="E437" s="452"/>
      <c r="F437" s="452"/>
      <c r="G437" s="452"/>
      <c r="H437" s="453"/>
      <c r="I437" s="366" t="s">
        <v>343</v>
      </c>
      <c r="J437" s="435"/>
      <c r="K437" s="367"/>
      <c r="L437" s="367"/>
      <c r="M437" s="367"/>
      <c r="N437" s="368"/>
    </row>
    <row r="438" spans="1:14" s="54" customFormat="1" ht="12" x14ac:dyDescent="0.2">
      <c r="A438" s="365" t="s">
        <v>921</v>
      </c>
      <c r="B438" s="451" t="s">
        <v>499</v>
      </c>
      <c r="C438" s="452"/>
      <c r="D438" s="452"/>
      <c r="E438" s="452"/>
      <c r="F438" s="452"/>
      <c r="G438" s="452"/>
      <c r="H438" s="453"/>
      <c r="I438" s="366" t="s">
        <v>343</v>
      </c>
      <c r="J438" s="435"/>
      <c r="K438" s="367"/>
      <c r="L438" s="367"/>
      <c r="M438" s="367"/>
      <c r="N438" s="368"/>
    </row>
    <row r="439" spans="1:14" s="54" customFormat="1" ht="12" x14ac:dyDescent="0.2">
      <c r="A439" s="365" t="s">
        <v>922</v>
      </c>
      <c r="B439" s="448" t="s">
        <v>923</v>
      </c>
      <c r="C439" s="449"/>
      <c r="D439" s="449"/>
      <c r="E439" s="449"/>
      <c r="F439" s="449"/>
      <c r="G439" s="449"/>
      <c r="H439" s="450"/>
      <c r="I439" s="366" t="s">
        <v>343</v>
      </c>
      <c r="J439" s="435"/>
      <c r="K439" s="367"/>
      <c r="L439" s="367"/>
      <c r="M439" s="367"/>
      <c r="N439" s="368"/>
    </row>
    <row r="440" spans="1:14" s="54" customFormat="1" ht="12" x14ac:dyDescent="0.2">
      <c r="A440" s="365" t="s">
        <v>924</v>
      </c>
      <c r="B440" s="448" t="s">
        <v>925</v>
      </c>
      <c r="C440" s="449"/>
      <c r="D440" s="449"/>
      <c r="E440" s="449"/>
      <c r="F440" s="449"/>
      <c r="G440" s="449"/>
      <c r="H440" s="450"/>
      <c r="I440" s="366" t="s">
        <v>343</v>
      </c>
      <c r="J440" s="435"/>
      <c r="K440" s="367"/>
      <c r="L440" s="367"/>
      <c r="M440" s="367"/>
      <c r="N440" s="368"/>
    </row>
    <row r="441" spans="1:14" s="54" customFormat="1" ht="12" x14ac:dyDescent="0.2">
      <c r="A441" s="365" t="s">
        <v>926</v>
      </c>
      <c r="B441" s="451" t="s">
        <v>927</v>
      </c>
      <c r="C441" s="452"/>
      <c r="D441" s="452"/>
      <c r="E441" s="452"/>
      <c r="F441" s="452"/>
      <c r="G441" s="452"/>
      <c r="H441" s="453"/>
      <c r="I441" s="366" t="s">
        <v>343</v>
      </c>
      <c r="J441" s="435"/>
      <c r="K441" s="367"/>
      <c r="L441" s="367"/>
      <c r="M441" s="367"/>
      <c r="N441" s="368"/>
    </row>
    <row r="442" spans="1:14" s="54" customFormat="1" ht="12" x14ac:dyDescent="0.2">
      <c r="A442" s="365" t="s">
        <v>928</v>
      </c>
      <c r="B442" s="451" t="s">
        <v>929</v>
      </c>
      <c r="C442" s="452"/>
      <c r="D442" s="452"/>
      <c r="E442" s="452"/>
      <c r="F442" s="452"/>
      <c r="G442" s="452"/>
      <c r="H442" s="453"/>
      <c r="I442" s="366" t="s">
        <v>343</v>
      </c>
      <c r="J442" s="435"/>
      <c r="K442" s="367"/>
      <c r="L442" s="367"/>
      <c r="M442" s="367"/>
      <c r="N442" s="368"/>
    </row>
    <row r="443" spans="1:14" s="54" customFormat="1" ht="12" x14ac:dyDescent="0.2">
      <c r="A443" s="365" t="s">
        <v>930</v>
      </c>
      <c r="B443" s="448" t="s">
        <v>931</v>
      </c>
      <c r="C443" s="449"/>
      <c r="D443" s="449"/>
      <c r="E443" s="449"/>
      <c r="F443" s="449"/>
      <c r="G443" s="449"/>
      <c r="H443" s="450"/>
      <c r="I443" s="366" t="s">
        <v>343</v>
      </c>
      <c r="J443" s="435"/>
      <c r="K443" s="367"/>
      <c r="L443" s="367"/>
      <c r="M443" s="367"/>
      <c r="N443" s="368"/>
    </row>
    <row r="444" spans="1:14" s="54" customFormat="1" ht="12" x14ac:dyDescent="0.2">
      <c r="A444" s="365" t="s">
        <v>932</v>
      </c>
      <c r="B444" s="448" t="s">
        <v>933</v>
      </c>
      <c r="C444" s="449"/>
      <c r="D444" s="449"/>
      <c r="E444" s="449"/>
      <c r="F444" s="449"/>
      <c r="G444" s="449"/>
      <c r="H444" s="450"/>
      <c r="I444" s="366" t="s">
        <v>343</v>
      </c>
      <c r="J444" s="435"/>
      <c r="K444" s="367"/>
      <c r="L444" s="367"/>
      <c r="M444" s="367"/>
      <c r="N444" s="368"/>
    </row>
    <row r="445" spans="1:14" s="54" customFormat="1" ht="12" x14ac:dyDescent="0.2">
      <c r="A445" s="365" t="s">
        <v>934</v>
      </c>
      <c r="B445" s="448" t="s">
        <v>935</v>
      </c>
      <c r="C445" s="449"/>
      <c r="D445" s="449"/>
      <c r="E445" s="449"/>
      <c r="F445" s="449"/>
      <c r="G445" s="449"/>
      <c r="H445" s="450"/>
      <c r="I445" s="366" t="s">
        <v>343</v>
      </c>
      <c r="J445" s="435"/>
      <c r="K445" s="367"/>
      <c r="L445" s="367"/>
      <c r="M445" s="367"/>
      <c r="N445" s="368"/>
    </row>
    <row r="446" spans="1:14" s="54" customFormat="1" ht="12" x14ac:dyDescent="0.2">
      <c r="A446" s="365" t="s">
        <v>936</v>
      </c>
      <c r="B446" s="445" t="s">
        <v>937</v>
      </c>
      <c r="C446" s="446"/>
      <c r="D446" s="446"/>
      <c r="E446" s="446"/>
      <c r="F446" s="446"/>
      <c r="G446" s="446"/>
      <c r="H446" s="447"/>
      <c r="I446" s="366" t="s">
        <v>343</v>
      </c>
      <c r="J446" s="435"/>
      <c r="K446" s="367"/>
      <c r="L446" s="367"/>
      <c r="M446" s="367"/>
      <c r="N446" s="368"/>
    </row>
    <row r="447" spans="1:14" s="54" customFormat="1" ht="12" x14ac:dyDescent="0.2">
      <c r="A447" s="365" t="s">
        <v>938</v>
      </c>
      <c r="B447" s="448" t="s">
        <v>939</v>
      </c>
      <c r="C447" s="449"/>
      <c r="D447" s="449"/>
      <c r="E447" s="449"/>
      <c r="F447" s="449"/>
      <c r="G447" s="449"/>
      <c r="H447" s="450"/>
      <c r="I447" s="366" t="s">
        <v>343</v>
      </c>
      <c r="J447" s="435"/>
      <c r="K447" s="367"/>
      <c r="L447" s="367"/>
      <c r="M447" s="367"/>
      <c r="N447" s="368"/>
    </row>
    <row r="448" spans="1:14" s="54" customFormat="1" ht="12" x14ac:dyDescent="0.2">
      <c r="A448" s="365" t="s">
        <v>940</v>
      </c>
      <c r="B448" s="451" t="s">
        <v>918</v>
      </c>
      <c r="C448" s="452"/>
      <c r="D448" s="452"/>
      <c r="E448" s="452"/>
      <c r="F448" s="452"/>
      <c r="G448" s="452"/>
      <c r="H448" s="453"/>
      <c r="I448" s="366" t="s">
        <v>343</v>
      </c>
      <c r="J448" s="435"/>
      <c r="K448" s="367"/>
      <c r="L448" s="367"/>
      <c r="M448" s="367"/>
      <c r="N448" s="368"/>
    </row>
    <row r="449" spans="1:14" s="54" customFormat="1" ht="12" x14ac:dyDescent="0.2">
      <c r="A449" s="365" t="s">
        <v>941</v>
      </c>
      <c r="B449" s="451" t="s">
        <v>920</v>
      </c>
      <c r="C449" s="452"/>
      <c r="D449" s="452"/>
      <c r="E449" s="452"/>
      <c r="F449" s="452"/>
      <c r="G449" s="452"/>
      <c r="H449" s="453"/>
      <c r="I449" s="366" t="s">
        <v>343</v>
      </c>
      <c r="J449" s="435"/>
      <c r="K449" s="367"/>
      <c r="L449" s="367"/>
      <c r="M449" s="367"/>
      <c r="N449" s="368"/>
    </row>
    <row r="450" spans="1:14" s="54" customFormat="1" ht="12" x14ac:dyDescent="0.2">
      <c r="A450" s="365" t="s">
        <v>233</v>
      </c>
      <c r="B450" s="448" t="s">
        <v>811</v>
      </c>
      <c r="C450" s="449"/>
      <c r="D450" s="449"/>
      <c r="E450" s="449"/>
      <c r="F450" s="449"/>
      <c r="G450" s="449"/>
      <c r="H450" s="450"/>
      <c r="I450" s="366" t="s">
        <v>343</v>
      </c>
      <c r="J450" s="435"/>
      <c r="K450" s="367"/>
      <c r="L450" s="367"/>
      <c r="M450" s="367"/>
      <c r="N450" s="368"/>
    </row>
    <row r="451" spans="1:14" s="54" customFormat="1" ht="12" x14ac:dyDescent="0.2">
      <c r="A451" s="365" t="s">
        <v>234</v>
      </c>
      <c r="B451" s="448" t="s">
        <v>812</v>
      </c>
      <c r="C451" s="449"/>
      <c r="D451" s="449"/>
      <c r="E451" s="449"/>
      <c r="F451" s="449"/>
      <c r="G451" s="449"/>
      <c r="H451" s="450"/>
      <c r="I451" s="366" t="s">
        <v>343</v>
      </c>
      <c r="J451" s="435"/>
      <c r="K451" s="367"/>
      <c r="L451" s="367"/>
      <c r="M451" s="367"/>
      <c r="N451" s="368"/>
    </row>
    <row r="452" spans="1:14" s="54" customFormat="1" ht="12" x14ac:dyDescent="0.2">
      <c r="A452" s="365" t="s">
        <v>235</v>
      </c>
      <c r="B452" s="448" t="s">
        <v>501</v>
      </c>
      <c r="C452" s="449"/>
      <c r="D452" s="449"/>
      <c r="E452" s="449"/>
      <c r="F452" s="449"/>
      <c r="G452" s="449"/>
      <c r="H452" s="450"/>
      <c r="I452" s="366" t="s">
        <v>343</v>
      </c>
      <c r="J452" s="435"/>
      <c r="K452" s="367"/>
      <c r="L452" s="367"/>
      <c r="M452" s="367"/>
      <c r="N452" s="368"/>
    </row>
    <row r="453" spans="1:14" s="54" customFormat="1" ht="12.75" thickBot="1" x14ac:dyDescent="0.25">
      <c r="A453" s="369" t="s">
        <v>236</v>
      </c>
      <c r="B453" s="472" t="s">
        <v>813</v>
      </c>
      <c r="C453" s="473"/>
      <c r="D453" s="473"/>
      <c r="E453" s="473"/>
      <c r="F453" s="473"/>
      <c r="G453" s="473"/>
      <c r="H453" s="474"/>
      <c r="I453" s="370" t="s">
        <v>343</v>
      </c>
      <c r="J453" s="438"/>
      <c r="K453" s="371"/>
      <c r="L453" s="371"/>
      <c r="M453" s="371"/>
      <c r="N453" s="372"/>
    </row>
    <row r="454" spans="1:14" s="54" customFormat="1" ht="12" x14ac:dyDescent="0.2">
      <c r="A454" s="373" t="s">
        <v>814</v>
      </c>
      <c r="B454" s="469" t="s">
        <v>427</v>
      </c>
      <c r="C454" s="470"/>
      <c r="D454" s="470"/>
      <c r="E454" s="470"/>
      <c r="F454" s="470"/>
      <c r="G454" s="470"/>
      <c r="H454" s="471"/>
      <c r="I454" s="374" t="s">
        <v>527</v>
      </c>
      <c r="J454" s="434"/>
      <c r="K454" s="375"/>
      <c r="L454" s="375"/>
      <c r="M454" s="375"/>
      <c r="N454" s="376"/>
    </row>
    <row r="455" spans="1:14" s="54" customFormat="1" ht="24" customHeight="1" x14ac:dyDescent="0.2">
      <c r="A455" s="365" t="s">
        <v>238</v>
      </c>
      <c r="B455" s="460" t="s">
        <v>815</v>
      </c>
      <c r="C455" s="461"/>
      <c r="D455" s="461"/>
      <c r="E455" s="461"/>
      <c r="F455" s="461"/>
      <c r="G455" s="461"/>
      <c r="H455" s="462"/>
      <c r="I455" s="366" t="s">
        <v>343</v>
      </c>
      <c r="J455" s="435"/>
      <c r="K455" s="367"/>
      <c r="L455" s="367"/>
      <c r="M455" s="367"/>
      <c r="N455" s="368"/>
    </row>
    <row r="456" spans="1:14" s="54" customFormat="1" ht="12" x14ac:dyDescent="0.2">
      <c r="A456" s="365" t="s">
        <v>239</v>
      </c>
      <c r="B456" s="448" t="s">
        <v>816</v>
      </c>
      <c r="C456" s="449"/>
      <c r="D456" s="449"/>
      <c r="E456" s="449"/>
      <c r="F456" s="449"/>
      <c r="G456" s="449"/>
      <c r="H456" s="450"/>
      <c r="I456" s="366" t="s">
        <v>343</v>
      </c>
      <c r="J456" s="435"/>
      <c r="K456" s="367"/>
      <c r="L456" s="367"/>
      <c r="M456" s="367"/>
      <c r="N456" s="368"/>
    </row>
    <row r="457" spans="1:14" s="54" customFormat="1" ht="12" x14ac:dyDescent="0.2">
      <c r="A457" s="365" t="s">
        <v>817</v>
      </c>
      <c r="B457" s="451" t="s">
        <v>818</v>
      </c>
      <c r="C457" s="452"/>
      <c r="D457" s="452"/>
      <c r="E457" s="452"/>
      <c r="F457" s="452"/>
      <c r="G457" s="452"/>
      <c r="H457" s="453"/>
      <c r="I457" s="366" t="s">
        <v>343</v>
      </c>
      <c r="J457" s="435"/>
      <c r="K457" s="367"/>
      <c r="L457" s="367"/>
      <c r="M457" s="367"/>
      <c r="N457" s="368"/>
    </row>
    <row r="458" spans="1:14" s="54" customFormat="1" ht="12" x14ac:dyDescent="0.2">
      <c r="A458" s="365" t="s">
        <v>240</v>
      </c>
      <c r="B458" s="448" t="s">
        <v>819</v>
      </c>
      <c r="C458" s="449"/>
      <c r="D458" s="449"/>
      <c r="E458" s="449"/>
      <c r="F458" s="449"/>
      <c r="G458" s="449"/>
      <c r="H458" s="450"/>
      <c r="I458" s="366" t="s">
        <v>343</v>
      </c>
      <c r="J458" s="435"/>
      <c r="K458" s="367"/>
      <c r="L458" s="367"/>
      <c r="M458" s="367"/>
      <c r="N458" s="368"/>
    </row>
    <row r="459" spans="1:14" s="54" customFormat="1" ht="12" x14ac:dyDescent="0.2">
      <c r="A459" s="365" t="s">
        <v>820</v>
      </c>
      <c r="B459" s="451" t="s">
        <v>821</v>
      </c>
      <c r="C459" s="452"/>
      <c r="D459" s="452"/>
      <c r="E459" s="452"/>
      <c r="F459" s="452"/>
      <c r="G459" s="452"/>
      <c r="H459" s="453"/>
      <c r="I459" s="366" t="s">
        <v>343</v>
      </c>
      <c r="J459" s="435"/>
      <c r="K459" s="367"/>
      <c r="L459" s="367"/>
      <c r="M459" s="367"/>
      <c r="N459" s="368"/>
    </row>
    <row r="460" spans="1:14" s="54" customFormat="1" ht="24" customHeight="1" thickBot="1" x14ac:dyDescent="0.25">
      <c r="A460" s="377" t="s">
        <v>241</v>
      </c>
      <c r="B460" s="463" t="s">
        <v>822</v>
      </c>
      <c r="C460" s="464"/>
      <c r="D460" s="464"/>
      <c r="E460" s="464"/>
      <c r="F460" s="464"/>
      <c r="G460" s="464"/>
      <c r="H460" s="465"/>
      <c r="I460" s="378" t="s">
        <v>527</v>
      </c>
      <c r="J460" s="436"/>
      <c r="K460" s="379"/>
      <c r="L460" s="379"/>
      <c r="M460" s="379"/>
      <c r="N460" s="380"/>
    </row>
    <row r="461" spans="1:14" ht="16.5" thickBot="1" x14ac:dyDescent="0.3">
      <c r="A461" s="466" t="s">
        <v>823</v>
      </c>
      <c r="B461" s="467"/>
      <c r="C461" s="467"/>
      <c r="D461" s="467"/>
      <c r="E461" s="467"/>
      <c r="F461" s="467"/>
      <c r="G461" s="467"/>
      <c r="H461" s="467"/>
      <c r="I461" s="467"/>
      <c r="J461" s="467"/>
      <c r="K461" s="467"/>
      <c r="L461" s="467"/>
      <c r="M461" s="467"/>
      <c r="N461" s="468"/>
    </row>
    <row r="462" spans="1:14" s="54" customFormat="1" ht="12" x14ac:dyDescent="0.2">
      <c r="A462" s="373" t="s">
        <v>824</v>
      </c>
      <c r="B462" s="469" t="s">
        <v>825</v>
      </c>
      <c r="C462" s="470"/>
      <c r="D462" s="470"/>
      <c r="E462" s="470"/>
      <c r="F462" s="470"/>
      <c r="G462" s="470"/>
      <c r="H462" s="471"/>
      <c r="I462" s="374" t="s">
        <v>343</v>
      </c>
      <c r="J462" s="434"/>
      <c r="K462" s="375"/>
      <c r="L462" s="375"/>
      <c r="M462" s="375"/>
      <c r="N462" s="376"/>
    </row>
    <row r="463" spans="1:14" s="54" customFormat="1" ht="12" x14ac:dyDescent="0.2">
      <c r="A463" s="365" t="s">
        <v>243</v>
      </c>
      <c r="B463" s="448" t="s">
        <v>344</v>
      </c>
      <c r="C463" s="449"/>
      <c r="D463" s="449"/>
      <c r="E463" s="449"/>
      <c r="F463" s="449"/>
      <c r="G463" s="449"/>
      <c r="H463" s="450"/>
      <c r="I463" s="366" t="s">
        <v>343</v>
      </c>
      <c r="J463" s="435"/>
      <c r="K463" s="367"/>
      <c r="L463" s="367"/>
      <c r="M463" s="367"/>
      <c r="N463" s="368"/>
    </row>
    <row r="464" spans="1:14" s="54" customFormat="1" ht="24" customHeight="1" x14ac:dyDescent="0.2">
      <c r="A464" s="365" t="s">
        <v>826</v>
      </c>
      <c r="B464" s="454" t="s">
        <v>345</v>
      </c>
      <c r="C464" s="455"/>
      <c r="D464" s="455"/>
      <c r="E464" s="455"/>
      <c r="F464" s="455"/>
      <c r="G464" s="455"/>
      <c r="H464" s="456"/>
      <c r="I464" s="366" t="s">
        <v>343</v>
      </c>
      <c r="J464" s="435"/>
      <c r="K464" s="367"/>
      <c r="L464" s="367"/>
      <c r="M464" s="367"/>
      <c r="N464" s="368"/>
    </row>
    <row r="465" spans="1:14" s="54" customFormat="1" ht="24" customHeight="1" x14ac:dyDescent="0.2">
      <c r="A465" s="365" t="s">
        <v>827</v>
      </c>
      <c r="B465" s="454" t="s">
        <v>347</v>
      </c>
      <c r="C465" s="455"/>
      <c r="D465" s="455"/>
      <c r="E465" s="455"/>
      <c r="F465" s="455"/>
      <c r="G465" s="455"/>
      <c r="H465" s="456"/>
      <c r="I465" s="366" t="s">
        <v>343</v>
      </c>
      <c r="J465" s="435"/>
      <c r="K465" s="367"/>
      <c r="L465" s="367"/>
      <c r="M465" s="367"/>
      <c r="N465" s="368"/>
    </row>
    <row r="466" spans="1:14" s="54" customFormat="1" ht="24" customHeight="1" x14ac:dyDescent="0.2">
      <c r="A466" s="365" t="s">
        <v>828</v>
      </c>
      <c r="B466" s="454" t="s">
        <v>349</v>
      </c>
      <c r="C466" s="455"/>
      <c r="D466" s="455"/>
      <c r="E466" s="455"/>
      <c r="F466" s="455"/>
      <c r="G466" s="455"/>
      <c r="H466" s="456"/>
      <c r="I466" s="366" t="s">
        <v>343</v>
      </c>
      <c r="J466" s="435"/>
      <c r="K466" s="367"/>
      <c r="L466" s="367"/>
      <c r="M466" s="367"/>
      <c r="N466" s="368"/>
    </row>
    <row r="467" spans="1:14" s="54" customFormat="1" ht="12" x14ac:dyDescent="0.2">
      <c r="A467" s="365" t="s">
        <v>244</v>
      </c>
      <c r="B467" s="448" t="s">
        <v>350</v>
      </c>
      <c r="C467" s="449"/>
      <c r="D467" s="449"/>
      <c r="E467" s="449"/>
      <c r="F467" s="449"/>
      <c r="G467" s="449"/>
      <c r="H467" s="450"/>
      <c r="I467" s="366" t="s">
        <v>343</v>
      </c>
      <c r="J467" s="435"/>
      <c r="K467" s="367"/>
      <c r="L467" s="367"/>
      <c r="M467" s="367"/>
      <c r="N467" s="368"/>
    </row>
    <row r="468" spans="1:14" s="54" customFormat="1" ht="12" x14ac:dyDescent="0.2">
      <c r="A468" s="365" t="s">
        <v>245</v>
      </c>
      <c r="B468" s="448" t="s">
        <v>351</v>
      </c>
      <c r="C468" s="449"/>
      <c r="D468" s="449"/>
      <c r="E468" s="449"/>
      <c r="F468" s="449"/>
      <c r="G468" s="449"/>
      <c r="H468" s="450"/>
      <c r="I468" s="366" t="s">
        <v>343</v>
      </c>
      <c r="J468" s="435"/>
      <c r="K468" s="367"/>
      <c r="L468" s="367"/>
      <c r="M468" s="367"/>
      <c r="N468" s="368"/>
    </row>
    <row r="469" spans="1:14" s="54" customFormat="1" ht="12" x14ac:dyDescent="0.2">
      <c r="A469" s="365" t="s">
        <v>246</v>
      </c>
      <c r="B469" s="448" t="s">
        <v>352</v>
      </c>
      <c r="C469" s="449"/>
      <c r="D469" s="449"/>
      <c r="E469" s="449"/>
      <c r="F469" s="449"/>
      <c r="G469" s="449"/>
      <c r="H469" s="450"/>
      <c r="I469" s="366" t="s">
        <v>343</v>
      </c>
      <c r="J469" s="435"/>
      <c r="K469" s="367"/>
      <c r="L469" s="367"/>
      <c r="M469" s="367"/>
      <c r="N469" s="368"/>
    </row>
    <row r="470" spans="1:14" s="54" customFormat="1" ht="12" x14ac:dyDescent="0.2">
      <c r="A470" s="365" t="s">
        <v>247</v>
      </c>
      <c r="B470" s="448" t="s">
        <v>353</v>
      </c>
      <c r="C470" s="449"/>
      <c r="D470" s="449"/>
      <c r="E470" s="449"/>
      <c r="F470" s="449"/>
      <c r="G470" s="449"/>
      <c r="H470" s="450"/>
      <c r="I470" s="366" t="s">
        <v>343</v>
      </c>
      <c r="J470" s="435"/>
      <c r="K470" s="367"/>
      <c r="L470" s="367"/>
      <c r="M470" s="367"/>
      <c r="N470" s="368"/>
    </row>
    <row r="471" spans="1:14" s="54" customFormat="1" ht="12" x14ac:dyDescent="0.2">
      <c r="A471" s="365" t="s">
        <v>829</v>
      </c>
      <c r="B471" s="448" t="s">
        <v>354</v>
      </c>
      <c r="C471" s="449"/>
      <c r="D471" s="449"/>
      <c r="E471" s="449"/>
      <c r="F471" s="449"/>
      <c r="G471" s="449"/>
      <c r="H471" s="450"/>
      <c r="I471" s="366" t="s">
        <v>343</v>
      </c>
      <c r="J471" s="435"/>
      <c r="K471" s="367"/>
      <c r="L471" s="367"/>
      <c r="M471" s="367"/>
      <c r="N471" s="368"/>
    </row>
    <row r="472" spans="1:14" s="54" customFormat="1" ht="12" x14ac:dyDescent="0.2">
      <c r="A472" s="365" t="s">
        <v>830</v>
      </c>
      <c r="B472" s="448" t="s">
        <v>356</v>
      </c>
      <c r="C472" s="449"/>
      <c r="D472" s="449"/>
      <c r="E472" s="449"/>
      <c r="F472" s="449"/>
      <c r="G472" s="449"/>
      <c r="H472" s="450"/>
      <c r="I472" s="366" t="s">
        <v>343</v>
      </c>
      <c r="J472" s="435"/>
      <c r="K472" s="367"/>
      <c r="L472" s="367"/>
      <c r="M472" s="367"/>
      <c r="N472" s="368"/>
    </row>
    <row r="473" spans="1:14" s="54" customFormat="1" ht="24" customHeight="1" x14ac:dyDescent="0.2">
      <c r="A473" s="365" t="s">
        <v>831</v>
      </c>
      <c r="B473" s="460" t="s">
        <v>358</v>
      </c>
      <c r="C473" s="461"/>
      <c r="D473" s="461"/>
      <c r="E473" s="461"/>
      <c r="F473" s="461"/>
      <c r="G473" s="461"/>
      <c r="H473" s="462"/>
      <c r="I473" s="366" t="s">
        <v>343</v>
      </c>
      <c r="J473" s="435"/>
      <c r="K473" s="367"/>
      <c r="L473" s="367"/>
      <c r="M473" s="367"/>
      <c r="N473" s="368"/>
    </row>
    <row r="474" spans="1:14" s="54" customFormat="1" ht="12" x14ac:dyDescent="0.2">
      <c r="A474" s="365" t="s">
        <v>832</v>
      </c>
      <c r="B474" s="451" t="s">
        <v>360</v>
      </c>
      <c r="C474" s="452"/>
      <c r="D474" s="452"/>
      <c r="E474" s="452"/>
      <c r="F474" s="452"/>
      <c r="G474" s="452"/>
      <c r="H474" s="453"/>
      <c r="I474" s="366" t="s">
        <v>343</v>
      </c>
      <c r="J474" s="435"/>
      <c r="K474" s="367"/>
      <c r="L474" s="367"/>
      <c r="M474" s="367"/>
      <c r="N474" s="368"/>
    </row>
    <row r="475" spans="1:14" s="54" customFormat="1" ht="12" x14ac:dyDescent="0.2">
      <c r="A475" s="365" t="s">
        <v>833</v>
      </c>
      <c r="B475" s="451" t="s">
        <v>362</v>
      </c>
      <c r="C475" s="452"/>
      <c r="D475" s="452"/>
      <c r="E475" s="452"/>
      <c r="F475" s="452"/>
      <c r="G475" s="452"/>
      <c r="H475" s="453"/>
      <c r="I475" s="366" t="s">
        <v>343</v>
      </c>
      <c r="J475" s="435"/>
      <c r="K475" s="367"/>
      <c r="L475" s="367"/>
      <c r="M475" s="367"/>
      <c r="N475" s="368"/>
    </row>
    <row r="476" spans="1:14" s="54" customFormat="1" ht="24" customHeight="1" x14ac:dyDescent="0.2">
      <c r="A476" s="365" t="s">
        <v>834</v>
      </c>
      <c r="B476" s="460" t="s">
        <v>835</v>
      </c>
      <c r="C476" s="461"/>
      <c r="D476" s="461"/>
      <c r="E476" s="461"/>
      <c r="F476" s="461"/>
      <c r="G476" s="461"/>
      <c r="H476" s="462"/>
      <c r="I476" s="366" t="s">
        <v>343</v>
      </c>
      <c r="J476" s="435"/>
      <c r="K476" s="367"/>
      <c r="L476" s="367"/>
      <c r="M476" s="367"/>
      <c r="N476" s="368"/>
    </row>
    <row r="477" spans="1:14" s="54" customFormat="1" ht="12" x14ac:dyDescent="0.2">
      <c r="A477" s="365" t="s">
        <v>836</v>
      </c>
      <c r="B477" s="451" t="s">
        <v>837</v>
      </c>
      <c r="C477" s="452"/>
      <c r="D477" s="452"/>
      <c r="E477" s="452"/>
      <c r="F477" s="452"/>
      <c r="G477" s="452"/>
      <c r="H477" s="453"/>
      <c r="I477" s="366" t="s">
        <v>343</v>
      </c>
      <c r="J477" s="435"/>
      <c r="K477" s="367"/>
      <c r="L477" s="367"/>
      <c r="M477" s="367"/>
      <c r="N477" s="368"/>
    </row>
    <row r="478" spans="1:14" s="54" customFormat="1" ht="12" x14ac:dyDescent="0.2">
      <c r="A478" s="365" t="s">
        <v>838</v>
      </c>
      <c r="B478" s="451" t="s">
        <v>839</v>
      </c>
      <c r="C478" s="452"/>
      <c r="D478" s="452"/>
      <c r="E478" s="452"/>
      <c r="F478" s="452"/>
      <c r="G478" s="452"/>
      <c r="H478" s="453"/>
      <c r="I478" s="366" t="s">
        <v>343</v>
      </c>
      <c r="J478" s="435"/>
      <c r="K478" s="367"/>
      <c r="L478" s="367"/>
      <c r="M478" s="367"/>
      <c r="N478" s="368"/>
    </row>
    <row r="479" spans="1:14" s="54" customFormat="1" ht="12" x14ac:dyDescent="0.2">
      <c r="A479" s="365" t="s">
        <v>840</v>
      </c>
      <c r="B479" s="448" t="s">
        <v>364</v>
      </c>
      <c r="C479" s="449"/>
      <c r="D479" s="449"/>
      <c r="E479" s="449"/>
      <c r="F479" s="449"/>
      <c r="G479" s="449"/>
      <c r="H479" s="450"/>
      <c r="I479" s="366" t="s">
        <v>343</v>
      </c>
      <c r="J479" s="435"/>
      <c r="K479" s="367"/>
      <c r="L479" s="367"/>
      <c r="M479" s="367"/>
      <c r="N479" s="368"/>
    </row>
    <row r="480" spans="1:14" s="54" customFormat="1" ht="12" x14ac:dyDescent="0.2">
      <c r="A480" s="365" t="s">
        <v>841</v>
      </c>
      <c r="B480" s="445" t="s">
        <v>842</v>
      </c>
      <c r="C480" s="446"/>
      <c r="D480" s="446"/>
      <c r="E480" s="446"/>
      <c r="F480" s="446"/>
      <c r="G480" s="446"/>
      <c r="H480" s="447"/>
      <c r="I480" s="366" t="s">
        <v>343</v>
      </c>
      <c r="J480" s="435"/>
      <c r="K480" s="367"/>
      <c r="L480" s="367"/>
      <c r="M480" s="367"/>
      <c r="N480" s="368"/>
    </row>
    <row r="481" spans="1:14" s="54" customFormat="1" ht="12" x14ac:dyDescent="0.2">
      <c r="A481" s="365" t="s">
        <v>843</v>
      </c>
      <c r="B481" s="448" t="s">
        <v>844</v>
      </c>
      <c r="C481" s="449"/>
      <c r="D481" s="449"/>
      <c r="E481" s="449"/>
      <c r="F481" s="449"/>
      <c r="G481" s="449"/>
      <c r="H481" s="450"/>
      <c r="I481" s="366" t="s">
        <v>343</v>
      </c>
      <c r="J481" s="435"/>
      <c r="K481" s="367"/>
      <c r="L481" s="367"/>
      <c r="M481" s="367"/>
      <c r="N481" s="368"/>
    </row>
    <row r="482" spans="1:14" s="54" customFormat="1" ht="12" x14ac:dyDescent="0.2">
      <c r="A482" s="365" t="s">
        <v>845</v>
      </c>
      <c r="B482" s="448" t="s">
        <v>846</v>
      </c>
      <c r="C482" s="449"/>
      <c r="D482" s="449"/>
      <c r="E482" s="449"/>
      <c r="F482" s="449"/>
      <c r="G482" s="449"/>
      <c r="H482" s="450"/>
      <c r="I482" s="366" t="s">
        <v>343</v>
      </c>
      <c r="J482" s="435"/>
      <c r="K482" s="367"/>
      <c r="L482" s="367"/>
      <c r="M482" s="367"/>
      <c r="N482" s="368"/>
    </row>
    <row r="483" spans="1:14" s="54" customFormat="1" ht="12" x14ac:dyDescent="0.2">
      <c r="A483" s="365" t="s">
        <v>847</v>
      </c>
      <c r="B483" s="451" t="s">
        <v>575</v>
      </c>
      <c r="C483" s="452"/>
      <c r="D483" s="452"/>
      <c r="E483" s="452"/>
      <c r="F483" s="452"/>
      <c r="G483" s="452"/>
      <c r="H483" s="453"/>
      <c r="I483" s="366" t="s">
        <v>343</v>
      </c>
      <c r="J483" s="435"/>
      <c r="K483" s="367"/>
      <c r="L483" s="367"/>
      <c r="M483" s="367"/>
      <c r="N483" s="368"/>
    </row>
    <row r="484" spans="1:14" s="54" customFormat="1" ht="12" x14ac:dyDescent="0.2">
      <c r="A484" s="365" t="s">
        <v>848</v>
      </c>
      <c r="B484" s="451" t="s">
        <v>849</v>
      </c>
      <c r="C484" s="452"/>
      <c r="D484" s="452"/>
      <c r="E484" s="452"/>
      <c r="F484" s="452"/>
      <c r="G484" s="452"/>
      <c r="H484" s="453"/>
      <c r="I484" s="366" t="s">
        <v>343</v>
      </c>
      <c r="J484" s="435"/>
      <c r="K484" s="367"/>
      <c r="L484" s="367"/>
      <c r="M484" s="367"/>
      <c r="N484" s="368"/>
    </row>
    <row r="485" spans="1:14" s="54" customFormat="1" ht="12" x14ac:dyDescent="0.2">
      <c r="A485" s="365" t="s">
        <v>850</v>
      </c>
      <c r="B485" s="451" t="s">
        <v>851</v>
      </c>
      <c r="C485" s="452"/>
      <c r="D485" s="452"/>
      <c r="E485" s="452"/>
      <c r="F485" s="452"/>
      <c r="G485" s="452"/>
      <c r="H485" s="453"/>
      <c r="I485" s="366" t="s">
        <v>343</v>
      </c>
      <c r="J485" s="435"/>
      <c r="K485" s="367"/>
      <c r="L485" s="367"/>
      <c r="M485" s="367"/>
      <c r="N485" s="368"/>
    </row>
    <row r="486" spans="1:14" s="54" customFormat="1" ht="24" customHeight="1" x14ac:dyDescent="0.2">
      <c r="A486" s="365" t="s">
        <v>852</v>
      </c>
      <c r="B486" s="460" t="s">
        <v>853</v>
      </c>
      <c r="C486" s="461"/>
      <c r="D486" s="461"/>
      <c r="E486" s="461"/>
      <c r="F486" s="461"/>
      <c r="G486" s="461"/>
      <c r="H486" s="462"/>
      <c r="I486" s="366" t="s">
        <v>343</v>
      </c>
      <c r="J486" s="435"/>
      <c r="K486" s="367"/>
      <c r="L486" s="367"/>
      <c r="M486" s="367"/>
      <c r="N486" s="368"/>
    </row>
    <row r="487" spans="1:14" s="54" customFormat="1" ht="24" customHeight="1" x14ac:dyDescent="0.2">
      <c r="A487" s="365" t="s">
        <v>854</v>
      </c>
      <c r="B487" s="460" t="s">
        <v>855</v>
      </c>
      <c r="C487" s="461"/>
      <c r="D487" s="461"/>
      <c r="E487" s="461"/>
      <c r="F487" s="461"/>
      <c r="G487" s="461"/>
      <c r="H487" s="462"/>
      <c r="I487" s="366" t="s">
        <v>343</v>
      </c>
      <c r="J487" s="435"/>
      <c r="K487" s="367"/>
      <c r="L487" s="367"/>
      <c r="M487" s="367"/>
      <c r="N487" s="368"/>
    </row>
    <row r="488" spans="1:14" s="54" customFormat="1" ht="12" x14ac:dyDescent="0.2">
      <c r="A488" s="365" t="s">
        <v>856</v>
      </c>
      <c r="B488" s="448" t="s">
        <v>857</v>
      </c>
      <c r="C488" s="449"/>
      <c r="D488" s="449"/>
      <c r="E488" s="449"/>
      <c r="F488" s="449"/>
      <c r="G488" s="449"/>
      <c r="H488" s="450"/>
      <c r="I488" s="366" t="s">
        <v>343</v>
      </c>
      <c r="J488" s="435"/>
      <c r="K488" s="367"/>
      <c r="L488" s="367"/>
      <c r="M488" s="367"/>
      <c r="N488" s="368"/>
    </row>
    <row r="489" spans="1:14" s="54" customFormat="1" ht="12" x14ac:dyDescent="0.2">
      <c r="A489" s="365" t="s">
        <v>858</v>
      </c>
      <c r="B489" s="448" t="s">
        <v>859</v>
      </c>
      <c r="C489" s="449"/>
      <c r="D489" s="449"/>
      <c r="E489" s="449"/>
      <c r="F489" s="449"/>
      <c r="G489" s="449"/>
      <c r="H489" s="450"/>
      <c r="I489" s="366" t="s">
        <v>343</v>
      </c>
      <c r="J489" s="435"/>
      <c r="K489" s="367"/>
      <c r="L489" s="367"/>
      <c r="M489" s="367"/>
      <c r="N489" s="368"/>
    </row>
    <row r="490" spans="1:14" s="54" customFormat="1" ht="12" x14ac:dyDescent="0.2">
      <c r="A490" s="365" t="s">
        <v>860</v>
      </c>
      <c r="B490" s="448" t="s">
        <v>861</v>
      </c>
      <c r="C490" s="449"/>
      <c r="D490" s="449"/>
      <c r="E490" s="449"/>
      <c r="F490" s="449"/>
      <c r="G490" s="449"/>
      <c r="H490" s="450"/>
      <c r="I490" s="366" t="s">
        <v>343</v>
      </c>
      <c r="J490" s="435"/>
      <c r="K490" s="367"/>
      <c r="L490" s="367"/>
      <c r="M490" s="367"/>
      <c r="N490" s="368"/>
    </row>
    <row r="491" spans="1:14" s="54" customFormat="1" ht="12" x14ac:dyDescent="0.2">
      <c r="A491" s="365" t="s">
        <v>862</v>
      </c>
      <c r="B491" s="448" t="s">
        <v>863</v>
      </c>
      <c r="C491" s="449"/>
      <c r="D491" s="449"/>
      <c r="E491" s="449"/>
      <c r="F491" s="449"/>
      <c r="G491" s="449"/>
      <c r="H491" s="450"/>
      <c r="I491" s="366" t="s">
        <v>343</v>
      </c>
      <c r="J491" s="435"/>
      <c r="K491" s="367"/>
      <c r="L491" s="367"/>
      <c r="M491" s="367"/>
      <c r="N491" s="368"/>
    </row>
    <row r="492" spans="1:14" s="54" customFormat="1" ht="12" x14ac:dyDescent="0.2">
      <c r="A492" s="365" t="s">
        <v>864</v>
      </c>
      <c r="B492" s="451" t="s">
        <v>865</v>
      </c>
      <c r="C492" s="452"/>
      <c r="D492" s="452"/>
      <c r="E492" s="452"/>
      <c r="F492" s="452"/>
      <c r="G492" s="452"/>
      <c r="H492" s="453"/>
      <c r="I492" s="366" t="s">
        <v>343</v>
      </c>
      <c r="J492" s="435"/>
      <c r="K492" s="367"/>
      <c r="L492" s="367"/>
      <c r="M492" s="367"/>
      <c r="N492" s="368"/>
    </row>
    <row r="493" spans="1:14" s="54" customFormat="1" ht="12" x14ac:dyDescent="0.2">
      <c r="A493" s="365" t="s">
        <v>866</v>
      </c>
      <c r="B493" s="448" t="s">
        <v>867</v>
      </c>
      <c r="C493" s="449"/>
      <c r="D493" s="449"/>
      <c r="E493" s="449"/>
      <c r="F493" s="449"/>
      <c r="G493" s="449"/>
      <c r="H493" s="450"/>
      <c r="I493" s="366" t="s">
        <v>343</v>
      </c>
      <c r="J493" s="435"/>
      <c r="K493" s="367"/>
      <c r="L493" s="367"/>
      <c r="M493" s="367"/>
      <c r="N493" s="368"/>
    </row>
    <row r="494" spans="1:14" s="54" customFormat="1" ht="12" x14ac:dyDescent="0.2">
      <c r="A494" s="365" t="s">
        <v>868</v>
      </c>
      <c r="B494" s="448" t="s">
        <v>869</v>
      </c>
      <c r="C494" s="449"/>
      <c r="D494" s="449"/>
      <c r="E494" s="449"/>
      <c r="F494" s="449"/>
      <c r="G494" s="449"/>
      <c r="H494" s="450"/>
      <c r="I494" s="366" t="s">
        <v>343</v>
      </c>
      <c r="J494" s="435"/>
      <c r="K494" s="367"/>
      <c r="L494" s="367"/>
      <c r="M494" s="367"/>
      <c r="N494" s="368"/>
    </row>
    <row r="495" spans="1:14" s="54" customFormat="1" ht="12" x14ac:dyDescent="0.2">
      <c r="A495" s="365" t="s">
        <v>870</v>
      </c>
      <c r="B495" s="448" t="s">
        <v>871</v>
      </c>
      <c r="C495" s="449"/>
      <c r="D495" s="449"/>
      <c r="E495" s="449"/>
      <c r="F495" s="449"/>
      <c r="G495" s="449"/>
      <c r="H495" s="450"/>
      <c r="I495" s="366" t="s">
        <v>343</v>
      </c>
      <c r="J495" s="435"/>
      <c r="K495" s="367"/>
      <c r="L495" s="367"/>
      <c r="M495" s="367"/>
      <c r="N495" s="368"/>
    </row>
    <row r="496" spans="1:14" s="54" customFormat="1" ht="24" customHeight="1" x14ac:dyDescent="0.2">
      <c r="A496" s="365" t="s">
        <v>872</v>
      </c>
      <c r="B496" s="460" t="s">
        <v>873</v>
      </c>
      <c r="C496" s="461"/>
      <c r="D496" s="461"/>
      <c r="E496" s="461"/>
      <c r="F496" s="461"/>
      <c r="G496" s="461"/>
      <c r="H496" s="462"/>
      <c r="I496" s="366" t="s">
        <v>343</v>
      </c>
      <c r="J496" s="435"/>
      <c r="K496" s="367"/>
      <c r="L496" s="367"/>
      <c r="M496" s="367"/>
      <c r="N496" s="368"/>
    </row>
    <row r="497" spans="1:14" s="54" customFormat="1" ht="12" x14ac:dyDescent="0.2">
      <c r="A497" s="365" t="s">
        <v>874</v>
      </c>
      <c r="B497" s="448" t="s">
        <v>875</v>
      </c>
      <c r="C497" s="449"/>
      <c r="D497" s="449"/>
      <c r="E497" s="449"/>
      <c r="F497" s="449"/>
      <c r="G497" s="449"/>
      <c r="H497" s="450"/>
      <c r="I497" s="366" t="s">
        <v>343</v>
      </c>
      <c r="J497" s="435"/>
      <c r="K497" s="367"/>
      <c r="L497" s="367"/>
      <c r="M497" s="367"/>
      <c r="N497" s="368"/>
    </row>
    <row r="498" spans="1:14" s="54" customFormat="1" ht="12" x14ac:dyDescent="0.2">
      <c r="A498" s="365" t="s">
        <v>876</v>
      </c>
      <c r="B498" s="445" t="s">
        <v>877</v>
      </c>
      <c r="C498" s="446"/>
      <c r="D498" s="446"/>
      <c r="E498" s="446"/>
      <c r="F498" s="446"/>
      <c r="G498" s="446"/>
      <c r="H498" s="447"/>
      <c r="I498" s="366" t="s">
        <v>343</v>
      </c>
      <c r="J498" s="435"/>
      <c r="K498" s="367"/>
      <c r="L498" s="367"/>
      <c r="M498" s="367"/>
      <c r="N498" s="368"/>
    </row>
    <row r="499" spans="1:14" s="54" customFormat="1" ht="12" x14ac:dyDescent="0.2">
      <c r="A499" s="365" t="s">
        <v>878</v>
      </c>
      <c r="B499" s="448" t="s">
        <v>879</v>
      </c>
      <c r="C499" s="449"/>
      <c r="D499" s="449"/>
      <c r="E499" s="449"/>
      <c r="F499" s="449"/>
      <c r="G499" s="449"/>
      <c r="H499" s="450"/>
      <c r="I499" s="366" t="s">
        <v>343</v>
      </c>
      <c r="J499" s="435"/>
      <c r="K499" s="367"/>
      <c r="L499" s="367"/>
      <c r="M499" s="367"/>
      <c r="N499" s="368"/>
    </row>
    <row r="500" spans="1:14" s="54" customFormat="1" ht="12" x14ac:dyDescent="0.2">
      <c r="A500" s="365" t="s">
        <v>880</v>
      </c>
      <c r="B500" s="448" t="s">
        <v>881</v>
      </c>
      <c r="C500" s="449"/>
      <c r="D500" s="449"/>
      <c r="E500" s="449"/>
      <c r="F500" s="449"/>
      <c r="G500" s="449"/>
      <c r="H500" s="450"/>
      <c r="I500" s="366" t="s">
        <v>343</v>
      </c>
      <c r="J500" s="435"/>
      <c r="K500" s="367"/>
      <c r="L500" s="367"/>
      <c r="M500" s="367"/>
      <c r="N500" s="368"/>
    </row>
    <row r="501" spans="1:14" s="54" customFormat="1" ht="24" customHeight="1" x14ac:dyDescent="0.2">
      <c r="A501" s="365" t="s">
        <v>882</v>
      </c>
      <c r="B501" s="454" t="s">
        <v>883</v>
      </c>
      <c r="C501" s="455"/>
      <c r="D501" s="455"/>
      <c r="E501" s="455"/>
      <c r="F501" s="455"/>
      <c r="G501" s="455"/>
      <c r="H501" s="456"/>
      <c r="I501" s="366" t="s">
        <v>343</v>
      </c>
      <c r="J501" s="435"/>
      <c r="K501" s="367"/>
      <c r="L501" s="367"/>
      <c r="M501" s="367"/>
      <c r="N501" s="368"/>
    </row>
    <row r="502" spans="1:14" s="54" customFormat="1" ht="12" x14ac:dyDescent="0.2">
      <c r="A502" s="365" t="s">
        <v>884</v>
      </c>
      <c r="B502" s="457" t="s">
        <v>790</v>
      </c>
      <c r="C502" s="458"/>
      <c r="D502" s="458"/>
      <c r="E502" s="458"/>
      <c r="F502" s="458"/>
      <c r="G502" s="458"/>
      <c r="H502" s="459"/>
      <c r="I502" s="366" t="s">
        <v>343</v>
      </c>
      <c r="J502" s="435"/>
      <c r="K502" s="367"/>
      <c r="L502" s="367"/>
      <c r="M502" s="367"/>
      <c r="N502" s="368"/>
    </row>
    <row r="503" spans="1:14" s="54" customFormat="1" ht="12" x14ac:dyDescent="0.2">
      <c r="A503" s="365" t="s">
        <v>885</v>
      </c>
      <c r="B503" s="457" t="s">
        <v>793</v>
      </c>
      <c r="C503" s="458"/>
      <c r="D503" s="458"/>
      <c r="E503" s="458"/>
      <c r="F503" s="458"/>
      <c r="G503" s="458"/>
      <c r="H503" s="459"/>
      <c r="I503" s="366" t="s">
        <v>343</v>
      </c>
      <c r="J503" s="435"/>
      <c r="K503" s="367"/>
      <c r="L503" s="367"/>
      <c r="M503" s="367"/>
      <c r="N503" s="368"/>
    </row>
    <row r="504" spans="1:14" s="54" customFormat="1" ht="12" x14ac:dyDescent="0.2">
      <c r="A504" s="365" t="s">
        <v>886</v>
      </c>
      <c r="B504" s="448" t="s">
        <v>887</v>
      </c>
      <c r="C504" s="449"/>
      <c r="D504" s="449"/>
      <c r="E504" s="449"/>
      <c r="F504" s="449"/>
      <c r="G504" s="449"/>
      <c r="H504" s="450"/>
      <c r="I504" s="366" t="s">
        <v>343</v>
      </c>
      <c r="J504" s="435"/>
      <c r="K504" s="367"/>
      <c r="L504" s="367"/>
      <c r="M504" s="367"/>
      <c r="N504" s="368"/>
    </row>
    <row r="505" spans="1:14" s="54" customFormat="1" ht="12" x14ac:dyDescent="0.2">
      <c r="A505" s="365" t="s">
        <v>888</v>
      </c>
      <c r="B505" s="445" t="s">
        <v>889</v>
      </c>
      <c r="C505" s="446"/>
      <c r="D505" s="446"/>
      <c r="E505" s="446"/>
      <c r="F505" s="446"/>
      <c r="G505" s="446"/>
      <c r="H505" s="447"/>
      <c r="I505" s="366" t="s">
        <v>343</v>
      </c>
      <c r="J505" s="435"/>
      <c r="K505" s="367"/>
      <c r="L505" s="367"/>
      <c r="M505" s="367"/>
      <c r="N505" s="368"/>
    </row>
    <row r="506" spans="1:14" s="54" customFormat="1" ht="12" x14ac:dyDescent="0.2">
      <c r="A506" s="365" t="s">
        <v>890</v>
      </c>
      <c r="B506" s="448" t="s">
        <v>891</v>
      </c>
      <c r="C506" s="449"/>
      <c r="D506" s="449"/>
      <c r="E506" s="449"/>
      <c r="F506" s="449"/>
      <c r="G506" s="449"/>
      <c r="H506" s="450"/>
      <c r="I506" s="366" t="s">
        <v>343</v>
      </c>
      <c r="J506" s="435"/>
      <c r="K506" s="367"/>
      <c r="L506" s="367"/>
      <c r="M506" s="367"/>
      <c r="N506" s="368"/>
    </row>
    <row r="507" spans="1:14" s="54" customFormat="1" ht="12" x14ac:dyDescent="0.2">
      <c r="A507" s="365" t="s">
        <v>892</v>
      </c>
      <c r="B507" s="451" t="s">
        <v>893</v>
      </c>
      <c r="C507" s="452"/>
      <c r="D507" s="452"/>
      <c r="E507" s="452"/>
      <c r="F507" s="452"/>
      <c r="G507" s="452"/>
      <c r="H507" s="453"/>
      <c r="I507" s="366" t="s">
        <v>343</v>
      </c>
      <c r="J507" s="435"/>
      <c r="K507" s="367"/>
      <c r="L507" s="367"/>
      <c r="M507" s="367"/>
      <c r="N507" s="368"/>
    </row>
    <row r="508" spans="1:14" s="54" customFormat="1" ht="12" x14ac:dyDescent="0.2">
      <c r="A508" s="365" t="s">
        <v>894</v>
      </c>
      <c r="B508" s="451" t="s">
        <v>895</v>
      </c>
      <c r="C508" s="452"/>
      <c r="D508" s="452"/>
      <c r="E508" s="452"/>
      <c r="F508" s="452"/>
      <c r="G508" s="452"/>
      <c r="H508" s="453"/>
      <c r="I508" s="366" t="s">
        <v>343</v>
      </c>
      <c r="J508" s="435"/>
      <c r="K508" s="367"/>
      <c r="L508" s="367"/>
      <c r="M508" s="367"/>
      <c r="N508" s="368"/>
    </row>
    <row r="509" spans="1:14" s="54" customFormat="1" ht="12" x14ac:dyDescent="0.2">
      <c r="A509" s="365" t="s">
        <v>896</v>
      </c>
      <c r="B509" s="451" t="s">
        <v>897</v>
      </c>
      <c r="C509" s="452"/>
      <c r="D509" s="452"/>
      <c r="E509" s="452"/>
      <c r="F509" s="452"/>
      <c r="G509" s="452"/>
      <c r="H509" s="453"/>
      <c r="I509" s="366" t="s">
        <v>343</v>
      </c>
      <c r="J509" s="435"/>
      <c r="K509" s="367"/>
      <c r="L509" s="367"/>
      <c r="M509" s="367"/>
      <c r="N509" s="368"/>
    </row>
    <row r="510" spans="1:14" s="54" customFormat="1" ht="12" x14ac:dyDescent="0.2">
      <c r="A510" s="365" t="s">
        <v>898</v>
      </c>
      <c r="B510" s="451" t="s">
        <v>899</v>
      </c>
      <c r="C510" s="452"/>
      <c r="D510" s="452"/>
      <c r="E510" s="452"/>
      <c r="F510" s="452"/>
      <c r="G510" s="452"/>
      <c r="H510" s="453"/>
      <c r="I510" s="366" t="s">
        <v>343</v>
      </c>
      <c r="J510" s="435"/>
      <c r="K510" s="367"/>
      <c r="L510" s="367"/>
      <c r="M510" s="367"/>
      <c r="N510" s="368"/>
    </row>
    <row r="511" spans="1:14" s="54" customFormat="1" ht="12" x14ac:dyDescent="0.2">
      <c r="A511" s="365" t="s">
        <v>900</v>
      </c>
      <c r="B511" s="451" t="s">
        <v>901</v>
      </c>
      <c r="C511" s="452"/>
      <c r="D511" s="452"/>
      <c r="E511" s="452"/>
      <c r="F511" s="452"/>
      <c r="G511" s="452"/>
      <c r="H511" s="453"/>
      <c r="I511" s="366" t="s">
        <v>343</v>
      </c>
      <c r="J511" s="435"/>
      <c r="K511" s="367"/>
      <c r="L511" s="367"/>
      <c r="M511" s="367"/>
      <c r="N511" s="368"/>
    </row>
    <row r="512" spans="1:14" s="54" customFormat="1" ht="12" x14ac:dyDescent="0.2">
      <c r="A512" s="365" t="s">
        <v>902</v>
      </c>
      <c r="B512" s="451" t="s">
        <v>903</v>
      </c>
      <c r="C512" s="452"/>
      <c r="D512" s="452"/>
      <c r="E512" s="452"/>
      <c r="F512" s="452"/>
      <c r="G512" s="452"/>
      <c r="H512" s="453"/>
      <c r="I512" s="366" t="s">
        <v>343</v>
      </c>
      <c r="J512" s="435"/>
      <c r="K512" s="367"/>
      <c r="L512" s="367"/>
      <c r="M512" s="367"/>
      <c r="N512" s="368"/>
    </row>
    <row r="513" spans="1:14" s="54" customFormat="1" ht="12" x14ac:dyDescent="0.2">
      <c r="A513" s="365" t="s">
        <v>904</v>
      </c>
      <c r="B513" s="448" t="s">
        <v>905</v>
      </c>
      <c r="C513" s="449"/>
      <c r="D513" s="449"/>
      <c r="E513" s="449"/>
      <c r="F513" s="449"/>
      <c r="G513" s="449"/>
      <c r="H513" s="450"/>
      <c r="I513" s="366" t="s">
        <v>343</v>
      </c>
      <c r="J513" s="435"/>
      <c r="K513" s="367"/>
      <c r="L513" s="367"/>
      <c r="M513" s="367"/>
      <c r="N513" s="368"/>
    </row>
    <row r="514" spans="1:14" s="54" customFormat="1" ht="12" x14ac:dyDescent="0.2">
      <c r="A514" s="365" t="s">
        <v>906</v>
      </c>
      <c r="B514" s="448" t="s">
        <v>907</v>
      </c>
      <c r="C514" s="449"/>
      <c r="D514" s="449"/>
      <c r="E514" s="449"/>
      <c r="F514" s="449"/>
      <c r="G514" s="449"/>
      <c r="H514" s="450"/>
      <c r="I514" s="366" t="s">
        <v>343</v>
      </c>
      <c r="J514" s="435"/>
      <c r="K514" s="367"/>
      <c r="L514" s="367"/>
      <c r="M514" s="367"/>
      <c r="N514" s="368"/>
    </row>
    <row r="515" spans="1:14" s="54" customFormat="1" ht="12" x14ac:dyDescent="0.2">
      <c r="A515" s="365" t="s">
        <v>908</v>
      </c>
      <c r="B515" s="448" t="s">
        <v>427</v>
      </c>
      <c r="C515" s="449"/>
      <c r="D515" s="449"/>
      <c r="E515" s="449"/>
      <c r="F515" s="449"/>
      <c r="G515" s="449"/>
      <c r="H515" s="450"/>
      <c r="I515" s="366" t="s">
        <v>527</v>
      </c>
      <c r="J515" s="435"/>
      <c r="K515" s="367"/>
      <c r="L515" s="367"/>
      <c r="M515" s="367"/>
      <c r="N515" s="368"/>
    </row>
    <row r="516" spans="1:14" s="54" customFormat="1" ht="12" x14ac:dyDescent="0.2">
      <c r="A516" s="365" t="s">
        <v>909</v>
      </c>
      <c r="B516" s="448" t="s">
        <v>910</v>
      </c>
      <c r="C516" s="449"/>
      <c r="D516" s="449"/>
      <c r="E516" s="449"/>
      <c r="F516" s="449"/>
      <c r="G516" s="449"/>
      <c r="H516" s="450"/>
      <c r="I516" s="366" t="s">
        <v>343</v>
      </c>
      <c r="J516" s="435"/>
      <c r="K516" s="367"/>
      <c r="L516" s="367"/>
      <c r="M516" s="367"/>
      <c r="N516" s="368"/>
    </row>
    <row r="517" spans="1:14" s="54" customFormat="1" ht="12" x14ac:dyDescent="0.2">
      <c r="A517" s="365" t="s">
        <v>911</v>
      </c>
      <c r="B517" s="445" t="s">
        <v>912</v>
      </c>
      <c r="C517" s="446"/>
      <c r="D517" s="446"/>
      <c r="E517" s="446"/>
      <c r="F517" s="446"/>
      <c r="G517" s="446"/>
      <c r="H517" s="447"/>
      <c r="I517" s="366" t="s">
        <v>343</v>
      </c>
      <c r="J517" s="435"/>
      <c r="K517" s="367"/>
      <c r="L517" s="367"/>
      <c r="M517" s="367"/>
      <c r="N517" s="368"/>
    </row>
    <row r="518" spans="1:14" s="54" customFormat="1" ht="12" x14ac:dyDescent="0.2">
      <c r="A518" s="365" t="s">
        <v>913</v>
      </c>
      <c r="B518" s="448" t="s">
        <v>914</v>
      </c>
      <c r="C518" s="449"/>
      <c r="D518" s="449"/>
      <c r="E518" s="449"/>
      <c r="F518" s="449"/>
      <c r="G518" s="449"/>
      <c r="H518" s="450"/>
      <c r="I518" s="366" t="s">
        <v>343</v>
      </c>
      <c r="J518" s="435"/>
      <c r="K518" s="367"/>
      <c r="L518" s="367"/>
      <c r="M518" s="367"/>
      <c r="N518" s="368"/>
    </row>
    <row r="519" spans="1:14" s="54" customFormat="1" ht="12" x14ac:dyDescent="0.2">
      <c r="A519" s="365" t="s">
        <v>915</v>
      </c>
      <c r="B519" s="448" t="s">
        <v>916</v>
      </c>
      <c r="C519" s="449"/>
      <c r="D519" s="449"/>
      <c r="E519" s="449"/>
      <c r="F519" s="449"/>
      <c r="G519" s="449"/>
      <c r="H519" s="450"/>
      <c r="I519" s="366" t="s">
        <v>343</v>
      </c>
      <c r="J519" s="435"/>
      <c r="K519" s="367"/>
      <c r="L519" s="367"/>
      <c r="M519" s="367"/>
      <c r="N519" s="368"/>
    </row>
    <row r="520" spans="1:14" s="54" customFormat="1" ht="12" x14ac:dyDescent="0.2">
      <c r="A520" s="365" t="s">
        <v>917</v>
      </c>
      <c r="B520" s="451" t="s">
        <v>918</v>
      </c>
      <c r="C520" s="452"/>
      <c r="D520" s="452"/>
      <c r="E520" s="452"/>
      <c r="F520" s="452"/>
      <c r="G520" s="452"/>
      <c r="H520" s="453"/>
      <c r="I520" s="366" t="s">
        <v>343</v>
      </c>
      <c r="J520" s="435"/>
      <c r="K520" s="367"/>
      <c r="L520" s="367"/>
      <c r="M520" s="367"/>
      <c r="N520" s="368"/>
    </row>
    <row r="521" spans="1:14" s="54" customFormat="1" ht="12" x14ac:dyDescent="0.2">
      <c r="A521" s="365" t="s">
        <v>919</v>
      </c>
      <c r="B521" s="451" t="s">
        <v>920</v>
      </c>
      <c r="C521" s="452"/>
      <c r="D521" s="452"/>
      <c r="E521" s="452"/>
      <c r="F521" s="452"/>
      <c r="G521" s="452"/>
      <c r="H521" s="453"/>
      <c r="I521" s="366" t="s">
        <v>343</v>
      </c>
      <c r="J521" s="435"/>
      <c r="K521" s="367"/>
      <c r="L521" s="367"/>
      <c r="M521" s="367"/>
      <c r="N521" s="368"/>
    </row>
    <row r="522" spans="1:14" s="54" customFormat="1" ht="12" x14ac:dyDescent="0.2">
      <c r="A522" s="365" t="s">
        <v>921</v>
      </c>
      <c r="B522" s="451" t="s">
        <v>499</v>
      </c>
      <c r="C522" s="452"/>
      <c r="D522" s="452"/>
      <c r="E522" s="452"/>
      <c r="F522" s="452"/>
      <c r="G522" s="452"/>
      <c r="H522" s="453"/>
      <c r="I522" s="366" t="s">
        <v>343</v>
      </c>
      <c r="J522" s="435"/>
      <c r="K522" s="367"/>
      <c r="L522" s="367"/>
      <c r="M522" s="367"/>
      <c r="N522" s="368"/>
    </row>
    <row r="523" spans="1:14" s="54" customFormat="1" ht="12" x14ac:dyDescent="0.2">
      <c r="A523" s="365" t="s">
        <v>922</v>
      </c>
      <c r="B523" s="448" t="s">
        <v>923</v>
      </c>
      <c r="C523" s="449"/>
      <c r="D523" s="449"/>
      <c r="E523" s="449"/>
      <c r="F523" s="449"/>
      <c r="G523" s="449"/>
      <c r="H523" s="450"/>
      <c r="I523" s="366" t="s">
        <v>343</v>
      </c>
      <c r="J523" s="435"/>
      <c r="K523" s="367"/>
      <c r="L523" s="367"/>
      <c r="M523" s="367"/>
      <c r="N523" s="368"/>
    </row>
    <row r="524" spans="1:14" s="54" customFormat="1" ht="12" x14ac:dyDescent="0.2">
      <c r="A524" s="365" t="s">
        <v>924</v>
      </c>
      <c r="B524" s="448" t="s">
        <v>925</v>
      </c>
      <c r="C524" s="449"/>
      <c r="D524" s="449"/>
      <c r="E524" s="449"/>
      <c r="F524" s="449"/>
      <c r="G524" s="449"/>
      <c r="H524" s="450"/>
      <c r="I524" s="366" t="s">
        <v>343</v>
      </c>
      <c r="J524" s="435"/>
      <c r="K524" s="367"/>
      <c r="L524" s="367"/>
      <c r="M524" s="367"/>
      <c r="N524" s="368"/>
    </row>
    <row r="525" spans="1:14" s="54" customFormat="1" ht="12" x14ac:dyDescent="0.2">
      <c r="A525" s="365" t="s">
        <v>926</v>
      </c>
      <c r="B525" s="451" t="s">
        <v>927</v>
      </c>
      <c r="C525" s="452"/>
      <c r="D525" s="452"/>
      <c r="E525" s="452"/>
      <c r="F525" s="452"/>
      <c r="G525" s="452"/>
      <c r="H525" s="453"/>
      <c r="I525" s="366" t="s">
        <v>343</v>
      </c>
      <c r="J525" s="435"/>
      <c r="K525" s="367"/>
      <c r="L525" s="367"/>
      <c r="M525" s="367"/>
      <c r="N525" s="368"/>
    </row>
    <row r="526" spans="1:14" s="54" customFormat="1" ht="12" x14ac:dyDescent="0.2">
      <c r="A526" s="365" t="s">
        <v>928</v>
      </c>
      <c r="B526" s="451" t="s">
        <v>929</v>
      </c>
      <c r="C526" s="452"/>
      <c r="D526" s="452"/>
      <c r="E526" s="452"/>
      <c r="F526" s="452"/>
      <c r="G526" s="452"/>
      <c r="H526" s="453"/>
      <c r="I526" s="366" t="s">
        <v>343</v>
      </c>
      <c r="J526" s="435"/>
      <c r="K526" s="367"/>
      <c r="L526" s="367"/>
      <c r="M526" s="367"/>
      <c r="N526" s="368"/>
    </row>
    <row r="527" spans="1:14" s="54" customFormat="1" ht="12" x14ac:dyDescent="0.2">
      <c r="A527" s="365" t="s">
        <v>930</v>
      </c>
      <c r="B527" s="448" t="s">
        <v>931</v>
      </c>
      <c r="C527" s="449"/>
      <c r="D527" s="449"/>
      <c r="E527" s="449"/>
      <c r="F527" s="449"/>
      <c r="G527" s="449"/>
      <c r="H527" s="450"/>
      <c r="I527" s="366" t="s">
        <v>343</v>
      </c>
      <c r="J527" s="435"/>
      <c r="K527" s="367"/>
      <c r="L527" s="367"/>
      <c r="M527" s="367"/>
      <c r="N527" s="368"/>
    </row>
    <row r="528" spans="1:14" s="54" customFormat="1" ht="12" x14ac:dyDescent="0.2">
      <c r="A528" s="365" t="s">
        <v>932</v>
      </c>
      <c r="B528" s="448" t="s">
        <v>933</v>
      </c>
      <c r="C528" s="449"/>
      <c r="D528" s="449"/>
      <c r="E528" s="449"/>
      <c r="F528" s="449"/>
      <c r="G528" s="449"/>
      <c r="H528" s="450"/>
      <c r="I528" s="366" t="s">
        <v>343</v>
      </c>
      <c r="J528" s="435"/>
      <c r="K528" s="367"/>
      <c r="L528" s="367"/>
      <c r="M528" s="367"/>
      <c r="N528" s="368"/>
    </row>
    <row r="529" spans="1:14" s="54" customFormat="1" ht="12" x14ac:dyDescent="0.2">
      <c r="A529" s="365" t="s">
        <v>934</v>
      </c>
      <c r="B529" s="448" t="s">
        <v>935</v>
      </c>
      <c r="C529" s="449"/>
      <c r="D529" s="449"/>
      <c r="E529" s="449"/>
      <c r="F529" s="449"/>
      <c r="G529" s="449"/>
      <c r="H529" s="450"/>
      <c r="I529" s="366" t="s">
        <v>343</v>
      </c>
      <c r="J529" s="435"/>
      <c r="K529" s="367"/>
      <c r="L529" s="367"/>
      <c r="M529" s="367"/>
      <c r="N529" s="368"/>
    </row>
    <row r="530" spans="1:14" s="54" customFormat="1" ht="12" x14ac:dyDescent="0.2">
      <c r="A530" s="365" t="s">
        <v>936</v>
      </c>
      <c r="B530" s="445" t="s">
        <v>937</v>
      </c>
      <c r="C530" s="446"/>
      <c r="D530" s="446"/>
      <c r="E530" s="446"/>
      <c r="F530" s="446"/>
      <c r="G530" s="446"/>
      <c r="H530" s="447"/>
      <c r="I530" s="366" t="s">
        <v>343</v>
      </c>
      <c r="J530" s="435"/>
      <c r="K530" s="367"/>
      <c r="L530" s="367"/>
      <c r="M530" s="367"/>
      <c r="N530" s="368"/>
    </row>
    <row r="531" spans="1:14" s="54" customFormat="1" ht="12" x14ac:dyDescent="0.2">
      <c r="A531" s="365" t="s">
        <v>938</v>
      </c>
      <c r="B531" s="448" t="s">
        <v>939</v>
      </c>
      <c r="C531" s="449"/>
      <c r="D531" s="449"/>
      <c r="E531" s="449"/>
      <c r="F531" s="449"/>
      <c r="G531" s="449"/>
      <c r="H531" s="450"/>
      <c r="I531" s="366" t="s">
        <v>343</v>
      </c>
      <c r="J531" s="435"/>
      <c r="K531" s="367"/>
      <c r="L531" s="367"/>
      <c r="M531" s="367"/>
      <c r="N531" s="368"/>
    </row>
    <row r="532" spans="1:14" s="54" customFormat="1" ht="12" x14ac:dyDescent="0.2">
      <c r="A532" s="365" t="s">
        <v>940</v>
      </c>
      <c r="B532" s="451" t="s">
        <v>918</v>
      </c>
      <c r="C532" s="452"/>
      <c r="D532" s="452"/>
      <c r="E532" s="452"/>
      <c r="F532" s="452"/>
      <c r="G532" s="452"/>
      <c r="H532" s="453"/>
      <c r="I532" s="366" t="s">
        <v>343</v>
      </c>
      <c r="J532" s="435"/>
      <c r="K532" s="367"/>
      <c r="L532" s="367"/>
      <c r="M532" s="367"/>
      <c r="N532" s="368"/>
    </row>
    <row r="533" spans="1:14" s="54" customFormat="1" ht="12" x14ac:dyDescent="0.2">
      <c r="A533" s="365" t="s">
        <v>941</v>
      </c>
      <c r="B533" s="451" t="s">
        <v>920</v>
      </c>
      <c r="C533" s="452"/>
      <c r="D533" s="452"/>
      <c r="E533" s="452"/>
      <c r="F533" s="452"/>
      <c r="G533" s="452"/>
      <c r="H533" s="453"/>
      <c r="I533" s="366" t="s">
        <v>343</v>
      </c>
      <c r="J533" s="435"/>
      <c r="K533" s="367"/>
      <c r="L533" s="367"/>
      <c r="M533" s="367"/>
      <c r="N533" s="368"/>
    </row>
    <row r="534" spans="1:14" x14ac:dyDescent="0.25">
      <c r="A534" s="384"/>
      <c r="B534" s="384"/>
    </row>
    <row r="535" spans="1:14" s="358" customFormat="1" ht="11.25" x14ac:dyDescent="0.2">
      <c r="A535" s="358" t="s">
        <v>942</v>
      </c>
      <c r="J535" s="421"/>
    </row>
    <row r="536" spans="1:14" s="358" customFormat="1" ht="11.25" x14ac:dyDescent="0.2">
      <c r="A536" s="385" t="s">
        <v>943</v>
      </c>
      <c r="J536" s="421"/>
    </row>
    <row r="537" spans="1:14" s="358" customFormat="1" ht="11.25" x14ac:dyDescent="0.2">
      <c r="A537" s="385" t="s">
        <v>944</v>
      </c>
      <c r="J537" s="421"/>
    </row>
    <row r="538" spans="1:14" s="358" customFormat="1" ht="11.25" x14ac:dyDescent="0.2">
      <c r="A538" s="385" t="s">
        <v>945</v>
      </c>
      <c r="J538" s="421"/>
    </row>
    <row r="539" spans="1:14" s="358" customFormat="1" ht="11.25" x14ac:dyDescent="0.2">
      <c r="A539" s="385" t="s">
        <v>946</v>
      </c>
      <c r="J539" s="421"/>
    </row>
    <row r="540" spans="1:14" s="358" customFormat="1" ht="11.25" x14ac:dyDescent="0.2">
      <c r="A540" s="385" t="s">
        <v>947</v>
      </c>
      <c r="J540" s="421"/>
    </row>
    <row r="541" spans="1:14" s="358" customFormat="1" ht="11.25" x14ac:dyDescent="0.2">
      <c r="A541" s="385" t="s">
        <v>948</v>
      </c>
      <c r="J541" s="421"/>
    </row>
  </sheetData>
  <mergeCells count="531">
    <mergeCell ref="M2:N2"/>
    <mergeCell ref="A4:N4"/>
    <mergeCell ref="D6:J6"/>
    <mergeCell ref="D7:G7"/>
    <mergeCell ref="E9:H9"/>
    <mergeCell ref="C14:I14"/>
    <mergeCell ref="B20:H20"/>
    <mergeCell ref="A21:N21"/>
    <mergeCell ref="B22:H22"/>
    <mergeCell ref="B23:H23"/>
    <mergeCell ref="B24:H24"/>
    <mergeCell ref="B25:H25"/>
    <mergeCell ref="A17:N17"/>
    <mergeCell ref="A18:A19"/>
    <mergeCell ref="B18:H19"/>
    <mergeCell ref="I18:I19"/>
    <mergeCell ref="J18:K18"/>
    <mergeCell ref="L18:M18"/>
    <mergeCell ref="N18:N19"/>
    <mergeCell ref="B32:H32"/>
    <mergeCell ref="B33:H33"/>
    <mergeCell ref="B34:H34"/>
    <mergeCell ref="B35:H35"/>
    <mergeCell ref="B36:H36"/>
    <mergeCell ref="B37:H37"/>
    <mergeCell ref="B26:H26"/>
    <mergeCell ref="B27:H27"/>
    <mergeCell ref="B28:H28"/>
    <mergeCell ref="B29:H29"/>
    <mergeCell ref="B30:H30"/>
    <mergeCell ref="B31:H31"/>
    <mergeCell ref="B44:H44"/>
    <mergeCell ref="B45:H45"/>
    <mergeCell ref="B46:H46"/>
    <mergeCell ref="B47:H47"/>
    <mergeCell ref="B48:H48"/>
    <mergeCell ref="B49:H49"/>
    <mergeCell ref="B38:H38"/>
    <mergeCell ref="B39:H39"/>
    <mergeCell ref="B40:H40"/>
    <mergeCell ref="B41:H41"/>
    <mergeCell ref="B42:H42"/>
    <mergeCell ref="B43:H43"/>
    <mergeCell ref="B56:H56"/>
    <mergeCell ref="B57:H57"/>
    <mergeCell ref="B58:H58"/>
    <mergeCell ref="B59:H59"/>
    <mergeCell ref="B60:H60"/>
    <mergeCell ref="B61:H61"/>
    <mergeCell ref="B50:H50"/>
    <mergeCell ref="B51:H51"/>
    <mergeCell ref="B52:H52"/>
    <mergeCell ref="B53:H53"/>
    <mergeCell ref="B54:H54"/>
    <mergeCell ref="B55:H55"/>
    <mergeCell ref="B68:H68"/>
    <mergeCell ref="B69:H69"/>
    <mergeCell ref="B70:H70"/>
    <mergeCell ref="B71:H71"/>
    <mergeCell ref="B72:H72"/>
    <mergeCell ref="B73:H73"/>
    <mergeCell ref="B62:H62"/>
    <mergeCell ref="B63:H63"/>
    <mergeCell ref="B64:H64"/>
    <mergeCell ref="B65:H65"/>
    <mergeCell ref="B66:H66"/>
    <mergeCell ref="B67:H67"/>
    <mergeCell ref="B80:H80"/>
    <mergeCell ref="B81:H81"/>
    <mergeCell ref="B82:H82"/>
    <mergeCell ref="B83:H83"/>
    <mergeCell ref="B84:H84"/>
    <mergeCell ref="B85:H85"/>
    <mergeCell ref="B74:H74"/>
    <mergeCell ref="B75:H75"/>
    <mergeCell ref="B76:H76"/>
    <mergeCell ref="B77:H77"/>
    <mergeCell ref="B78:H78"/>
    <mergeCell ref="B79:H79"/>
    <mergeCell ref="B92:H92"/>
    <mergeCell ref="B93:H93"/>
    <mergeCell ref="B94:H94"/>
    <mergeCell ref="B95:H95"/>
    <mergeCell ref="B96:H96"/>
    <mergeCell ref="B97:H97"/>
    <mergeCell ref="B86:H86"/>
    <mergeCell ref="B87:H87"/>
    <mergeCell ref="B88:H88"/>
    <mergeCell ref="B89:H89"/>
    <mergeCell ref="B90:H90"/>
    <mergeCell ref="B91:H91"/>
    <mergeCell ref="B104:H104"/>
    <mergeCell ref="B105:H105"/>
    <mergeCell ref="B106:H106"/>
    <mergeCell ref="B107:H107"/>
    <mergeCell ref="B108:H108"/>
    <mergeCell ref="B109:H109"/>
    <mergeCell ref="B98:H98"/>
    <mergeCell ref="B99:H99"/>
    <mergeCell ref="B100:H100"/>
    <mergeCell ref="B101:H101"/>
    <mergeCell ref="B102:H102"/>
    <mergeCell ref="B103:H103"/>
    <mergeCell ref="B116:H116"/>
    <mergeCell ref="B117:H117"/>
    <mergeCell ref="B118:H118"/>
    <mergeCell ref="B119:H119"/>
    <mergeCell ref="B120:H120"/>
    <mergeCell ref="B121:H121"/>
    <mergeCell ref="B110:H110"/>
    <mergeCell ref="B111:H111"/>
    <mergeCell ref="B112:H112"/>
    <mergeCell ref="B113:H113"/>
    <mergeCell ref="B114:H114"/>
    <mergeCell ref="B115:H115"/>
    <mergeCell ref="B128:H128"/>
    <mergeCell ref="B129:H129"/>
    <mergeCell ref="B130:H130"/>
    <mergeCell ref="B131:H131"/>
    <mergeCell ref="B132:H132"/>
    <mergeCell ref="B133:H133"/>
    <mergeCell ref="B122:H122"/>
    <mergeCell ref="B123:H123"/>
    <mergeCell ref="B124:H124"/>
    <mergeCell ref="B125:H125"/>
    <mergeCell ref="B126:H126"/>
    <mergeCell ref="B127:H127"/>
    <mergeCell ref="B140:H140"/>
    <mergeCell ref="B141:H141"/>
    <mergeCell ref="B142:H142"/>
    <mergeCell ref="B143:H143"/>
    <mergeCell ref="B144:H144"/>
    <mergeCell ref="B145:H145"/>
    <mergeCell ref="B134:H134"/>
    <mergeCell ref="B135:H135"/>
    <mergeCell ref="B136:H136"/>
    <mergeCell ref="B137:H137"/>
    <mergeCell ref="B138:H138"/>
    <mergeCell ref="B139:H139"/>
    <mergeCell ref="B152:H152"/>
    <mergeCell ref="B153:H153"/>
    <mergeCell ref="B154:H154"/>
    <mergeCell ref="B155:H155"/>
    <mergeCell ref="B156:H156"/>
    <mergeCell ref="B157:H157"/>
    <mergeCell ref="B146:H146"/>
    <mergeCell ref="B147:H147"/>
    <mergeCell ref="B148:H148"/>
    <mergeCell ref="B149:H149"/>
    <mergeCell ref="B150:H150"/>
    <mergeCell ref="B151:H151"/>
    <mergeCell ref="B164:H164"/>
    <mergeCell ref="B165:H165"/>
    <mergeCell ref="B166:H166"/>
    <mergeCell ref="B167:H167"/>
    <mergeCell ref="B168:H168"/>
    <mergeCell ref="B169:H169"/>
    <mergeCell ref="B158:H158"/>
    <mergeCell ref="B159:H159"/>
    <mergeCell ref="B160:H160"/>
    <mergeCell ref="B161:H161"/>
    <mergeCell ref="B162:H162"/>
    <mergeCell ref="B163:H163"/>
    <mergeCell ref="B176:H176"/>
    <mergeCell ref="B177:H177"/>
    <mergeCell ref="B178:H178"/>
    <mergeCell ref="B179:H179"/>
    <mergeCell ref="B180:H180"/>
    <mergeCell ref="B181:H181"/>
    <mergeCell ref="B170:H170"/>
    <mergeCell ref="B171:H171"/>
    <mergeCell ref="B172:H172"/>
    <mergeCell ref="B173:H173"/>
    <mergeCell ref="B174:H174"/>
    <mergeCell ref="B175:H175"/>
    <mergeCell ref="B188:H188"/>
    <mergeCell ref="B189:H189"/>
    <mergeCell ref="B190:H190"/>
    <mergeCell ref="B191:H191"/>
    <mergeCell ref="B192:H192"/>
    <mergeCell ref="B193:H193"/>
    <mergeCell ref="B182:H182"/>
    <mergeCell ref="B183:H183"/>
    <mergeCell ref="B184:H184"/>
    <mergeCell ref="B185:H185"/>
    <mergeCell ref="B186:H186"/>
    <mergeCell ref="B187:H187"/>
    <mergeCell ref="B200:H200"/>
    <mergeCell ref="B201:H201"/>
    <mergeCell ref="B202:H202"/>
    <mergeCell ref="B203:H203"/>
    <mergeCell ref="B204:H204"/>
    <mergeCell ref="B205:H205"/>
    <mergeCell ref="B194:H194"/>
    <mergeCell ref="B195:H195"/>
    <mergeCell ref="B196:H196"/>
    <mergeCell ref="B197:H197"/>
    <mergeCell ref="B198:H198"/>
    <mergeCell ref="B199:H199"/>
    <mergeCell ref="B212:H212"/>
    <mergeCell ref="B213:H213"/>
    <mergeCell ref="B214:H214"/>
    <mergeCell ref="B215:H215"/>
    <mergeCell ref="B216:H216"/>
    <mergeCell ref="B217:H217"/>
    <mergeCell ref="B206:H206"/>
    <mergeCell ref="B207:H207"/>
    <mergeCell ref="B208:H208"/>
    <mergeCell ref="B209:H209"/>
    <mergeCell ref="B210:H210"/>
    <mergeCell ref="B211:H211"/>
    <mergeCell ref="B224:H224"/>
    <mergeCell ref="B225:H225"/>
    <mergeCell ref="B226:H226"/>
    <mergeCell ref="B227:H227"/>
    <mergeCell ref="B228:H228"/>
    <mergeCell ref="B229:H229"/>
    <mergeCell ref="B218:H218"/>
    <mergeCell ref="B219:H219"/>
    <mergeCell ref="B220:H220"/>
    <mergeCell ref="B221:H221"/>
    <mergeCell ref="B222:H222"/>
    <mergeCell ref="B223:H223"/>
    <mergeCell ref="B236:H236"/>
    <mergeCell ref="B237:H237"/>
    <mergeCell ref="B238:H238"/>
    <mergeCell ref="B239:H239"/>
    <mergeCell ref="B240:H240"/>
    <mergeCell ref="B241:H241"/>
    <mergeCell ref="B230:H230"/>
    <mergeCell ref="B231:H231"/>
    <mergeCell ref="A232:N232"/>
    <mergeCell ref="B233:H233"/>
    <mergeCell ref="B234:H234"/>
    <mergeCell ref="B235:H235"/>
    <mergeCell ref="B248:H248"/>
    <mergeCell ref="B249:H249"/>
    <mergeCell ref="B250:H250"/>
    <mergeCell ref="B251:H251"/>
    <mergeCell ref="B252:H252"/>
    <mergeCell ref="B253:H253"/>
    <mergeCell ref="B242:H242"/>
    <mergeCell ref="B243:H243"/>
    <mergeCell ref="B244:H244"/>
    <mergeCell ref="B245:H245"/>
    <mergeCell ref="B246:H246"/>
    <mergeCell ref="B247:H247"/>
    <mergeCell ref="B260:H260"/>
    <mergeCell ref="B261:H261"/>
    <mergeCell ref="B262:H262"/>
    <mergeCell ref="B263:H263"/>
    <mergeCell ref="B264:H264"/>
    <mergeCell ref="B265:H265"/>
    <mergeCell ref="B254:H254"/>
    <mergeCell ref="B255:H255"/>
    <mergeCell ref="B256:H256"/>
    <mergeCell ref="B257:H257"/>
    <mergeCell ref="B258:H258"/>
    <mergeCell ref="B259:H259"/>
    <mergeCell ref="B272:H272"/>
    <mergeCell ref="B273:H273"/>
    <mergeCell ref="B274:H274"/>
    <mergeCell ref="B275:H275"/>
    <mergeCell ref="B276:H276"/>
    <mergeCell ref="B277:H277"/>
    <mergeCell ref="B266:H266"/>
    <mergeCell ref="B267:H267"/>
    <mergeCell ref="B268:H268"/>
    <mergeCell ref="B269:H269"/>
    <mergeCell ref="B270:H270"/>
    <mergeCell ref="B271:H271"/>
    <mergeCell ref="B278:H278"/>
    <mergeCell ref="B279:H279"/>
    <mergeCell ref="B280:H280"/>
    <mergeCell ref="B281:H281"/>
    <mergeCell ref="A282:N282"/>
    <mergeCell ref="A283:A284"/>
    <mergeCell ref="B283:H284"/>
    <mergeCell ref="I283:I284"/>
    <mergeCell ref="J283:K283"/>
    <mergeCell ref="L283:M283"/>
    <mergeCell ref="B290:H290"/>
    <mergeCell ref="B291:H291"/>
    <mergeCell ref="B292:H292"/>
    <mergeCell ref="B293:H293"/>
    <mergeCell ref="B294:H294"/>
    <mergeCell ref="B295:H295"/>
    <mergeCell ref="N283:N284"/>
    <mergeCell ref="B285:H285"/>
    <mergeCell ref="A286:H286"/>
    <mergeCell ref="B287:H287"/>
    <mergeCell ref="B288:H288"/>
    <mergeCell ref="B289:H289"/>
    <mergeCell ref="B302:H302"/>
    <mergeCell ref="B303:H303"/>
    <mergeCell ref="B304:H304"/>
    <mergeCell ref="B305:H305"/>
    <mergeCell ref="B306:H306"/>
    <mergeCell ref="B307:H307"/>
    <mergeCell ref="B296:H296"/>
    <mergeCell ref="B297:H297"/>
    <mergeCell ref="B298:H298"/>
    <mergeCell ref="B299:H299"/>
    <mergeCell ref="B300:H300"/>
    <mergeCell ref="B301:H301"/>
    <mergeCell ref="B314:H314"/>
    <mergeCell ref="B315:H315"/>
    <mergeCell ref="B316:H316"/>
    <mergeCell ref="B317:H317"/>
    <mergeCell ref="B318:H318"/>
    <mergeCell ref="B319:H319"/>
    <mergeCell ref="B308:H308"/>
    <mergeCell ref="B309:H309"/>
    <mergeCell ref="B310:H310"/>
    <mergeCell ref="B311:H311"/>
    <mergeCell ref="B312:H312"/>
    <mergeCell ref="B313:H313"/>
    <mergeCell ref="B326:H326"/>
    <mergeCell ref="B327:H327"/>
    <mergeCell ref="B328:H328"/>
    <mergeCell ref="B329:H329"/>
    <mergeCell ref="B330:H330"/>
    <mergeCell ref="B331:H331"/>
    <mergeCell ref="B320:H320"/>
    <mergeCell ref="B321:H321"/>
    <mergeCell ref="B322:H322"/>
    <mergeCell ref="B323:H323"/>
    <mergeCell ref="B324:H324"/>
    <mergeCell ref="B325:H325"/>
    <mergeCell ref="B338:H338"/>
    <mergeCell ref="B339:H339"/>
    <mergeCell ref="B340:H340"/>
    <mergeCell ref="B341:H341"/>
    <mergeCell ref="B342:H342"/>
    <mergeCell ref="B343:H343"/>
    <mergeCell ref="B332:H332"/>
    <mergeCell ref="B333:H333"/>
    <mergeCell ref="B334:H334"/>
    <mergeCell ref="B335:H335"/>
    <mergeCell ref="B336:H336"/>
    <mergeCell ref="B337:H337"/>
    <mergeCell ref="B350:H350"/>
    <mergeCell ref="B351:H351"/>
    <mergeCell ref="B352:H352"/>
    <mergeCell ref="B353:H353"/>
    <mergeCell ref="B354:H354"/>
    <mergeCell ref="B355:H355"/>
    <mergeCell ref="B344:H344"/>
    <mergeCell ref="B345:H345"/>
    <mergeCell ref="B346:H346"/>
    <mergeCell ref="B347:H347"/>
    <mergeCell ref="B348:H348"/>
    <mergeCell ref="B349:H349"/>
    <mergeCell ref="B362:H362"/>
    <mergeCell ref="B363:H363"/>
    <mergeCell ref="B364:H364"/>
    <mergeCell ref="B365:H365"/>
    <mergeCell ref="B366:H366"/>
    <mergeCell ref="B367:H367"/>
    <mergeCell ref="B356:H356"/>
    <mergeCell ref="B357:H357"/>
    <mergeCell ref="B358:H358"/>
    <mergeCell ref="B359:H359"/>
    <mergeCell ref="B360:H360"/>
    <mergeCell ref="B361:H361"/>
    <mergeCell ref="B374:H374"/>
    <mergeCell ref="B375:H375"/>
    <mergeCell ref="B376:H376"/>
    <mergeCell ref="A377:N377"/>
    <mergeCell ref="B378:H378"/>
    <mergeCell ref="B379:H379"/>
    <mergeCell ref="B368:H368"/>
    <mergeCell ref="B369:H369"/>
    <mergeCell ref="B370:H370"/>
    <mergeCell ref="B371:H371"/>
    <mergeCell ref="B372:H372"/>
    <mergeCell ref="B373:H373"/>
    <mergeCell ref="B386:H386"/>
    <mergeCell ref="B387:H387"/>
    <mergeCell ref="B388:H388"/>
    <mergeCell ref="B389:H389"/>
    <mergeCell ref="B390:H390"/>
    <mergeCell ref="B391:H391"/>
    <mergeCell ref="B380:H380"/>
    <mergeCell ref="B381:H381"/>
    <mergeCell ref="B382:H382"/>
    <mergeCell ref="B383:H383"/>
    <mergeCell ref="B384:H384"/>
    <mergeCell ref="B385:H385"/>
    <mergeCell ref="B398:H398"/>
    <mergeCell ref="B399:H399"/>
    <mergeCell ref="B400:H400"/>
    <mergeCell ref="B401:H401"/>
    <mergeCell ref="B402:H402"/>
    <mergeCell ref="B403:H403"/>
    <mergeCell ref="B392:H392"/>
    <mergeCell ref="B393:H393"/>
    <mergeCell ref="B394:H394"/>
    <mergeCell ref="B395:H395"/>
    <mergeCell ref="B396:H396"/>
    <mergeCell ref="B397:H397"/>
    <mergeCell ref="B410:H410"/>
    <mergeCell ref="B411:H411"/>
    <mergeCell ref="B412:H412"/>
    <mergeCell ref="B413:H413"/>
    <mergeCell ref="B414:H414"/>
    <mergeCell ref="B415:H415"/>
    <mergeCell ref="B404:H404"/>
    <mergeCell ref="B405:H405"/>
    <mergeCell ref="B406:H406"/>
    <mergeCell ref="B407:H407"/>
    <mergeCell ref="B408:H408"/>
    <mergeCell ref="B409:H409"/>
    <mergeCell ref="B422:H422"/>
    <mergeCell ref="B423:H423"/>
    <mergeCell ref="B424:H424"/>
    <mergeCell ref="B425:H425"/>
    <mergeCell ref="B426:H426"/>
    <mergeCell ref="B427:H427"/>
    <mergeCell ref="B416:H416"/>
    <mergeCell ref="B417:H417"/>
    <mergeCell ref="B418:H418"/>
    <mergeCell ref="B419:H419"/>
    <mergeCell ref="B420:H420"/>
    <mergeCell ref="B421:H421"/>
    <mergeCell ref="B434:H434"/>
    <mergeCell ref="B435:H435"/>
    <mergeCell ref="B436:H436"/>
    <mergeCell ref="B437:H437"/>
    <mergeCell ref="B438:H438"/>
    <mergeCell ref="B439:H439"/>
    <mergeCell ref="B428:H428"/>
    <mergeCell ref="B429:H429"/>
    <mergeCell ref="B430:H430"/>
    <mergeCell ref="B431:H431"/>
    <mergeCell ref="B432:H432"/>
    <mergeCell ref="B433:H433"/>
    <mergeCell ref="B446:H446"/>
    <mergeCell ref="B447:H447"/>
    <mergeCell ref="B448:H448"/>
    <mergeCell ref="B449:H449"/>
    <mergeCell ref="B450:H450"/>
    <mergeCell ref="B451:H451"/>
    <mergeCell ref="B440:H440"/>
    <mergeCell ref="B441:H441"/>
    <mergeCell ref="B442:H442"/>
    <mergeCell ref="B443:H443"/>
    <mergeCell ref="B444:H444"/>
    <mergeCell ref="B445:H445"/>
    <mergeCell ref="B458:H458"/>
    <mergeCell ref="B459:H459"/>
    <mergeCell ref="B460:H460"/>
    <mergeCell ref="A461:N461"/>
    <mergeCell ref="B462:H462"/>
    <mergeCell ref="B463:H463"/>
    <mergeCell ref="B452:H452"/>
    <mergeCell ref="B453:H453"/>
    <mergeCell ref="B454:H454"/>
    <mergeCell ref="B455:H455"/>
    <mergeCell ref="B456:H456"/>
    <mergeCell ref="B457:H457"/>
    <mergeCell ref="B470:H470"/>
    <mergeCell ref="B471:H471"/>
    <mergeCell ref="B472:H472"/>
    <mergeCell ref="B473:H473"/>
    <mergeCell ref="B474:H474"/>
    <mergeCell ref="B475:H475"/>
    <mergeCell ref="B464:H464"/>
    <mergeCell ref="B465:H465"/>
    <mergeCell ref="B466:H466"/>
    <mergeCell ref="B467:H467"/>
    <mergeCell ref="B468:H468"/>
    <mergeCell ref="B469:H469"/>
    <mergeCell ref="B482:H482"/>
    <mergeCell ref="B483:H483"/>
    <mergeCell ref="B484:H484"/>
    <mergeCell ref="B485:H485"/>
    <mergeCell ref="B486:H486"/>
    <mergeCell ref="B487:H487"/>
    <mergeCell ref="B476:H476"/>
    <mergeCell ref="B477:H477"/>
    <mergeCell ref="B478:H478"/>
    <mergeCell ref="B479:H479"/>
    <mergeCell ref="B480:H480"/>
    <mergeCell ref="B481:H481"/>
    <mergeCell ref="B494:H494"/>
    <mergeCell ref="B495:H495"/>
    <mergeCell ref="B496:H496"/>
    <mergeCell ref="B497:H497"/>
    <mergeCell ref="B498:H498"/>
    <mergeCell ref="B499:H499"/>
    <mergeCell ref="B488:H488"/>
    <mergeCell ref="B489:H489"/>
    <mergeCell ref="B490:H490"/>
    <mergeCell ref="B491:H491"/>
    <mergeCell ref="B492:H492"/>
    <mergeCell ref="B493:H493"/>
    <mergeCell ref="B506:H506"/>
    <mergeCell ref="B507:H507"/>
    <mergeCell ref="B508:H508"/>
    <mergeCell ref="B509:H509"/>
    <mergeCell ref="B510:H510"/>
    <mergeCell ref="B511:H511"/>
    <mergeCell ref="B500:H500"/>
    <mergeCell ref="B501:H501"/>
    <mergeCell ref="B502:H502"/>
    <mergeCell ref="B503:H503"/>
    <mergeCell ref="B504:H504"/>
    <mergeCell ref="B505:H505"/>
    <mergeCell ref="B518:H518"/>
    <mergeCell ref="B519:H519"/>
    <mergeCell ref="B520:H520"/>
    <mergeCell ref="B521:H521"/>
    <mergeCell ref="B522:H522"/>
    <mergeCell ref="B523:H523"/>
    <mergeCell ref="B512:H512"/>
    <mergeCell ref="B513:H513"/>
    <mergeCell ref="B514:H514"/>
    <mergeCell ref="B515:H515"/>
    <mergeCell ref="B516:H516"/>
    <mergeCell ref="B517:H517"/>
    <mergeCell ref="B530:H530"/>
    <mergeCell ref="B531:H531"/>
    <mergeCell ref="B532:H532"/>
    <mergeCell ref="B533:H533"/>
    <mergeCell ref="B524:H524"/>
    <mergeCell ref="B525:H525"/>
    <mergeCell ref="B526:H526"/>
    <mergeCell ref="B527:H527"/>
    <mergeCell ref="B528:H528"/>
    <mergeCell ref="B529:H529"/>
  </mergeCells>
  <pageMargins left="0.59055118110236227" right="0.39370078740157483" top="0.59055118110236227" bottom="0.39370078740157483" header="0.19685039370078741" footer="0.19685039370078741"/>
  <pageSetup paperSize="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59"/>
  <sheetViews>
    <sheetView zoomScaleNormal="100" zoomScaleSheetLayoutView="100" workbookViewId="0">
      <selection activeCell="D32" sqref="D32"/>
    </sheetView>
  </sheetViews>
  <sheetFormatPr defaultRowHeight="15.75" outlineLevelRow="3" x14ac:dyDescent="0.25"/>
  <cols>
    <col min="1" max="1" width="8.140625" style="6" customWidth="1"/>
    <col min="2" max="2" width="29.85546875" style="6" customWidth="1"/>
    <col min="3" max="3" width="13" style="6" customWidth="1"/>
    <col min="4" max="4" width="16.7109375" style="6" customWidth="1"/>
    <col min="5" max="5" width="21.42578125" style="6" customWidth="1"/>
    <col min="6" max="6" width="13.28515625" style="6" customWidth="1"/>
    <col min="7" max="7" width="13.7109375" style="6" customWidth="1"/>
    <col min="8" max="8" width="13.28515625" style="6" customWidth="1"/>
    <col min="9" max="9" width="13.7109375" style="6" customWidth="1"/>
    <col min="10" max="10" width="13.28515625" style="6" customWidth="1"/>
    <col min="11" max="11" width="13.7109375" style="6" customWidth="1"/>
    <col min="12" max="12" width="13.28515625" style="6" customWidth="1"/>
    <col min="13" max="13" width="13.7109375" style="6" customWidth="1"/>
    <col min="14" max="16384" width="9.140625" style="6"/>
  </cols>
  <sheetData>
    <row r="1" spans="1:13" s="1" customFormat="1" ht="12" x14ac:dyDescent="0.2">
      <c r="M1" s="3" t="s">
        <v>317</v>
      </c>
    </row>
    <row r="2" spans="1:13" s="1" customFormat="1" ht="24" customHeight="1" x14ac:dyDescent="0.2">
      <c r="J2" s="566" t="s">
        <v>1</v>
      </c>
      <c r="K2" s="566"/>
      <c r="L2" s="566"/>
      <c r="M2" s="566"/>
    </row>
    <row r="3" spans="1:13" s="4" customFormat="1" ht="25.5" customHeight="1" x14ac:dyDescent="0.2">
      <c r="A3" s="567" t="s">
        <v>318</v>
      </c>
      <c r="B3" s="568"/>
      <c r="C3" s="568"/>
      <c r="D3" s="568"/>
      <c r="E3" s="568"/>
      <c r="F3" s="568"/>
      <c r="G3" s="568"/>
      <c r="H3" s="568"/>
      <c r="I3" s="568"/>
      <c r="J3" s="568"/>
      <c r="K3" s="568"/>
      <c r="L3" s="568"/>
      <c r="M3" s="568"/>
    </row>
    <row r="4" spans="1:13" s="4" customFormat="1" ht="11.25" customHeight="1" x14ac:dyDescent="0.2">
      <c r="A4" s="7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3" s="4" customFormat="1" ht="12.75" x14ac:dyDescent="0.2">
      <c r="F5" s="5" t="s">
        <v>295</v>
      </c>
      <c r="G5" s="84" t="str">
        <f>'10'!$J$4</f>
        <v>2020</v>
      </c>
    </row>
    <row r="6" spans="1:13" ht="11.25" customHeight="1" x14ac:dyDescent="0.25"/>
    <row r="7" spans="1:13" s="4" customFormat="1" ht="12.75" x14ac:dyDescent="0.2">
      <c r="D7" s="5" t="s">
        <v>6</v>
      </c>
      <c r="E7" s="569" t="str">
        <f>'10'!$G$6</f>
        <v xml:space="preserve"> АО «Вологодская областная энергетическая компания» </v>
      </c>
      <c r="F7" s="569"/>
      <c r="G7" s="569"/>
      <c r="H7" s="569"/>
      <c r="I7" s="569"/>
      <c r="J7" s="569"/>
      <c r="K7" s="569"/>
    </row>
    <row r="8" spans="1:13" s="8" customFormat="1" ht="11.25" x14ac:dyDescent="0.2">
      <c r="E8" s="565" t="s">
        <v>8</v>
      </c>
      <c r="F8" s="565"/>
      <c r="G8" s="565"/>
      <c r="H8" s="565"/>
      <c r="I8" s="565"/>
      <c r="J8" s="565"/>
      <c r="K8" s="565"/>
    </row>
    <row r="9" spans="1:13" ht="11.25" customHeight="1" x14ac:dyDescent="0.25"/>
    <row r="10" spans="1:13" s="4" customFormat="1" ht="12.75" x14ac:dyDescent="0.2">
      <c r="F10" s="5" t="s">
        <v>9</v>
      </c>
      <c r="G10" s="87">
        <f>'10'!$J$9</f>
        <v>2020</v>
      </c>
      <c r="H10" s="4" t="s">
        <v>10</v>
      </c>
    </row>
    <row r="11" spans="1:13" ht="11.25" customHeight="1" x14ac:dyDescent="0.25"/>
    <row r="12" spans="1:13" s="4" customFormat="1" ht="48.75" customHeight="1" x14ac:dyDescent="0.2">
      <c r="E12" s="69" t="s">
        <v>11</v>
      </c>
      <c r="F12" s="570" t="str">
        <f>'10'!$E$11</f>
        <v>приказом ДЕПАРТАМЕНТА ТОПЛИВНО-ЭНЕРГЕТИЧЕСКОГО КОМПЛЕКСА И ТАРИФНОГО РЕГУЛИРОВАНИЯ ВОЛОГОДСКОЙ ОБЛАСТИ "Об утверждении  инвестиционной программы АО «Вологодская областная энергетическая компания» на 2020-2024 годы"  от 30 октября 2019 года"  № 160</v>
      </c>
      <c r="G12" s="570"/>
      <c r="H12" s="570"/>
      <c r="I12" s="570"/>
      <c r="J12" s="570"/>
      <c r="K12" s="570"/>
      <c r="L12" s="570"/>
      <c r="M12" s="570"/>
    </row>
    <row r="13" spans="1:13" s="8" customFormat="1" ht="11.25" x14ac:dyDescent="0.2">
      <c r="F13" s="565" t="s">
        <v>13</v>
      </c>
      <c r="G13" s="565"/>
      <c r="H13" s="565"/>
      <c r="I13" s="565"/>
      <c r="J13" s="565"/>
      <c r="K13" s="565"/>
    </row>
    <row r="14" spans="1:13" ht="11.25" customHeight="1" x14ac:dyDescent="0.25"/>
    <row r="15" spans="1:13" s="1" customFormat="1" ht="30" customHeight="1" x14ac:dyDescent="0.2">
      <c r="A15" s="562" t="s">
        <v>14</v>
      </c>
      <c r="B15" s="562" t="s">
        <v>15</v>
      </c>
      <c r="C15" s="562" t="s">
        <v>16</v>
      </c>
      <c r="D15" s="562" t="s">
        <v>319</v>
      </c>
      <c r="E15" s="562" t="s">
        <v>320</v>
      </c>
      <c r="F15" s="558" t="s">
        <v>321</v>
      </c>
      <c r="G15" s="559"/>
      <c r="H15" s="558" t="s">
        <v>322</v>
      </c>
      <c r="I15" s="559"/>
      <c r="J15" s="560" t="s">
        <v>323</v>
      </c>
      <c r="K15" s="561"/>
      <c r="L15" s="560" t="s">
        <v>324</v>
      </c>
      <c r="M15" s="561"/>
    </row>
    <row r="16" spans="1:13" s="1" customFormat="1" ht="51" customHeight="1" x14ac:dyDescent="0.2">
      <c r="A16" s="563"/>
      <c r="B16" s="563"/>
      <c r="C16" s="563"/>
      <c r="D16" s="563"/>
      <c r="E16" s="564"/>
      <c r="F16" s="85" t="s">
        <v>966</v>
      </c>
      <c r="G16" s="85" t="s">
        <v>325</v>
      </c>
      <c r="H16" s="85" t="s">
        <v>967</v>
      </c>
      <c r="I16" s="85" t="s">
        <v>325</v>
      </c>
      <c r="J16" s="85" t="s">
        <v>967</v>
      </c>
      <c r="K16" s="85" t="s">
        <v>325</v>
      </c>
      <c r="L16" s="85" t="s">
        <v>967</v>
      </c>
      <c r="M16" s="85" t="s">
        <v>325</v>
      </c>
    </row>
    <row r="17" spans="1:17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4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</row>
    <row r="18" spans="1:17" s="170" customFormat="1" ht="21" collapsed="1" x14ac:dyDescent="0.15">
      <c r="A18" s="145">
        <v>0</v>
      </c>
      <c r="B18" s="146" t="s">
        <v>30</v>
      </c>
      <c r="C18" s="147" t="s">
        <v>31</v>
      </c>
      <c r="D18" s="150"/>
      <c r="E18" s="150"/>
      <c r="F18" s="150">
        <f>F19+F20+F22+F23+F24</f>
        <v>0</v>
      </c>
      <c r="G18" s="150">
        <f t="shared" ref="G18:M18" si="0">G19+G20+G22+G23+G24</f>
        <v>0</v>
      </c>
      <c r="H18" s="150">
        <f t="shared" si="0"/>
        <v>0</v>
      </c>
      <c r="I18" s="150">
        <f t="shared" si="0"/>
        <v>0</v>
      </c>
      <c r="J18" s="150">
        <f t="shared" si="0"/>
        <v>0</v>
      </c>
      <c r="K18" s="150">
        <f t="shared" si="0"/>
        <v>0</v>
      </c>
      <c r="L18" s="150">
        <f t="shared" si="0"/>
        <v>0</v>
      </c>
      <c r="M18" s="150">
        <f t="shared" si="0"/>
        <v>0</v>
      </c>
      <c r="N18" s="62"/>
      <c r="O18" s="62"/>
      <c r="P18" s="62"/>
      <c r="Q18" s="62"/>
    </row>
    <row r="19" spans="1:17" s="65" customFormat="1" ht="10.5" hidden="1" outlineLevel="1" x14ac:dyDescent="0.2">
      <c r="A19" s="148" t="s">
        <v>32</v>
      </c>
      <c r="B19" s="149" t="s">
        <v>33</v>
      </c>
      <c r="C19" s="150" t="s">
        <v>31</v>
      </c>
      <c r="D19" s="150"/>
      <c r="E19" s="150"/>
      <c r="F19" s="150">
        <f t="shared" ref="F19:M19" si="1">F26</f>
        <v>0</v>
      </c>
      <c r="G19" s="150">
        <f t="shared" si="1"/>
        <v>0</v>
      </c>
      <c r="H19" s="150">
        <f t="shared" si="1"/>
        <v>0</v>
      </c>
      <c r="I19" s="150">
        <f t="shared" si="1"/>
        <v>0</v>
      </c>
      <c r="J19" s="150">
        <f t="shared" si="1"/>
        <v>0</v>
      </c>
      <c r="K19" s="150">
        <f t="shared" si="1"/>
        <v>0</v>
      </c>
      <c r="L19" s="150">
        <f t="shared" si="1"/>
        <v>0</v>
      </c>
      <c r="M19" s="150">
        <f t="shared" si="1"/>
        <v>0</v>
      </c>
      <c r="N19" s="62"/>
      <c r="O19" s="62"/>
      <c r="P19" s="62"/>
      <c r="Q19" s="62"/>
    </row>
    <row r="20" spans="1:17" s="65" customFormat="1" ht="21" hidden="1" outlineLevel="1" x14ac:dyDescent="0.2">
      <c r="A20" s="148" t="s">
        <v>34</v>
      </c>
      <c r="B20" s="149" t="s">
        <v>35</v>
      </c>
      <c r="C20" s="150" t="s">
        <v>31</v>
      </c>
      <c r="D20" s="150"/>
      <c r="E20" s="150"/>
      <c r="F20" s="150">
        <f t="shared" ref="F20:M20" si="2">F31</f>
        <v>0</v>
      </c>
      <c r="G20" s="150">
        <f t="shared" si="2"/>
        <v>0</v>
      </c>
      <c r="H20" s="150">
        <f t="shared" si="2"/>
        <v>0</v>
      </c>
      <c r="I20" s="150">
        <f t="shared" si="2"/>
        <v>0</v>
      </c>
      <c r="J20" s="150">
        <f t="shared" si="2"/>
        <v>0</v>
      </c>
      <c r="K20" s="150">
        <f t="shared" si="2"/>
        <v>0</v>
      </c>
      <c r="L20" s="150">
        <f t="shared" si="2"/>
        <v>0</v>
      </c>
      <c r="M20" s="150">
        <f t="shared" si="2"/>
        <v>0</v>
      </c>
      <c r="N20" s="62"/>
      <c r="O20" s="62"/>
      <c r="P20" s="62"/>
      <c r="Q20" s="62"/>
    </row>
    <row r="21" spans="1:17" s="65" customFormat="1" ht="42" hidden="1" outlineLevel="1" x14ac:dyDescent="0.2">
      <c r="A21" s="148" t="s">
        <v>36</v>
      </c>
      <c r="B21" s="149" t="s">
        <v>37</v>
      </c>
      <c r="C21" s="150" t="s">
        <v>31</v>
      </c>
      <c r="D21" s="150" t="s">
        <v>38</v>
      </c>
      <c r="E21" s="150" t="s">
        <v>38</v>
      </c>
      <c r="F21" s="150" t="s">
        <v>38</v>
      </c>
      <c r="G21" s="150" t="s">
        <v>38</v>
      </c>
      <c r="H21" s="150" t="s">
        <v>38</v>
      </c>
      <c r="I21" s="150" t="s">
        <v>38</v>
      </c>
      <c r="J21" s="150" t="s">
        <v>38</v>
      </c>
      <c r="K21" s="150" t="s">
        <v>38</v>
      </c>
      <c r="L21" s="150" t="s">
        <v>38</v>
      </c>
      <c r="M21" s="150" t="s">
        <v>38</v>
      </c>
    </row>
    <row r="22" spans="1:17" s="65" customFormat="1" ht="21" hidden="1" outlineLevel="1" x14ac:dyDescent="0.2">
      <c r="A22" s="151" t="s">
        <v>39</v>
      </c>
      <c r="B22" s="149" t="s">
        <v>40</v>
      </c>
      <c r="C22" s="150" t="s">
        <v>31</v>
      </c>
      <c r="D22" s="150"/>
      <c r="E22" s="150"/>
      <c r="F22" s="150">
        <f t="shared" ref="F22:M22" si="3">F46</f>
        <v>0</v>
      </c>
      <c r="G22" s="150">
        <f t="shared" si="3"/>
        <v>0</v>
      </c>
      <c r="H22" s="150">
        <f t="shared" si="3"/>
        <v>0</v>
      </c>
      <c r="I22" s="150">
        <f t="shared" si="3"/>
        <v>0</v>
      </c>
      <c r="J22" s="150">
        <f t="shared" si="3"/>
        <v>0</v>
      </c>
      <c r="K22" s="150">
        <f t="shared" si="3"/>
        <v>0</v>
      </c>
      <c r="L22" s="150">
        <f t="shared" si="3"/>
        <v>0</v>
      </c>
      <c r="M22" s="150">
        <f t="shared" si="3"/>
        <v>0</v>
      </c>
    </row>
    <row r="23" spans="1:17" s="65" customFormat="1" ht="21" hidden="1" outlineLevel="1" x14ac:dyDescent="0.2">
      <c r="A23" s="151" t="s">
        <v>41</v>
      </c>
      <c r="B23" s="149" t="s">
        <v>42</v>
      </c>
      <c r="C23" s="150" t="s">
        <v>31</v>
      </c>
      <c r="D23" s="150"/>
      <c r="E23" s="150"/>
      <c r="F23" s="150">
        <f t="shared" ref="F23:M24" si="4">F54</f>
        <v>0</v>
      </c>
      <c r="G23" s="150">
        <f t="shared" si="4"/>
        <v>0</v>
      </c>
      <c r="H23" s="150">
        <f t="shared" si="4"/>
        <v>0</v>
      </c>
      <c r="I23" s="150">
        <f t="shared" si="4"/>
        <v>0</v>
      </c>
      <c r="J23" s="150">
        <f t="shared" si="4"/>
        <v>0</v>
      </c>
      <c r="K23" s="150">
        <f t="shared" si="4"/>
        <v>0</v>
      </c>
      <c r="L23" s="150">
        <f t="shared" si="4"/>
        <v>0</v>
      </c>
      <c r="M23" s="150">
        <f t="shared" si="4"/>
        <v>0</v>
      </c>
    </row>
    <row r="24" spans="1:17" s="65" customFormat="1" ht="10.5" hidden="1" outlineLevel="1" x14ac:dyDescent="0.2">
      <c r="A24" s="152" t="s">
        <v>43</v>
      </c>
      <c r="B24" s="153" t="s">
        <v>44</v>
      </c>
      <c r="C24" s="154" t="s">
        <v>31</v>
      </c>
      <c r="D24" s="150"/>
      <c r="E24" s="150"/>
      <c r="F24" s="150">
        <f t="shared" si="4"/>
        <v>0</v>
      </c>
      <c r="G24" s="150">
        <f t="shared" si="4"/>
        <v>0</v>
      </c>
      <c r="H24" s="150">
        <f t="shared" si="4"/>
        <v>0</v>
      </c>
      <c r="I24" s="150">
        <f t="shared" si="4"/>
        <v>0</v>
      </c>
      <c r="J24" s="150">
        <f t="shared" si="4"/>
        <v>0</v>
      </c>
      <c r="K24" s="150">
        <f t="shared" si="4"/>
        <v>0</v>
      </c>
      <c r="L24" s="150">
        <f t="shared" si="4"/>
        <v>0</v>
      </c>
      <c r="M24" s="150">
        <f t="shared" si="4"/>
        <v>0</v>
      </c>
    </row>
    <row r="25" spans="1:17" s="65" customFormat="1" ht="10.5" x14ac:dyDescent="0.2">
      <c r="A25" s="155">
        <v>1</v>
      </c>
      <c r="B25" s="149" t="s">
        <v>45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17" s="65" customFormat="1" ht="21" collapsed="1" x14ac:dyDescent="0.2">
      <c r="A26" s="156" t="s">
        <v>46</v>
      </c>
      <c r="B26" s="157" t="s">
        <v>47</v>
      </c>
      <c r="C26" s="158" t="s">
        <v>31</v>
      </c>
      <c r="D26" s="164"/>
      <c r="E26" s="164"/>
      <c r="F26" s="164">
        <f>F27</f>
        <v>0</v>
      </c>
      <c r="G26" s="164">
        <f t="shared" ref="G26:L26" si="5">G27</f>
        <v>0</v>
      </c>
      <c r="H26" s="164">
        <f t="shared" si="5"/>
        <v>0</v>
      </c>
      <c r="I26" s="164">
        <f t="shared" si="5"/>
        <v>0</v>
      </c>
      <c r="J26" s="164">
        <f t="shared" si="5"/>
        <v>0</v>
      </c>
      <c r="K26" s="164">
        <f t="shared" si="5"/>
        <v>0</v>
      </c>
      <c r="L26" s="164">
        <f t="shared" si="5"/>
        <v>0</v>
      </c>
      <c r="M26" s="164">
        <f>M27</f>
        <v>0</v>
      </c>
    </row>
    <row r="27" spans="1:17" s="354" customFormat="1" ht="31.5" hidden="1" outlineLevel="1" x14ac:dyDescent="0.2">
      <c r="A27" s="352" t="s">
        <v>48</v>
      </c>
      <c r="B27" s="353" t="s">
        <v>49</v>
      </c>
      <c r="C27" s="147" t="s">
        <v>31</v>
      </c>
      <c r="D27" s="147"/>
      <c r="E27" s="147"/>
      <c r="F27" s="147">
        <f>F28+F29+F30</f>
        <v>0</v>
      </c>
      <c r="G27" s="147">
        <f t="shared" ref="G27:M27" si="6">G28+G29+G30</f>
        <v>0</v>
      </c>
      <c r="H27" s="147">
        <f t="shared" si="6"/>
        <v>0</v>
      </c>
      <c r="I27" s="147">
        <f t="shared" si="6"/>
        <v>0</v>
      </c>
      <c r="J27" s="147">
        <f t="shared" si="6"/>
        <v>0</v>
      </c>
      <c r="K27" s="147">
        <f t="shared" si="6"/>
        <v>0</v>
      </c>
      <c r="L27" s="147">
        <f t="shared" si="6"/>
        <v>0</v>
      </c>
      <c r="M27" s="147">
        <f t="shared" si="6"/>
        <v>0</v>
      </c>
    </row>
    <row r="28" spans="1:17" s="65" customFormat="1" ht="42" hidden="1" outlineLevel="2" x14ac:dyDescent="0.2">
      <c r="A28" s="159" t="s">
        <v>50</v>
      </c>
      <c r="B28" s="160" t="s">
        <v>51</v>
      </c>
      <c r="C28" s="161" t="s">
        <v>31</v>
      </c>
      <c r="D28" s="161">
        <v>0</v>
      </c>
      <c r="E28" s="161">
        <v>0</v>
      </c>
      <c r="F28" s="161">
        <v>0</v>
      </c>
      <c r="G28" s="161">
        <v>0</v>
      </c>
      <c r="H28" s="161">
        <v>0</v>
      </c>
      <c r="I28" s="161">
        <v>0</v>
      </c>
      <c r="J28" s="161">
        <v>0</v>
      </c>
      <c r="K28" s="161">
        <v>0</v>
      </c>
      <c r="L28" s="161">
        <v>0</v>
      </c>
      <c r="M28" s="161">
        <v>0</v>
      </c>
    </row>
    <row r="29" spans="1:17" s="65" customFormat="1" ht="42" hidden="1" outlineLevel="2" x14ac:dyDescent="0.2">
      <c r="A29" s="159" t="s">
        <v>52</v>
      </c>
      <c r="B29" s="160" t="s">
        <v>53</v>
      </c>
      <c r="C29" s="161" t="s">
        <v>31</v>
      </c>
      <c r="D29" s="161">
        <v>0</v>
      </c>
      <c r="E29" s="161">
        <v>0</v>
      </c>
      <c r="F29" s="161">
        <v>0</v>
      </c>
      <c r="G29" s="161">
        <v>0</v>
      </c>
      <c r="H29" s="161">
        <v>0</v>
      </c>
      <c r="I29" s="161">
        <v>0</v>
      </c>
      <c r="J29" s="161">
        <v>0</v>
      </c>
      <c r="K29" s="161">
        <v>0</v>
      </c>
      <c r="L29" s="161">
        <v>0</v>
      </c>
      <c r="M29" s="161">
        <v>0</v>
      </c>
    </row>
    <row r="30" spans="1:17" s="65" customFormat="1" ht="51.75" hidden="1" customHeight="1" outlineLevel="2" x14ac:dyDescent="0.2">
      <c r="A30" s="159" t="s">
        <v>54</v>
      </c>
      <c r="B30" s="160" t="s">
        <v>55</v>
      </c>
      <c r="C30" s="161" t="s">
        <v>31</v>
      </c>
      <c r="D30" s="161">
        <v>0</v>
      </c>
      <c r="E30" s="161">
        <v>0</v>
      </c>
      <c r="F30" s="161">
        <v>0</v>
      </c>
      <c r="G30" s="161">
        <v>0</v>
      </c>
      <c r="H30" s="161">
        <v>0</v>
      </c>
      <c r="I30" s="161">
        <v>0</v>
      </c>
      <c r="J30" s="161">
        <v>0</v>
      </c>
      <c r="K30" s="161">
        <v>0</v>
      </c>
      <c r="L30" s="161">
        <v>0</v>
      </c>
      <c r="M30" s="161">
        <v>0</v>
      </c>
    </row>
    <row r="31" spans="1:17" s="65" customFormat="1" ht="21" collapsed="1" x14ac:dyDescent="0.2">
      <c r="A31" s="162" t="s">
        <v>56</v>
      </c>
      <c r="B31" s="163" t="s">
        <v>57</v>
      </c>
      <c r="C31" s="164" t="s">
        <v>31</v>
      </c>
      <c r="D31" s="164"/>
      <c r="E31" s="164"/>
      <c r="F31" s="164">
        <f>F32+F34+F40</f>
        <v>0</v>
      </c>
      <c r="G31" s="164">
        <f t="shared" ref="G31:M31" si="7">G32+G34+G40</f>
        <v>0</v>
      </c>
      <c r="H31" s="164">
        <f t="shared" si="7"/>
        <v>0</v>
      </c>
      <c r="I31" s="164">
        <f t="shared" si="7"/>
        <v>0</v>
      </c>
      <c r="J31" s="164">
        <f t="shared" si="7"/>
        <v>0</v>
      </c>
      <c r="K31" s="164">
        <f t="shared" si="7"/>
        <v>0</v>
      </c>
      <c r="L31" s="164">
        <f t="shared" si="7"/>
        <v>0</v>
      </c>
      <c r="M31" s="164">
        <f t="shared" si="7"/>
        <v>0</v>
      </c>
    </row>
    <row r="32" spans="1:17" s="65" customFormat="1" ht="42" hidden="1" outlineLevel="1" x14ac:dyDescent="0.2">
      <c r="A32" s="151" t="s">
        <v>58</v>
      </c>
      <c r="B32" s="149" t="s">
        <v>59</v>
      </c>
      <c r="C32" s="150" t="s">
        <v>31</v>
      </c>
      <c r="D32" s="150"/>
      <c r="E32" s="150"/>
      <c r="F32" s="150">
        <f t="shared" ref="F32:M32" si="8">F33</f>
        <v>0</v>
      </c>
      <c r="G32" s="150">
        <f t="shared" si="8"/>
        <v>0</v>
      </c>
      <c r="H32" s="150">
        <f t="shared" si="8"/>
        <v>0</v>
      </c>
      <c r="I32" s="150">
        <f t="shared" si="8"/>
        <v>0</v>
      </c>
      <c r="J32" s="150">
        <f t="shared" si="8"/>
        <v>0</v>
      </c>
      <c r="K32" s="150">
        <f t="shared" si="8"/>
        <v>0</v>
      </c>
      <c r="L32" s="150">
        <f t="shared" si="8"/>
        <v>0</v>
      </c>
      <c r="M32" s="150">
        <f t="shared" si="8"/>
        <v>0</v>
      </c>
    </row>
    <row r="33" spans="1:13" s="65" customFormat="1" ht="10.5" hidden="1" outlineLevel="2" x14ac:dyDescent="0.2">
      <c r="A33" s="159" t="s">
        <v>60</v>
      </c>
      <c r="B33" s="160" t="s">
        <v>61</v>
      </c>
      <c r="C33" s="161" t="s">
        <v>62</v>
      </c>
      <c r="D33" s="161"/>
      <c r="E33" s="161"/>
      <c r="F33" s="161"/>
      <c r="G33" s="161"/>
      <c r="H33" s="161"/>
      <c r="I33" s="161"/>
      <c r="J33" s="161"/>
      <c r="K33" s="161"/>
      <c r="L33" s="161"/>
      <c r="M33" s="161"/>
    </row>
    <row r="34" spans="1:13" s="65" customFormat="1" ht="31.5" hidden="1" outlineLevel="1" x14ac:dyDescent="0.2">
      <c r="A34" s="151" t="s">
        <v>63</v>
      </c>
      <c r="B34" s="149" t="s">
        <v>64</v>
      </c>
      <c r="C34" s="150" t="s">
        <v>31</v>
      </c>
      <c r="D34" s="150"/>
      <c r="E34" s="150"/>
      <c r="F34" s="150">
        <f>SUM(F35:F38)</f>
        <v>0</v>
      </c>
      <c r="G34" s="150">
        <f t="shared" ref="G34:M34" si="9">SUM(G35:G38)</f>
        <v>0</v>
      </c>
      <c r="H34" s="150">
        <f t="shared" si="9"/>
        <v>0</v>
      </c>
      <c r="I34" s="150">
        <f t="shared" si="9"/>
        <v>0</v>
      </c>
      <c r="J34" s="150">
        <f t="shared" si="9"/>
        <v>0</v>
      </c>
      <c r="K34" s="150">
        <f t="shared" si="9"/>
        <v>0</v>
      </c>
      <c r="L34" s="150">
        <f t="shared" si="9"/>
        <v>0</v>
      </c>
      <c r="M34" s="150">
        <f t="shared" si="9"/>
        <v>0</v>
      </c>
    </row>
    <row r="35" spans="1:13" s="65" customFormat="1" ht="10.5" hidden="1" outlineLevel="2" x14ac:dyDescent="0.2">
      <c r="A35" s="159" t="s">
        <v>65</v>
      </c>
      <c r="B35" s="160" t="s">
        <v>66</v>
      </c>
      <c r="C35" s="161" t="s">
        <v>67</v>
      </c>
      <c r="D35" s="161">
        <v>0</v>
      </c>
      <c r="E35" s="161">
        <v>0</v>
      </c>
      <c r="F35" s="161">
        <v>0</v>
      </c>
      <c r="G35" s="161">
        <v>0</v>
      </c>
      <c r="H35" s="161">
        <v>0</v>
      </c>
      <c r="I35" s="161">
        <v>0</v>
      </c>
      <c r="J35" s="161">
        <v>0</v>
      </c>
      <c r="K35" s="161">
        <v>0</v>
      </c>
      <c r="L35" s="161">
        <v>0</v>
      </c>
      <c r="M35" s="161">
        <v>0</v>
      </c>
    </row>
    <row r="36" spans="1:13" s="65" customFormat="1" ht="10.5" hidden="1" outlineLevel="2" x14ac:dyDescent="0.2">
      <c r="A36" s="159" t="s">
        <v>68</v>
      </c>
      <c r="B36" s="160" t="s">
        <v>69</v>
      </c>
      <c r="C36" s="161" t="s">
        <v>70</v>
      </c>
      <c r="D36" s="161">
        <v>0</v>
      </c>
      <c r="E36" s="161">
        <v>0</v>
      </c>
      <c r="F36" s="161">
        <v>0</v>
      </c>
      <c r="G36" s="161">
        <v>0</v>
      </c>
      <c r="H36" s="161">
        <v>0</v>
      </c>
      <c r="I36" s="161">
        <v>0</v>
      </c>
      <c r="J36" s="161">
        <v>0</v>
      </c>
      <c r="K36" s="161">
        <v>0</v>
      </c>
      <c r="L36" s="161">
        <v>0</v>
      </c>
      <c r="M36" s="161">
        <v>0</v>
      </c>
    </row>
    <row r="37" spans="1:13" s="65" customFormat="1" ht="10.5" hidden="1" outlineLevel="2" x14ac:dyDescent="0.2">
      <c r="A37" s="159" t="s">
        <v>71</v>
      </c>
      <c r="B37" s="160" t="s">
        <v>72</v>
      </c>
      <c r="C37" s="161" t="s">
        <v>73</v>
      </c>
      <c r="D37" s="161">
        <v>0</v>
      </c>
      <c r="E37" s="161">
        <v>0</v>
      </c>
      <c r="F37" s="161">
        <v>0</v>
      </c>
      <c r="G37" s="161">
        <v>0</v>
      </c>
      <c r="H37" s="161">
        <v>0</v>
      </c>
      <c r="I37" s="161">
        <v>0</v>
      </c>
      <c r="J37" s="161">
        <v>0</v>
      </c>
      <c r="K37" s="161">
        <v>0</v>
      </c>
      <c r="L37" s="161">
        <v>0</v>
      </c>
      <c r="M37" s="161">
        <v>0</v>
      </c>
    </row>
    <row r="38" spans="1:13" s="65" customFormat="1" ht="10.5" hidden="1" outlineLevel="2" x14ac:dyDescent="0.2">
      <c r="A38" s="159" t="s">
        <v>74</v>
      </c>
      <c r="B38" s="160" t="s">
        <v>75</v>
      </c>
      <c r="C38" s="161" t="s">
        <v>76</v>
      </c>
      <c r="D38" s="161">
        <v>0</v>
      </c>
      <c r="E38" s="161">
        <v>0</v>
      </c>
      <c r="F38" s="161">
        <v>0</v>
      </c>
      <c r="G38" s="161">
        <v>0</v>
      </c>
      <c r="H38" s="161">
        <v>0</v>
      </c>
      <c r="I38" s="161">
        <v>0</v>
      </c>
      <c r="J38" s="161">
        <v>0</v>
      </c>
      <c r="K38" s="161">
        <v>0</v>
      </c>
      <c r="L38" s="161">
        <v>0</v>
      </c>
      <c r="M38" s="161">
        <v>0</v>
      </c>
    </row>
    <row r="39" spans="1:13" s="65" customFormat="1" ht="21" hidden="1" outlineLevel="1" x14ac:dyDescent="0.2">
      <c r="A39" s="151" t="s">
        <v>77</v>
      </c>
      <c r="B39" s="149" t="s">
        <v>78</v>
      </c>
      <c r="C39" s="150" t="s">
        <v>31</v>
      </c>
      <c r="D39" s="150" t="s">
        <v>38</v>
      </c>
      <c r="E39" s="150" t="s">
        <v>38</v>
      </c>
      <c r="F39" s="150" t="s">
        <v>38</v>
      </c>
      <c r="G39" s="150" t="s">
        <v>38</v>
      </c>
      <c r="H39" s="150" t="s">
        <v>38</v>
      </c>
      <c r="I39" s="150" t="s">
        <v>38</v>
      </c>
      <c r="J39" s="150" t="s">
        <v>38</v>
      </c>
      <c r="K39" s="150" t="s">
        <v>38</v>
      </c>
      <c r="L39" s="150" t="s">
        <v>38</v>
      </c>
      <c r="M39" s="150" t="s">
        <v>38</v>
      </c>
    </row>
    <row r="40" spans="1:13" s="65" customFormat="1" ht="31.5" hidden="1" outlineLevel="1" x14ac:dyDescent="0.2">
      <c r="A40" s="151" t="s">
        <v>79</v>
      </c>
      <c r="B40" s="149" t="s">
        <v>80</v>
      </c>
      <c r="C40" s="150" t="s">
        <v>31</v>
      </c>
      <c r="D40" s="150"/>
      <c r="E40" s="150"/>
      <c r="F40" s="150">
        <f t="shared" ref="F40:M40" si="10">SUM(F41:F44)</f>
        <v>0</v>
      </c>
      <c r="G40" s="150">
        <f t="shared" si="10"/>
        <v>0</v>
      </c>
      <c r="H40" s="150">
        <f t="shared" si="10"/>
        <v>0</v>
      </c>
      <c r="I40" s="150">
        <f t="shared" si="10"/>
        <v>0</v>
      </c>
      <c r="J40" s="150">
        <f t="shared" si="10"/>
        <v>0</v>
      </c>
      <c r="K40" s="150">
        <f t="shared" si="10"/>
        <v>0</v>
      </c>
      <c r="L40" s="150">
        <f t="shared" si="10"/>
        <v>0</v>
      </c>
      <c r="M40" s="150">
        <f t="shared" si="10"/>
        <v>0</v>
      </c>
    </row>
    <row r="41" spans="1:13" s="65" customFormat="1" ht="21" hidden="1" outlineLevel="2" x14ac:dyDescent="0.2">
      <c r="A41" s="159" t="s">
        <v>81</v>
      </c>
      <c r="B41" s="160" t="s">
        <v>82</v>
      </c>
      <c r="C41" s="161" t="s">
        <v>83</v>
      </c>
      <c r="D41" s="161">
        <v>0</v>
      </c>
      <c r="E41" s="161">
        <v>0</v>
      </c>
      <c r="F41" s="161">
        <v>0</v>
      </c>
      <c r="G41" s="161">
        <v>0</v>
      </c>
      <c r="H41" s="161">
        <v>0</v>
      </c>
      <c r="I41" s="161">
        <v>0</v>
      </c>
      <c r="J41" s="161">
        <v>0</v>
      </c>
      <c r="K41" s="161">
        <v>0</v>
      </c>
      <c r="L41" s="161">
        <v>0</v>
      </c>
      <c r="M41" s="161">
        <v>0</v>
      </c>
    </row>
    <row r="42" spans="1:13" s="65" customFormat="1" ht="31.5" hidden="1" outlineLevel="2" x14ac:dyDescent="0.2">
      <c r="A42" s="159" t="s">
        <v>84</v>
      </c>
      <c r="B42" s="160" t="s">
        <v>85</v>
      </c>
      <c r="C42" s="161" t="s">
        <v>86</v>
      </c>
      <c r="D42" s="161">
        <v>0</v>
      </c>
      <c r="E42" s="161">
        <v>0</v>
      </c>
      <c r="F42" s="161">
        <v>0</v>
      </c>
      <c r="G42" s="161">
        <v>0</v>
      </c>
      <c r="H42" s="161">
        <v>0</v>
      </c>
      <c r="I42" s="161">
        <v>0</v>
      </c>
      <c r="J42" s="161">
        <v>0</v>
      </c>
      <c r="K42" s="161">
        <v>0</v>
      </c>
      <c r="L42" s="161">
        <v>0</v>
      </c>
      <c r="M42" s="161">
        <v>0</v>
      </c>
    </row>
    <row r="43" spans="1:13" s="65" customFormat="1" ht="10.5" hidden="1" outlineLevel="2" x14ac:dyDescent="0.2">
      <c r="A43" s="159" t="s">
        <v>87</v>
      </c>
      <c r="B43" s="160" t="s">
        <v>949</v>
      </c>
      <c r="C43" s="161" t="s">
        <v>89</v>
      </c>
      <c r="D43" s="161">
        <v>0</v>
      </c>
      <c r="E43" s="161">
        <v>0</v>
      </c>
      <c r="F43" s="161">
        <v>0</v>
      </c>
      <c r="G43" s="161">
        <v>0</v>
      </c>
      <c r="H43" s="161">
        <v>0</v>
      </c>
      <c r="I43" s="161">
        <v>0</v>
      </c>
      <c r="J43" s="161">
        <v>0</v>
      </c>
      <c r="K43" s="161">
        <v>0</v>
      </c>
      <c r="L43" s="161">
        <v>0</v>
      </c>
      <c r="M43" s="161"/>
    </row>
    <row r="44" spans="1:13" s="65" customFormat="1" ht="10.5" hidden="1" outlineLevel="2" x14ac:dyDescent="0.2">
      <c r="A44" s="159" t="s">
        <v>87</v>
      </c>
      <c r="B44" s="160" t="s">
        <v>88</v>
      </c>
      <c r="C44" s="161" t="s">
        <v>89</v>
      </c>
      <c r="D44" s="161">
        <v>0</v>
      </c>
      <c r="E44" s="161">
        <v>0</v>
      </c>
      <c r="F44" s="161">
        <v>0</v>
      </c>
      <c r="G44" s="161">
        <v>0</v>
      </c>
      <c r="H44" s="161">
        <v>0</v>
      </c>
      <c r="I44" s="161">
        <v>0</v>
      </c>
      <c r="J44" s="161">
        <v>0</v>
      </c>
      <c r="K44" s="161">
        <v>0</v>
      </c>
      <c r="L44" s="161">
        <v>0</v>
      </c>
      <c r="M44" s="161">
        <v>0</v>
      </c>
    </row>
    <row r="45" spans="1:13" s="65" customFormat="1" ht="42" x14ac:dyDescent="0.2">
      <c r="A45" s="162" t="s">
        <v>90</v>
      </c>
      <c r="B45" s="163" t="s">
        <v>37</v>
      </c>
      <c r="C45" s="164" t="s">
        <v>31</v>
      </c>
      <c r="D45" s="164" t="s">
        <v>38</v>
      </c>
      <c r="E45" s="164" t="s">
        <v>38</v>
      </c>
      <c r="F45" s="164" t="s">
        <v>38</v>
      </c>
      <c r="G45" s="164" t="s">
        <v>38</v>
      </c>
      <c r="H45" s="164" t="s">
        <v>38</v>
      </c>
      <c r="I45" s="164" t="s">
        <v>38</v>
      </c>
      <c r="J45" s="164" t="s">
        <v>38</v>
      </c>
      <c r="K45" s="164" t="s">
        <v>38</v>
      </c>
      <c r="L45" s="164" t="s">
        <v>38</v>
      </c>
      <c r="M45" s="164" t="s">
        <v>38</v>
      </c>
    </row>
    <row r="46" spans="1:13" s="65" customFormat="1" ht="21" collapsed="1" x14ac:dyDescent="0.2">
      <c r="A46" s="162" t="s">
        <v>91</v>
      </c>
      <c r="B46" s="163" t="s">
        <v>92</v>
      </c>
      <c r="C46" s="164" t="s">
        <v>31</v>
      </c>
      <c r="D46" s="164">
        <f t="shared" ref="D46:M46" si="11">D47+D50+D51+D52+D53+D49</f>
        <v>0</v>
      </c>
      <c r="E46" s="164">
        <f t="shared" si="11"/>
        <v>0</v>
      </c>
      <c r="F46" s="164">
        <f t="shared" si="11"/>
        <v>0</v>
      </c>
      <c r="G46" s="164">
        <f t="shared" si="11"/>
        <v>0</v>
      </c>
      <c r="H46" s="164">
        <f t="shared" si="11"/>
        <v>0</v>
      </c>
      <c r="I46" s="164">
        <f t="shared" si="11"/>
        <v>0</v>
      </c>
      <c r="J46" s="164">
        <f t="shared" si="11"/>
        <v>0</v>
      </c>
      <c r="K46" s="164">
        <f t="shared" si="11"/>
        <v>0</v>
      </c>
      <c r="L46" s="164">
        <f t="shared" si="11"/>
        <v>0</v>
      </c>
      <c r="M46" s="164">
        <f t="shared" si="11"/>
        <v>0</v>
      </c>
    </row>
    <row r="47" spans="1:13" s="65" customFormat="1" ht="21" hidden="1" outlineLevel="2" x14ac:dyDescent="0.2">
      <c r="A47" s="159" t="s">
        <v>93</v>
      </c>
      <c r="B47" s="160" t="s">
        <v>94</v>
      </c>
      <c r="C47" s="161" t="s">
        <v>95</v>
      </c>
      <c r="D47" s="161">
        <v>0</v>
      </c>
      <c r="E47" s="161">
        <v>0</v>
      </c>
      <c r="F47" s="161">
        <v>0</v>
      </c>
      <c r="G47" s="161">
        <v>0</v>
      </c>
      <c r="H47" s="161">
        <v>0</v>
      </c>
      <c r="I47" s="161">
        <v>0</v>
      </c>
      <c r="J47" s="161">
        <v>0</v>
      </c>
      <c r="K47" s="161">
        <v>0</v>
      </c>
      <c r="L47" s="161">
        <v>0</v>
      </c>
      <c r="M47" s="161">
        <v>0</v>
      </c>
    </row>
    <row r="48" spans="1:13" s="65" customFormat="1" ht="10.5" hidden="1" outlineLevel="3" x14ac:dyDescent="0.2">
      <c r="A48" s="159" t="s">
        <v>96</v>
      </c>
      <c r="B48" s="160" t="s">
        <v>97</v>
      </c>
      <c r="C48" s="161" t="s">
        <v>98</v>
      </c>
      <c r="D48" s="161">
        <v>0</v>
      </c>
      <c r="E48" s="161">
        <v>0</v>
      </c>
      <c r="F48" s="161">
        <v>0</v>
      </c>
      <c r="G48" s="161">
        <v>0</v>
      </c>
      <c r="H48" s="161"/>
      <c r="I48" s="161">
        <v>0</v>
      </c>
      <c r="J48" s="161">
        <v>0</v>
      </c>
      <c r="K48" s="161">
        <v>0</v>
      </c>
      <c r="L48" s="161">
        <v>0</v>
      </c>
      <c r="M48" s="161">
        <v>0</v>
      </c>
    </row>
    <row r="49" spans="1:13" s="65" customFormat="1" ht="10.5" hidden="1" outlineLevel="2" x14ac:dyDescent="0.2">
      <c r="A49" s="159" t="s">
        <v>99</v>
      </c>
      <c r="B49" s="160" t="s">
        <v>100</v>
      </c>
      <c r="C49" s="161" t="s">
        <v>101</v>
      </c>
      <c r="D49" s="161">
        <v>0</v>
      </c>
      <c r="E49" s="161">
        <v>0</v>
      </c>
      <c r="F49" s="161">
        <v>0</v>
      </c>
      <c r="G49" s="161">
        <v>0</v>
      </c>
      <c r="H49" s="161">
        <v>0</v>
      </c>
      <c r="I49" s="161">
        <v>0</v>
      </c>
      <c r="J49" s="161">
        <v>0</v>
      </c>
      <c r="K49" s="161">
        <v>0</v>
      </c>
      <c r="L49" s="161">
        <v>0</v>
      </c>
      <c r="M49" s="161">
        <v>0</v>
      </c>
    </row>
    <row r="50" spans="1:13" s="65" customFormat="1" ht="10.5" hidden="1" outlineLevel="2" x14ac:dyDescent="0.2">
      <c r="A50" s="159" t="s">
        <v>99</v>
      </c>
      <c r="B50" s="160" t="s">
        <v>102</v>
      </c>
      <c r="C50" s="161" t="s">
        <v>101</v>
      </c>
      <c r="D50" s="161">
        <v>0</v>
      </c>
      <c r="E50" s="161">
        <v>0</v>
      </c>
      <c r="F50" s="161">
        <v>0</v>
      </c>
      <c r="G50" s="161">
        <v>0</v>
      </c>
      <c r="H50" s="161">
        <v>0</v>
      </c>
      <c r="I50" s="161">
        <v>0</v>
      </c>
      <c r="J50" s="161">
        <v>0</v>
      </c>
      <c r="K50" s="161">
        <v>0</v>
      </c>
      <c r="L50" s="161">
        <v>0</v>
      </c>
      <c r="M50" s="161">
        <v>0</v>
      </c>
    </row>
    <row r="51" spans="1:13" s="65" customFormat="1" ht="10.5" hidden="1" outlineLevel="2" x14ac:dyDescent="0.2">
      <c r="A51" s="159" t="s">
        <v>103</v>
      </c>
      <c r="B51" s="160" t="s">
        <v>104</v>
      </c>
      <c r="C51" s="161" t="s">
        <v>105</v>
      </c>
      <c r="D51" s="161">
        <v>0</v>
      </c>
      <c r="E51" s="161">
        <v>0</v>
      </c>
      <c r="F51" s="161">
        <v>0</v>
      </c>
      <c r="G51" s="161">
        <v>0</v>
      </c>
      <c r="H51" s="161">
        <v>0</v>
      </c>
      <c r="I51" s="161">
        <v>0</v>
      </c>
      <c r="J51" s="161">
        <v>0</v>
      </c>
      <c r="K51" s="161">
        <v>0</v>
      </c>
      <c r="L51" s="161">
        <v>0</v>
      </c>
      <c r="M51" s="161">
        <v>0</v>
      </c>
    </row>
    <row r="52" spans="1:13" s="65" customFormat="1" ht="21" hidden="1" outlineLevel="2" x14ac:dyDescent="0.2">
      <c r="A52" s="159" t="s">
        <v>106</v>
      </c>
      <c r="B52" s="160" t="s">
        <v>107</v>
      </c>
      <c r="C52" s="161" t="s">
        <v>108</v>
      </c>
      <c r="D52" s="161">
        <v>0</v>
      </c>
      <c r="E52" s="161">
        <v>0</v>
      </c>
      <c r="F52" s="161">
        <v>0</v>
      </c>
      <c r="G52" s="161">
        <v>0</v>
      </c>
      <c r="H52" s="161">
        <v>0</v>
      </c>
      <c r="I52" s="161">
        <v>0</v>
      </c>
      <c r="J52" s="161">
        <v>0</v>
      </c>
      <c r="K52" s="161">
        <v>0</v>
      </c>
      <c r="L52" s="161">
        <v>0</v>
      </c>
      <c r="M52" s="161">
        <v>0</v>
      </c>
    </row>
    <row r="53" spans="1:13" s="65" customFormat="1" ht="10.5" hidden="1" outlineLevel="2" x14ac:dyDescent="0.2">
      <c r="A53" s="159" t="s">
        <v>109</v>
      </c>
      <c r="B53" s="160" t="s">
        <v>110</v>
      </c>
      <c r="C53" s="161" t="s">
        <v>111</v>
      </c>
      <c r="D53" s="161">
        <v>0</v>
      </c>
      <c r="E53" s="161">
        <v>0</v>
      </c>
      <c r="F53" s="161">
        <v>0</v>
      </c>
      <c r="G53" s="161">
        <v>0</v>
      </c>
      <c r="H53" s="161">
        <v>0</v>
      </c>
      <c r="I53" s="161">
        <v>0</v>
      </c>
      <c r="J53" s="161">
        <v>0</v>
      </c>
      <c r="K53" s="161">
        <v>0</v>
      </c>
      <c r="L53" s="161">
        <v>0</v>
      </c>
      <c r="M53" s="161">
        <v>0</v>
      </c>
    </row>
    <row r="54" spans="1:13" s="65" customFormat="1" ht="21" x14ac:dyDescent="0.2">
      <c r="A54" s="162" t="s">
        <v>112</v>
      </c>
      <c r="B54" s="163" t="s">
        <v>42</v>
      </c>
      <c r="C54" s="164" t="s">
        <v>31</v>
      </c>
      <c r="D54" s="164"/>
      <c r="E54" s="164"/>
      <c r="F54" s="164"/>
      <c r="G54" s="164"/>
      <c r="H54" s="164"/>
      <c r="I54" s="164"/>
      <c r="J54" s="164"/>
      <c r="K54" s="164"/>
      <c r="L54" s="164"/>
      <c r="M54" s="164"/>
    </row>
    <row r="55" spans="1:13" s="65" customFormat="1" ht="21" collapsed="1" x14ac:dyDescent="0.2">
      <c r="A55" s="162" t="s">
        <v>113</v>
      </c>
      <c r="B55" s="163" t="s">
        <v>114</v>
      </c>
      <c r="C55" s="164" t="s">
        <v>31</v>
      </c>
      <c r="D55" s="164"/>
      <c r="E55" s="164"/>
      <c r="F55" s="164">
        <f>SUM(F56:F58)</f>
        <v>0</v>
      </c>
      <c r="G55" s="164">
        <f t="shared" ref="G55:M55" si="12">SUM(G56:G58)</f>
        <v>0</v>
      </c>
      <c r="H55" s="164">
        <f t="shared" si="12"/>
        <v>0</v>
      </c>
      <c r="I55" s="164">
        <f t="shared" si="12"/>
        <v>0</v>
      </c>
      <c r="J55" s="164">
        <f t="shared" si="12"/>
        <v>0</v>
      </c>
      <c r="K55" s="164">
        <f t="shared" si="12"/>
        <v>0</v>
      </c>
      <c r="L55" s="164">
        <f t="shared" si="12"/>
        <v>0</v>
      </c>
      <c r="M55" s="164">
        <f t="shared" si="12"/>
        <v>0</v>
      </c>
    </row>
    <row r="56" spans="1:13" s="65" customFormat="1" ht="10.5" hidden="1" outlineLevel="2" x14ac:dyDescent="0.2">
      <c r="A56" s="159" t="s">
        <v>115</v>
      </c>
      <c r="B56" s="160" t="s">
        <v>116</v>
      </c>
      <c r="C56" s="161" t="s">
        <v>117</v>
      </c>
      <c r="D56" s="161">
        <v>0</v>
      </c>
      <c r="E56" s="161">
        <v>0</v>
      </c>
      <c r="F56" s="161">
        <v>0</v>
      </c>
      <c r="G56" s="161">
        <v>0</v>
      </c>
      <c r="H56" s="161">
        <v>0</v>
      </c>
      <c r="I56" s="161">
        <v>0</v>
      </c>
      <c r="J56" s="161">
        <v>0</v>
      </c>
      <c r="K56" s="161">
        <v>0</v>
      </c>
      <c r="L56" s="161">
        <v>0</v>
      </c>
      <c r="M56" s="161">
        <v>0</v>
      </c>
    </row>
    <row r="57" spans="1:13" s="65" customFormat="1" ht="10.5" hidden="1" outlineLevel="2" x14ac:dyDescent="0.2">
      <c r="A57" s="159" t="s">
        <v>118</v>
      </c>
      <c r="B57" s="160" t="s">
        <v>119</v>
      </c>
      <c r="C57" s="161" t="s">
        <v>120</v>
      </c>
      <c r="D57" s="161">
        <v>0</v>
      </c>
      <c r="E57" s="161">
        <v>0</v>
      </c>
      <c r="F57" s="161">
        <v>0</v>
      </c>
      <c r="G57" s="161">
        <v>0</v>
      </c>
      <c r="H57" s="161">
        <v>0</v>
      </c>
      <c r="I57" s="161">
        <v>0</v>
      </c>
      <c r="J57" s="161">
        <v>0</v>
      </c>
      <c r="K57" s="161">
        <v>0</v>
      </c>
      <c r="L57" s="161">
        <v>0</v>
      </c>
      <c r="M57" s="161">
        <v>0</v>
      </c>
    </row>
    <row r="58" spans="1:13" s="65" customFormat="1" ht="10.5" hidden="1" outlineLevel="2" x14ac:dyDescent="0.2">
      <c r="A58" s="159" t="s">
        <v>121</v>
      </c>
      <c r="B58" s="160" t="s">
        <v>122</v>
      </c>
      <c r="C58" s="161" t="s">
        <v>123</v>
      </c>
      <c r="D58" s="161">
        <v>0</v>
      </c>
      <c r="E58" s="161">
        <v>0</v>
      </c>
      <c r="F58" s="161">
        <v>0</v>
      </c>
      <c r="G58" s="161">
        <v>0</v>
      </c>
      <c r="H58" s="161">
        <v>0</v>
      </c>
      <c r="I58" s="161">
        <v>0</v>
      </c>
      <c r="J58" s="161">
        <v>0</v>
      </c>
      <c r="K58" s="161">
        <v>0</v>
      </c>
      <c r="L58" s="161">
        <v>0</v>
      </c>
      <c r="M58" s="161">
        <v>0</v>
      </c>
    </row>
    <row r="59" spans="1:13" s="65" customFormat="1" ht="10.5" x14ac:dyDescent="0.2"/>
  </sheetData>
  <mergeCells count="15">
    <mergeCell ref="F13:K13"/>
    <mergeCell ref="J2:M2"/>
    <mergeCell ref="A3:M3"/>
    <mergeCell ref="E7:K7"/>
    <mergeCell ref="E8:K8"/>
    <mergeCell ref="F12:M12"/>
    <mergeCell ref="H15:I15"/>
    <mergeCell ref="J15:K15"/>
    <mergeCell ref="L15:M15"/>
    <mergeCell ref="A15:A16"/>
    <mergeCell ref="B15:B16"/>
    <mergeCell ref="C15:C16"/>
    <mergeCell ref="D15:D16"/>
    <mergeCell ref="E15:E16"/>
    <mergeCell ref="F15:G15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C59"/>
  <sheetViews>
    <sheetView topLeftCell="A16" zoomScale="140" zoomScaleNormal="140" zoomScaleSheetLayoutView="100" workbookViewId="0">
      <selection activeCell="S35" sqref="S35"/>
    </sheetView>
  </sheetViews>
  <sheetFormatPr defaultRowHeight="15.75" outlineLevelRow="3" x14ac:dyDescent="0.25"/>
  <cols>
    <col min="1" max="1" width="5.28515625" style="6" customWidth="1"/>
    <col min="2" max="2" width="18.140625" style="6" customWidth="1"/>
    <col min="3" max="3" width="9" style="6" customWidth="1"/>
    <col min="4" max="4" width="7.7109375" style="6" bestFit="1" customWidth="1"/>
    <col min="5" max="5" width="5.28515625" style="6" customWidth="1"/>
    <col min="6" max="6" width="4" style="6" customWidth="1"/>
    <col min="7" max="7" width="4.85546875" style="6" customWidth="1"/>
    <col min="8" max="9" width="4" style="6" customWidth="1"/>
    <col min="10" max="10" width="7.140625" style="6" customWidth="1"/>
    <col min="11" max="11" width="5.5703125" style="6" customWidth="1"/>
    <col min="12" max="12" width="6.7109375" style="6" customWidth="1"/>
    <col min="13" max="13" width="5.7109375" style="6" customWidth="1"/>
    <col min="14" max="14" width="4" style="6" customWidth="1"/>
    <col min="15" max="15" width="6.85546875" style="6" customWidth="1"/>
    <col min="16" max="45" width="4" style="6" customWidth="1"/>
    <col min="46" max="16384" width="9.140625" style="6"/>
  </cols>
  <sheetData>
    <row r="1" spans="1:45" s="57" customFormat="1" ht="10.5" x14ac:dyDescent="0.2">
      <c r="AS1" s="58" t="s">
        <v>293</v>
      </c>
    </row>
    <row r="2" spans="1:45" s="57" customFormat="1" ht="19.5" customHeight="1" x14ac:dyDescent="0.2">
      <c r="AO2" s="584" t="s">
        <v>1</v>
      </c>
      <c r="AP2" s="584"/>
      <c r="AQ2" s="584"/>
      <c r="AR2" s="584"/>
      <c r="AS2" s="584"/>
    </row>
    <row r="3" spans="1:45" s="57" customFormat="1" ht="10.5" x14ac:dyDescent="0.2">
      <c r="A3" s="585" t="s">
        <v>294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85"/>
      <c r="AC3" s="585"/>
      <c r="AD3" s="585"/>
      <c r="AE3" s="585"/>
      <c r="AF3" s="585"/>
      <c r="AG3" s="585"/>
      <c r="AH3" s="585"/>
      <c r="AI3" s="585"/>
      <c r="AJ3" s="585"/>
      <c r="AK3" s="585"/>
      <c r="AL3" s="585"/>
      <c r="AM3" s="585"/>
      <c r="AN3" s="585"/>
      <c r="AO3" s="585"/>
      <c r="AP3" s="585"/>
      <c r="AQ3" s="585"/>
      <c r="AR3" s="585"/>
      <c r="AS3" s="585"/>
    </row>
    <row r="4" spans="1:45" s="57" customFormat="1" ht="10.5" x14ac:dyDescent="0.2">
      <c r="T4" s="58" t="s">
        <v>295</v>
      </c>
      <c r="U4" s="586" t="str">
        <f>'10'!$J$4</f>
        <v>2020</v>
      </c>
      <c r="V4" s="586"/>
    </row>
    <row r="5" spans="1:45" ht="9" customHeight="1" x14ac:dyDescent="0.25"/>
    <row r="6" spans="1:45" s="57" customFormat="1" ht="10.5" x14ac:dyDescent="0.2">
      <c r="R6" s="58" t="s">
        <v>6</v>
      </c>
      <c r="S6" s="587" t="str">
        <f>'10'!$G$6</f>
        <v xml:space="preserve"> АО «Вологодская областная энергетическая компания» </v>
      </c>
      <c r="T6" s="587"/>
      <c r="U6" s="587"/>
      <c r="V6" s="587"/>
      <c r="W6" s="587"/>
      <c r="X6" s="587"/>
      <c r="Y6" s="587"/>
      <c r="Z6" s="587"/>
      <c r="AA6" s="587"/>
      <c r="AB6" s="587"/>
      <c r="AC6" s="587"/>
    </row>
    <row r="7" spans="1:45" s="62" customFormat="1" ht="10.5" customHeight="1" x14ac:dyDescent="0.15">
      <c r="S7" s="588" t="s">
        <v>8</v>
      </c>
      <c r="T7" s="588"/>
      <c r="U7" s="588"/>
      <c r="V7" s="588"/>
      <c r="W7" s="588"/>
      <c r="X7" s="588"/>
      <c r="Y7" s="588"/>
      <c r="Z7" s="588"/>
      <c r="AA7" s="588"/>
      <c r="AB7" s="588"/>
      <c r="AC7" s="588"/>
      <c r="AD7" s="63"/>
      <c r="AE7" s="63"/>
    </row>
    <row r="8" spans="1:45" ht="9" customHeight="1" x14ac:dyDescent="0.25"/>
    <row r="9" spans="1:45" s="57" customFormat="1" ht="10.5" x14ac:dyDescent="0.2">
      <c r="U9" s="58" t="s">
        <v>9</v>
      </c>
      <c r="V9" s="583">
        <f>'10'!$J$9</f>
        <v>2020</v>
      </c>
      <c r="W9" s="583"/>
      <c r="X9" s="57" t="s">
        <v>10</v>
      </c>
    </row>
    <row r="10" spans="1:45" ht="9" customHeight="1" x14ac:dyDescent="0.25"/>
    <row r="11" spans="1:45" s="57" customFormat="1" ht="42" customHeight="1" x14ac:dyDescent="0.2">
      <c r="S11" s="78" t="s">
        <v>11</v>
      </c>
      <c r="T11" s="573" t="str">
        <f>'10'!$E$11</f>
        <v>приказом ДЕПАРТАМЕНТА ТОПЛИВНО-ЭНЕРГЕТИЧЕСКОГО КОМПЛЕКСА И ТАРИФНОГО РЕГУЛИРОВАНИЯ ВОЛОГОДСКОЙ ОБЛАСТИ "Об утверждении  инвестиционной программы АО «Вологодская областная энергетическая компания» на 2020-2024 годы"  от 30 октября 2019 года"  № 160</v>
      </c>
      <c r="U11" s="573"/>
      <c r="V11" s="573"/>
      <c r="W11" s="573"/>
      <c r="X11" s="573"/>
      <c r="Y11" s="573"/>
      <c r="Z11" s="573"/>
      <c r="AA11" s="573"/>
      <c r="AB11" s="573"/>
      <c r="AC11" s="573"/>
      <c r="AD11" s="573"/>
      <c r="AE11" s="573"/>
      <c r="AF11" s="573"/>
      <c r="AG11" s="573"/>
      <c r="AH11" s="573"/>
      <c r="AI11" s="573"/>
      <c r="AJ11" s="573"/>
      <c r="AK11" s="573"/>
      <c r="AL11" s="573"/>
      <c r="AM11" s="573"/>
      <c r="AN11" s="573"/>
      <c r="AO11" s="573"/>
      <c r="AP11" s="573"/>
    </row>
    <row r="12" spans="1:45" s="62" customFormat="1" ht="8.25" x14ac:dyDescent="0.15">
      <c r="T12" s="574" t="s">
        <v>13</v>
      </c>
      <c r="U12" s="574"/>
      <c r="V12" s="574"/>
      <c r="W12" s="574"/>
      <c r="X12" s="574"/>
      <c r="Y12" s="574"/>
      <c r="Z12" s="574"/>
      <c r="AA12" s="574"/>
      <c r="AB12" s="574"/>
      <c r="AC12" s="574"/>
      <c r="AD12" s="574"/>
      <c r="AE12" s="574"/>
      <c r="AF12" s="574"/>
      <c r="AG12" s="574"/>
    </row>
    <row r="13" spans="1:45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</row>
    <row r="14" spans="1:45" s="62" customFormat="1" ht="15" customHeight="1" x14ac:dyDescent="0.15">
      <c r="A14" s="575" t="s">
        <v>14</v>
      </c>
      <c r="B14" s="575" t="s">
        <v>15</v>
      </c>
      <c r="C14" s="575" t="s">
        <v>16</v>
      </c>
      <c r="D14" s="577" t="s">
        <v>296</v>
      </c>
      <c r="E14" s="578"/>
      <c r="F14" s="578"/>
      <c r="G14" s="578"/>
      <c r="H14" s="578"/>
      <c r="I14" s="578"/>
      <c r="J14" s="578"/>
      <c r="K14" s="578"/>
      <c r="L14" s="578"/>
      <c r="M14" s="578"/>
      <c r="N14" s="578"/>
      <c r="O14" s="578"/>
      <c r="P14" s="578"/>
      <c r="Q14" s="578"/>
      <c r="R14" s="578"/>
      <c r="S14" s="578"/>
      <c r="T14" s="578"/>
      <c r="U14" s="578"/>
      <c r="V14" s="578"/>
      <c r="W14" s="578"/>
      <c r="X14" s="578"/>
      <c r="Y14" s="578"/>
      <c r="Z14" s="578"/>
      <c r="AA14" s="578"/>
      <c r="AB14" s="578"/>
      <c r="AC14" s="578"/>
      <c r="AD14" s="578"/>
      <c r="AE14" s="578"/>
      <c r="AF14" s="578"/>
      <c r="AG14" s="578"/>
      <c r="AH14" s="578"/>
      <c r="AI14" s="578"/>
      <c r="AJ14" s="578"/>
      <c r="AK14" s="578"/>
      <c r="AL14" s="578"/>
      <c r="AM14" s="578"/>
      <c r="AN14" s="578"/>
      <c r="AO14" s="578"/>
      <c r="AP14" s="578"/>
      <c r="AQ14" s="578"/>
      <c r="AR14" s="578"/>
      <c r="AS14" s="579"/>
    </row>
    <row r="15" spans="1:45" s="62" customFormat="1" ht="57.75" customHeight="1" x14ac:dyDescent="0.15">
      <c r="A15" s="576"/>
      <c r="B15" s="576"/>
      <c r="C15" s="576"/>
      <c r="D15" s="580" t="s">
        <v>297</v>
      </c>
      <c r="E15" s="581"/>
      <c r="F15" s="581"/>
      <c r="G15" s="581"/>
      <c r="H15" s="581"/>
      <c r="I15" s="582"/>
      <c r="J15" s="580" t="s">
        <v>298</v>
      </c>
      <c r="K15" s="581"/>
      <c r="L15" s="581"/>
      <c r="M15" s="581"/>
      <c r="N15" s="581"/>
      <c r="O15" s="582"/>
      <c r="P15" s="580" t="s">
        <v>299</v>
      </c>
      <c r="Q15" s="581"/>
      <c r="R15" s="581"/>
      <c r="S15" s="581"/>
      <c r="T15" s="581"/>
      <c r="U15" s="582"/>
      <c r="V15" s="580" t="s">
        <v>300</v>
      </c>
      <c r="W15" s="581"/>
      <c r="X15" s="581"/>
      <c r="Y15" s="581"/>
      <c r="Z15" s="581"/>
      <c r="AA15" s="582"/>
      <c r="AB15" s="580" t="s">
        <v>301</v>
      </c>
      <c r="AC15" s="581"/>
      <c r="AD15" s="581"/>
      <c r="AE15" s="581"/>
      <c r="AF15" s="581"/>
      <c r="AG15" s="582"/>
      <c r="AH15" s="580" t="s">
        <v>302</v>
      </c>
      <c r="AI15" s="581"/>
      <c r="AJ15" s="581"/>
      <c r="AK15" s="581"/>
      <c r="AL15" s="581"/>
      <c r="AM15" s="582"/>
      <c r="AN15" s="580" t="s">
        <v>303</v>
      </c>
      <c r="AO15" s="581"/>
      <c r="AP15" s="581"/>
      <c r="AQ15" s="581"/>
      <c r="AR15" s="581"/>
      <c r="AS15" s="582"/>
    </row>
    <row r="16" spans="1:45" s="62" customFormat="1" ht="60" customHeight="1" x14ac:dyDescent="0.15">
      <c r="A16" s="576"/>
      <c r="B16" s="576"/>
      <c r="C16" s="576"/>
      <c r="D16" s="571" t="s">
        <v>304</v>
      </c>
      <c r="E16" s="572"/>
      <c r="F16" s="571" t="s">
        <v>304</v>
      </c>
      <c r="G16" s="572"/>
      <c r="H16" s="571" t="s">
        <v>305</v>
      </c>
      <c r="I16" s="572"/>
      <c r="J16" s="571" t="s">
        <v>971</v>
      </c>
      <c r="K16" s="572"/>
      <c r="L16" s="571" t="s">
        <v>970</v>
      </c>
      <c r="M16" s="572"/>
      <c r="N16" s="571" t="s">
        <v>972</v>
      </c>
      <c r="O16" s="572"/>
      <c r="P16" s="571" t="s">
        <v>304</v>
      </c>
      <c r="Q16" s="572"/>
      <c r="R16" s="571" t="s">
        <v>304</v>
      </c>
      <c r="S16" s="572"/>
      <c r="T16" s="571" t="s">
        <v>305</v>
      </c>
      <c r="U16" s="572"/>
      <c r="V16" s="571" t="s">
        <v>304</v>
      </c>
      <c r="W16" s="572"/>
      <c r="X16" s="571" t="s">
        <v>304</v>
      </c>
      <c r="Y16" s="572"/>
      <c r="Z16" s="571" t="s">
        <v>305</v>
      </c>
      <c r="AA16" s="572"/>
      <c r="AB16" s="571" t="s">
        <v>304</v>
      </c>
      <c r="AC16" s="572"/>
      <c r="AD16" s="571" t="s">
        <v>304</v>
      </c>
      <c r="AE16" s="572"/>
      <c r="AF16" s="571" t="s">
        <v>305</v>
      </c>
      <c r="AG16" s="572"/>
      <c r="AH16" s="571" t="s">
        <v>304</v>
      </c>
      <c r="AI16" s="572"/>
      <c r="AJ16" s="571" t="s">
        <v>304</v>
      </c>
      <c r="AK16" s="572"/>
      <c r="AL16" s="571" t="s">
        <v>305</v>
      </c>
      <c r="AM16" s="572"/>
      <c r="AN16" s="571" t="s">
        <v>304</v>
      </c>
      <c r="AO16" s="572"/>
      <c r="AP16" s="571" t="s">
        <v>304</v>
      </c>
      <c r="AQ16" s="572"/>
      <c r="AR16" s="571" t="s">
        <v>305</v>
      </c>
      <c r="AS16" s="572"/>
    </row>
    <row r="17" spans="1:55" s="62" customFormat="1" ht="24" customHeight="1" x14ac:dyDescent="0.15">
      <c r="A17" s="576"/>
      <c r="B17" s="576"/>
      <c r="C17" s="576"/>
      <c r="D17" s="79" t="s">
        <v>28</v>
      </c>
      <c r="E17" s="79" t="s">
        <v>29</v>
      </c>
      <c r="F17" s="79" t="s">
        <v>28</v>
      </c>
      <c r="G17" s="79" t="s">
        <v>29</v>
      </c>
      <c r="H17" s="79" t="s">
        <v>28</v>
      </c>
      <c r="I17" s="79" t="s">
        <v>29</v>
      </c>
      <c r="J17" s="79" t="s">
        <v>28</v>
      </c>
      <c r="K17" s="79" t="s">
        <v>29</v>
      </c>
      <c r="L17" s="79" t="s">
        <v>28</v>
      </c>
      <c r="M17" s="79" t="s">
        <v>29</v>
      </c>
      <c r="N17" s="79" t="s">
        <v>28</v>
      </c>
      <c r="O17" s="79" t="s">
        <v>29</v>
      </c>
      <c r="P17" s="79" t="s">
        <v>28</v>
      </c>
      <c r="Q17" s="79" t="s">
        <v>29</v>
      </c>
      <c r="R17" s="79" t="s">
        <v>28</v>
      </c>
      <c r="S17" s="79" t="s">
        <v>29</v>
      </c>
      <c r="T17" s="79" t="s">
        <v>28</v>
      </c>
      <c r="U17" s="79" t="s">
        <v>29</v>
      </c>
      <c r="V17" s="79" t="s">
        <v>28</v>
      </c>
      <c r="W17" s="79" t="s">
        <v>29</v>
      </c>
      <c r="X17" s="79" t="s">
        <v>28</v>
      </c>
      <c r="Y17" s="79" t="s">
        <v>29</v>
      </c>
      <c r="Z17" s="79" t="s">
        <v>28</v>
      </c>
      <c r="AA17" s="79" t="s">
        <v>29</v>
      </c>
      <c r="AB17" s="79" t="s">
        <v>28</v>
      </c>
      <c r="AC17" s="79" t="s">
        <v>29</v>
      </c>
      <c r="AD17" s="79" t="s">
        <v>28</v>
      </c>
      <c r="AE17" s="79" t="s">
        <v>29</v>
      </c>
      <c r="AF17" s="79" t="s">
        <v>28</v>
      </c>
      <c r="AG17" s="79" t="s">
        <v>29</v>
      </c>
      <c r="AH17" s="79" t="s">
        <v>28</v>
      </c>
      <c r="AI17" s="79" t="s">
        <v>29</v>
      </c>
      <c r="AJ17" s="79" t="s">
        <v>28</v>
      </c>
      <c r="AK17" s="79" t="s">
        <v>29</v>
      </c>
      <c r="AL17" s="79" t="s">
        <v>28</v>
      </c>
      <c r="AM17" s="79" t="s">
        <v>29</v>
      </c>
      <c r="AN17" s="79" t="s">
        <v>28</v>
      </c>
      <c r="AO17" s="79" t="s">
        <v>29</v>
      </c>
      <c r="AP17" s="79" t="s">
        <v>28</v>
      </c>
      <c r="AQ17" s="79" t="s">
        <v>29</v>
      </c>
      <c r="AR17" s="79" t="s">
        <v>28</v>
      </c>
      <c r="AS17" s="79" t="s">
        <v>29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 t="s">
        <v>306</v>
      </c>
      <c r="E18" s="80" t="s">
        <v>307</v>
      </c>
      <c r="F18" s="80" t="s">
        <v>308</v>
      </c>
      <c r="G18" s="80" t="s">
        <v>309</v>
      </c>
      <c r="H18" s="80" t="s">
        <v>310</v>
      </c>
      <c r="I18" s="80" t="s">
        <v>310</v>
      </c>
      <c r="J18" s="80" t="s">
        <v>155</v>
      </c>
      <c r="K18" s="80" t="s">
        <v>156</v>
      </c>
      <c r="L18" s="80" t="s">
        <v>157</v>
      </c>
      <c r="M18" s="80" t="s">
        <v>158</v>
      </c>
      <c r="N18" s="80" t="s">
        <v>311</v>
      </c>
      <c r="O18" s="80" t="s">
        <v>311</v>
      </c>
      <c r="P18" s="80" t="s">
        <v>190</v>
      </c>
      <c r="Q18" s="80" t="s">
        <v>191</v>
      </c>
      <c r="R18" s="80" t="s">
        <v>192</v>
      </c>
      <c r="S18" s="80" t="s">
        <v>193</v>
      </c>
      <c r="T18" s="80" t="s">
        <v>312</v>
      </c>
      <c r="U18" s="80" t="s">
        <v>312</v>
      </c>
      <c r="V18" s="80" t="s">
        <v>228</v>
      </c>
      <c r="W18" s="80" t="s">
        <v>229</v>
      </c>
      <c r="X18" s="80" t="s">
        <v>230</v>
      </c>
      <c r="Y18" s="80" t="s">
        <v>231</v>
      </c>
      <c r="Z18" s="80" t="s">
        <v>313</v>
      </c>
      <c r="AA18" s="80" t="s">
        <v>313</v>
      </c>
      <c r="AB18" s="80" t="s">
        <v>233</v>
      </c>
      <c r="AC18" s="80" t="s">
        <v>234</v>
      </c>
      <c r="AD18" s="80" t="s">
        <v>235</v>
      </c>
      <c r="AE18" s="80" t="s">
        <v>236</v>
      </c>
      <c r="AF18" s="80" t="s">
        <v>314</v>
      </c>
      <c r="AG18" s="80" t="s">
        <v>314</v>
      </c>
      <c r="AH18" s="80" t="s">
        <v>238</v>
      </c>
      <c r="AI18" s="80" t="s">
        <v>239</v>
      </c>
      <c r="AJ18" s="80" t="s">
        <v>240</v>
      </c>
      <c r="AK18" s="80" t="s">
        <v>241</v>
      </c>
      <c r="AL18" s="80" t="s">
        <v>315</v>
      </c>
      <c r="AM18" s="80" t="s">
        <v>315</v>
      </c>
      <c r="AN18" s="80" t="s">
        <v>243</v>
      </c>
      <c r="AO18" s="80" t="s">
        <v>244</v>
      </c>
      <c r="AP18" s="80" t="s">
        <v>245</v>
      </c>
      <c r="AQ18" s="80" t="s">
        <v>246</v>
      </c>
      <c r="AR18" s="80" t="s">
        <v>316</v>
      </c>
      <c r="AS18" s="80" t="s">
        <v>316</v>
      </c>
    </row>
    <row r="19" spans="1:55" s="170" customFormat="1" ht="21" collapsed="1" x14ac:dyDescent="0.15">
      <c r="A19" s="145">
        <v>0</v>
      </c>
      <c r="B19" s="146" t="s">
        <v>30</v>
      </c>
      <c r="C19" s="147" t="s">
        <v>31</v>
      </c>
      <c r="D19" s="150">
        <f t="shared" ref="D19" si="0">D20+D21+D23+D24+D25</f>
        <v>0</v>
      </c>
      <c r="E19" s="150">
        <f t="shared" ref="E19" si="1">E20+E21+E23+E24+E25</f>
        <v>0</v>
      </c>
      <c r="F19" s="150">
        <f t="shared" ref="F19" si="2">F20+F21+F23+F24+F25</f>
        <v>0</v>
      </c>
      <c r="G19" s="150">
        <f t="shared" ref="G19" si="3">G20+G21+G23+G24+G25</f>
        <v>0</v>
      </c>
      <c r="H19" s="150">
        <f t="shared" ref="H19" si="4">H20+H21+H23+H24+H25</f>
        <v>0</v>
      </c>
      <c r="I19" s="150">
        <f t="shared" ref="I19" si="5">I20+I21+I23+I24+I25</f>
        <v>0</v>
      </c>
      <c r="J19" s="150">
        <f t="shared" ref="J19" si="6">J20+J21+J23+J24+J25</f>
        <v>0.19</v>
      </c>
      <c r="K19" s="150">
        <f t="shared" ref="K19" si="7">K20+K21+K23+K24+K25</f>
        <v>2.7840000000000003</v>
      </c>
      <c r="L19" s="150">
        <f t="shared" ref="L19" si="8">L20+L21+L23+L24+L25</f>
        <v>1.6400000000000001</v>
      </c>
      <c r="M19" s="150">
        <f t="shared" ref="M19" si="9">M20+M21+M23+M24+M25</f>
        <v>0.91800000000000004</v>
      </c>
      <c r="N19" s="150">
        <f t="shared" ref="N19" si="10">N20+N21+N23+N24+N25</f>
        <v>0</v>
      </c>
      <c r="O19" s="150">
        <f t="shared" ref="O19" si="11">O20+O21+O23+O24+O25</f>
        <v>6</v>
      </c>
      <c r="P19" s="150">
        <f t="shared" ref="P19" si="12">P20+P21+P23+P24+P25</f>
        <v>0</v>
      </c>
      <c r="Q19" s="150">
        <f t="shared" ref="Q19" si="13">Q20+Q21+Q23+Q24+Q25</f>
        <v>0</v>
      </c>
      <c r="R19" s="150">
        <f t="shared" ref="R19" si="14">R20+R21+R23+R24+R25</f>
        <v>0</v>
      </c>
      <c r="S19" s="150">
        <f t="shared" ref="S19" si="15">S20+S21+S23+S24+S25</f>
        <v>0</v>
      </c>
      <c r="T19" s="150">
        <f t="shared" ref="T19" si="16">T20+T21+T23+T24+T25</f>
        <v>0</v>
      </c>
      <c r="U19" s="150">
        <f t="shared" ref="U19" si="17">U20+U21+U23+U24+U25</f>
        <v>0</v>
      </c>
      <c r="V19" s="150">
        <f t="shared" ref="V19" si="18">V20+V21+V23+V24+V25</f>
        <v>0</v>
      </c>
      <c r="W19" s="150">
        <f t="shared" ref="W19" si="19">W20+W21+W23+W24+W25</f>
        <v>0</v>
      </c>
      <c r="X19" s="150">
        <f t="shared" ref="X19" si="20">X20+X21+X23+X24+X25</f>
        <v>0</v>
      </c>
      <c r="Y19" s="150">
        <f t="shared" ref="Y19" si="21">Y20+Y21+Y23+Y24+Y25</f>
        <v>0</v>
      </c>
      <c r="Z19" s="150">
        <f t="shared" ref="Z19" si="22">Z20+Z21+Z23+Z24+Z25</f>
        <v>0</v>
      </c>
      <c r="AA19" s="150">
        <f t="shared" ref="AA19" si="23">AA20+AA21+AA23+AA24+AA25</f>
        <v>0</v>
      </c>
      <c r="AB19" s="150">
        <f t="shared" ref="AB19" si="24">AB20+AB21+AB23+AB24+AB25</f>
        <v>0</v>
      </c>
      <c r="AC19" s="150">
        <f t="shared" ref="AC19" si="25">AC20+AC21+AC23+AC24+AC25</f>
        <v>0</v>
      </c>
      <c r="AD19" s="150">
        <f t="shared" ref="AD19" si="26">AD20+AD21+AD23+AD24+AD25</f>
        <v>0</v>
      </c>
      <c r="AE19" s="150">
        <f t="shared" ref="AE19" si="27">AE20+AE21+AE23+AE24+AE25</f>
        <v>0</v>
      </c>
      <c r="AF19" s="150">
        <f t="shared" ref="AF19" si="28">AF20+AF21+AF23+AF24+AF25</f>
        <v>0</v>
      </c>
      <c r="AG19" s="150">
        <f t="shared" ref="AG19" si="29">AG20+AG21+AG23+AG24+AG25</f>
        <v>0</v>
      </c>
      <c r="AH19" s="150">
        <f t="shared" ref="AH19" si="30">AH20+AH21+AH23+AH24+AH25</f>
        <v>0</v>
      </c>
      <c r="AI19" s="150">
        <f t="shared" ref="AI19" si="31">AI20+AI21+AI23+AI24+AI25</f>
        <v>0</v>
      </c>
      <c r="AJ19" s="150">
        <f t="shared" ref="AJ19" si="32">AJ20+AJ21+AJ23+AJ24+AJ25</f>
        <v>0</v>
      </c>
      <c r="AK19" s="150">
        <f t="shared" ref="AK19" si="33">AK20+AK21+AK23+AK24+AK25</f>
        <v>0</v>
      </c>
      <c r="AL19" s="150">
        <f t="shared" ref="AL19" si="34">AL20+AL21+AL23+AL24+AL25</f>
        <v>0</v>
      </c>
      <c r="AM19" s="150">
        <f t="shared" ref="AM19" si="35">AM20+AM21+AM23+AM24+AM25</f>
        <v>0</v>
      </c>
      <c r="AN19" s="150">
        <f t="shared" ref="AN19" si="36">AN20+AN21+AN23+AN24+AN25</f>
        <v>0</v>
      </c>
      <c r="AO19" s="150">
        <f t="shared" ref="AO19" si="37">AO20+AO21+AO23+AO24+AO25</f>
        <v>0</v>
      </c>
      <c r="AP19" s="150">
        <f t="shared" ref="AP19" si="38">AP20+AP21+AP23+AP24+AP25</f>
        <v>0</v>
      </c>
      <c r="AQ19" s="150">
        <f t="shared" ref="AQ19" si="39">AQ20+AQ21+AQ23+AQ24+AQ25</f>
        <v>0</v>
      </c>
      <c r="AR19" s="150">
        <f t="shared" ref="AR19" si="40">AR20+AR21+AR23+AR24+AR25</f>
        <v>0</v>
      </c>
      <c r="AS19" s="150">
        <f t="shared" ref="AS19" si="41">AS20+AS21+AS23+AS24+AS25</f>
        <v>0</v>
      </c>
      <c r="AT19" s="62"/>
      <c r="AU19" s="62"/>
      <c r="AV19" s="62"/>
      <c r="AW19" s="62"/>
      <c r="AX19" s="62"/>
      <c r="AY19" s="62"/>
      <c r="AZ19" s="62"/>
      <c r="BA19" s="62"/>
      <c r="BB19" s="62"/>
      <c r="BC19" s="62"/>
    </row>
    <row r="20" spans="1:55" s="65" customFormat="1" ht="21" hidden="1" outlineLevel="1" x14ac:dyDescent="0.2">
      <c r="A20" s="148" t="s">
        <v>32</v>
      </c>
      <c r="B20" s="149" t="s">
        <v>33</v>
      </c>
      <c r="C20" s="150" t="s">
        <v>31</v>
      </c>
      <c r="D20" s="150">
        <f t="shared" ref="D20:AS20" si="42">D27</f>
        <v>0</v>
      </c>
      <c r="E20" s="150">
        <f t="shared" si="42"/>
        <v>0</v>
      </c>
      <c r="F20" s="150">
        <f t="shared" si="42"/>
        <v>0</v>
      </c>
      <c r="G20" s="150">
        <f t="shared" si="42"/>
        <v>0</v>
      </c>
      <c r="H20" s="150">
        <f t="shared" si="42"/>
        <v>0</v>
      </c>
      <c r="I20" s="150">
        <f t="shared" si="42"/>
        <v>0</v>
      </c>
      <c r="J20" s="150">
        <f t="shared" si="42"/>
        <v>0</v>
      </c>
      <c r="K20" s="150">
        <f t="shared" si="42"/>
        <v>0</v>
      </c>
      <c r="L20" s="150">
        <f t="shared" si="42"/>
        <v>0</v>
      </c>
      <c r="M20" s="150">
        <f t="shared" si="42"/>
        <v>0</v>
      </c>
      <c r="N20" s="150">
        <f t="shared" si="42"/>
        <v>0</v>
      </c>
      <c r="O20" s="150">
        <f t="shared" si="42"/>
        <v>0</v>
      </c>
      <c r="P20" s="150">
        <f t="shared" si="42"/>
        <v>0</v>
      </c>
      <c r="Q20" s="150">
        <f t="shared" si="42"/>
        <v>0</v>
      </c>
      <c r="R20" s="150">
        <f t="shared" si="42"/>
        <v>0</v>
      </c>
      <c r="S20" s="150">
        <f t="shared" si="42"/>
        <v>0</v>
      </c>
      <c r="T20" s="150">
        <f t="shared" si="42"/>
        <v>0</v>
      </c>
      <c r="U20" s="150">
        <f t="shared" si="42"/>
        <v>0</v>
      </c>
      <c r="V20" s="150">
        <f t="shared" si="42"/>
        <v>0</v>
      </c>
      <c r="W20" s="150">
        <f t="shared" si="42"/>
        <v>0</v>
      </c>
      <c r="X20" s="150">
        <f t="shared" si="42"/>
        <v>0</v>
      </c>
      <c r="Y20" s="150">
        <f t="shared" si="42"/>
        <v>0</v>
      </c>
      <c r="Z20" s="150">
        <f t="shared" si="42"/>
        <v>0</v>
      </c>
      <c r="AA20" s="150">
        <f t="shared" si="42"/>
        <v>0</v>
      </c>
      <c r="AB20" s="150">
        <f t="shared" si="42"/>
        <v>0</v>
      </c>
      <c r="AC20" s="150">
        <f t="shared" si="42"/>
        <v>0</v>
      </c>
      <c r="AD20" s="150">
        <f t="shared" si="42"/>
        <v>0</v>
      </c>
      <c r="AE20" s="150">
        <f t="shared" si="42"/>
        <v>0</v>
      </c>
      <c r="AF20" s="150">
        <f t="shared" si="42"/>
        <v>0</v>
      </c>
      <c r="AG20" s="150">
        <f t="shared" si="42"/>
        <v>0</v>
      </c>
      <c r="AH20" s="150">
        <f t="shared" si="42"/>
        <v>0</v>
      </c>
      <c r="AI20" s="150">
        <f t="shared" si="42"/>
        <v>0</v>
      </c>
      <c r="AJ20" s="150">
        <f t="shared" si="42"/>
        <v>0</v>
      </c>
      <c r="AK20" s="150">
        <f t="shared" si="42"/>
        <v>0</v>
      </c>
      <c r="AL20" s="150">
        <f t="shared" si="42"/>
        <v>0</v>
      </c>
      <c r="AM20" s="150">
        <f t="shared" si="42"/>
        <v>0</v>
      </c>
      <c r="AN20" s="150">
        <f t="shared" si="42"/>
        <v>0</v>
      </c>
      <c r="AO20" s="150">
        <f t="shared" si="42"/>
        <v>0</v>
      </c>
      <c r="AP20" s="150">
        <f t="shared" si="42"/>
        <v>0</v>
      </c>
      <c r="AQ20" s="150">
        <f t="shared" si="42"/>
        <v>0</v>
      </c>
      <c r="AR20" s="150">
        <f t="shared" si="42"/>
        <v>0</v>
      </c>
      <c r="AS20" s="150">
        <f t="shared" si="42"/>
        <v>0</v>
      </c>
      <c r="AT20" s="62"/>
      <c r="AU20" s="62"/>
      <c r="AV20" s="62"/>
      <c r="AW20" s="62"/>
      <c r="AX20" s="62"/>
      <c r="AY20" s="62"/>
      <c r="AZ20" s="62"/>
      <c r="BA20" s="62"/>
      <c r="BB20" s="62"/>
      <c r="BC20" s="62"/>
    </row>
    <row r="21" spans="1:55" s="65" customFormat="1" ht="31.5" hidden="1" outlineLevel="1" x14ac:dyDescent="0.2">
      <c r="A21" s="148" t="s">
        <v>34</v>
      </c>
      <c r="B21" s="149" t="s">
        <v>35</v>
      </c>
      <c r="C21" s="150" t="s">
        <v>31</v>
      </c>
      <c r="D21" s="150">
        <f t="shared" ref="D21:AS21" si="43">D32</f>
        <v>0</v>
      </c>
      <c r="E21" s="150">
        <f t="shared" si="43"/>
        <v>0</v>
      </c>
      <c r="F21" s="150">
        <f t="shared" si="43"/>
        <v>0</v>
      </c>
      <c r="G21" s="150">
        <f t="shared" si="43"/>
        <v>0</v>
      </c>
      <c r="H21" s="150">
        <f t="shared" si="43"/>
        <v>0</v>
      </c>
      <c r="I21" s="150">
        <f t="shared" si="43"/>
        <v>0</v>
      </c>
      <c r="J21" s="150">
        <f t="shared" si="43"/>
        <v>0.19</v>
      </c>
      <c r="K21" s="150">
        <f t="shared" si="43"/>
        <v>2.7840000000000003</v>
      </c>
      <c r="L21" s="150">
        <f t="shared" si="43"/>
        <v>0</v>
      </c>
      <c r="M21" s="150">
        <f t="shared" si="43"/>
        <v>0</v>
      </c>
      <c r="N21" s="150">
        <f t="shared" si="43"/>
        <v>0</v>
      </c>
      <c r="O21" s="150">
        <f t="shared" si="43"/>
        <v>6</v>
      </c>
      <c r="P21" s="150">
        <f t="shared" si="43"/>
        <v>0</v>
      </c>
      <c r="Q21" s="150">
        <f t="shared" si="43"/>
        <v>0</v>
      </c>
      <c r="R21" s="150">
        <f t="shared" si="43"/>
        <v>0</v>
      </c>
      <c r="S21" s="150">
        <f t="shared" si="43"/>
        <v>0</v>
      </c>
      <c r="T21" s="150">
        <f t="shared" si="43"/>
        <v>0</v>
      </c>
      <c r="U21" s="150">
        <f t="shared" si="43"/>
        <v>0</v>
      </c>
      <c r="V21" s="150">
        <f t="shared" si="43"/>
        <v>0</v>
      </c>
      <c r="W21" s="150">
        <f t="shared" si="43"/>
        <v>0</v>
      </c>
      <c r="X21" s="150">
        <f t="shared" si="43"/>
        <v>0</v>
      </c>
      <c r="Y21" s="150">
        <f t="shared" si="43"/>
        <v>0</v>
      </c>
      <c r="Z21" s="150">
        <f t="shared" si="43"/>
        <v>0</v>
      </c>
      <c r="AA21" s="150">
        <f t="shared" si="43"/>
        <v>0</v>
      </c>
      <c r="AB21" s="150">
        <f t="shared" si="43"/>
        <v>0</v>
      </c>
      <c r="AC21" s="150">
        <f t="shared" si="43"/>
        <v>0</v>
      </c>
      <c r="AD21" s="150">
        <f t="shared" si="43"/>
        <v>0</v>
      </c>
      <c r="AE21" s="150">
        <f t="shared" si="43"/>
        <v>0</v>
      </c>
      <c r="AF21" s="150">
        <f t="shared" si="43"/>
        <v>0</v>
      </c>
      <c r="AG21" s="150">
        <f t="shared" si="43"/>
        <v>0</v>
      </c>
      <c r="AH21" s="150">
        <f t="shared" si="43"/>
        <v>0</v>
      </c>
      <c r="AI21" s="150">
        <f t="shared" si="43"/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50">
        <f t="shared" si="43"/>
        <v>0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</v>
      </c>
      <c r="AV21" s="62"/>
      <c r="AW21" s="62"/>
      <c r="AX21" s="62"/>
      <c r="AY21" s="62"/>
      <c r="AZ21" s="62"/>
      <c r="BA21" s="62"/>
      <c r="BB21" s="62"/>
      <c r="BC21" s="62"/>
    </row>
    <row r="22" spans="1:55" s="65" customFormat="1" ht="63" hidden="1" outlineLevel="1" x14ac:dyDescent="0.2">
      <c r="A22" s="148" t="s">
        <v>36</v>
      </c>
      <c r="B22" s="149" t="s">
        <v>37</v>
      </c>
      <c r="C22" s="150" t="s">
        <v>31</v>
      </c>
      <c r="D22" s="150" t="s">
        <v>38</v>
      </c>
      <c r="E22" s="150" t="s">
        <v>38</v>
      </c>
      <c r="F22" s="150" t="s">
        <v>38</v>
      </c>
      <c r="G22" s="150" t="s">
        <v>38</v>
      </c>
      <c r="H22" s="150" t="s">
        <v>38</v>
      </c>
      <c r="I22" s="150" t="s">
        <v>38</v>
      </c>
      <c r="J22" s="150" t="s">
        <v>38</v>
      </c>
      <c r="K22" s="150" t="s">
        <v>38</v>
      </c>
      <c r="L22" s="150" t="s">
        <v>38</v>
      </c>
      <c r="M22" s="150" t="s">
        <v>38</v>
      </c>
      <c r="N22" s="150" t="s">
        <v>38</v>
      </c>
      <c r="O22" s="150" t="s">
        <v>38</v>
      </c>
      <c r="P22" s="150" t="s">
        <v>38</v>
      </c>
      <c r="Q22" s="150" t="s">
        <v>38</v>
      </c>
      <c r="R22" s="150" t="s">
        <v>38</v>
      </c>
      <c r="S22" s="150" t="s">
        <v>38</v>
      </c>
      <c r="T22" s="150" t="s">
        <v>38</v>
      </c>
      <c r="U22" s="150" t="s">
        <v>38</v>
      </c>
      <c r="V22" s="150" t="s">
        <v>38</v>
      </c>
      <c r="W22" s="150" t="s">
        <v>38</v>
      </c>
      <c r="X22" s="150" t="s">
        <v>38</v>
      </c>
      <c r="Y22" s="150" t="s">
        <v>38</v>
      </c>
      <c r="Z22" s="150" t="s">
        <v>38</v>
      </c>
      <c r="AA22" s="150" t="s">
        <v>38</v>
      </c>
      <c r="AB22" s="150" t="s">
        <v>38</v>
      </c>
      <c r="AC22" s="150" t="s">
        <v>38</v>
      </c>
      <c r="AD22" s="150" t="s">
        <v>38</v>
      </c>
      <c r="AE22" s="150" t="s">
        <v>38</v>
      </c>
      <c r="AF22" s="150" t="s">
        <v>38</v>
      </c>
      <c r="AG22" s="150" t="s">
        <v>38</v>
      </c>
      <c r="AH22" s="150" t="s">
        <v>38</v>
      </c>
      <c r="AI22" s="150" t="s">
        <v>38</v>
      </c>
      <c r="AJ22" s="150" t="s">
        <v>38</v>
      </c>
      <c r="AK22" s="150" t="s">
        <v>38</v>
      </c>
      <c r="AL22" s="150" t="s">
        <v>38</v>
      </c>
      <c r="AM22" s="150" t="s">
        <v>38</v>
      </c>
      <c r="AN22" s="150" t="s">
        <v>38</v>
      </c>
      <c r="AO22" s="150" t="s">
        <v>38</v>
      </c>
      <c r="AP22" s="150" t="s">
        <v>38</v>
      </c>
      <c r="AQ22" s="150" t="s">
        <v>38</v>
      </c>
      <c r="AR22" s="150" t="s">
        <v>38</v>
      </c>
      <c r="AS22" s="150" t="s">
        <v>38</v>
      </c>
    </row>
    <row r="23" spans="1:55" s="65" customFormat="1" ht="31.5" hidden="1" outlineLevel="1" x14ac:dyDescent="0.2">
      <c r="A23" s="151" t="s">
        <v>39</v>
      </c>
      <c r="B23" s="149" t="s">
        <v>40</v>
      </c>
      <c r="C23" s="150" t="s">
        <v>31</v>
      </c>
      <c r="D23" s="150">
        <f t="shared" ref="D23:AS23" si="44">D47</f>
        <v>0</v>
      </c>
      <c r="E23" s="150">
        <f t="shared" si="44"/>
        <v>0</v>
      </c>
      <c r="F23" s="150">
        <f t="shared" si="44"/>
        <v>0</v>
      </c>
      <c r="G23" s="150">
        <f t="shared" si="44"/>
        <v>0</v>
      </c>
      <c r="H23" s="150">
        <f t="shared" si="44"/>
        <v>0</v>
      </c>
      <c r="I23" s="150">
        <f t="shared" si="44"/>
        <v>0</v>
      </c>
      <c r="J23" s="150">
        <f t="shared" si="44"/>
        <v>0</v>
      </c>
      <c r="K23" s="150">
        <f t="shared" si="44"/>
        <v>0</v>
      </c>
      <c r="L23" s="150">
        <f t="shared" si="44"/>
        <v>1.6400000000000001</v>
      </c>
      <c r="M23" s="150">
        <f t="shared" si="44"/>
        <v>0.91800000000000004</v>
      </c>
      <c r="N23" s="150">
        <f t="shared" si="44"/>
        <v>0</v>
      </c>
      <c r="O23" s="150">
        <f t="shared" si="44"/>
        <v>0</v>
      </c>
      <c r="P23" s="150">
        <f t="shared" si="44"/>
        <v>0</v>
      </c>
      <c r="Q23" s="150">
        <f t="shared" si="44"/>
        <v>0</v>
      </c>
      <c r="R23" s="150">
        <f t="shared" si="44"/>
        <v>0</v>
      </c>
      <c r="S23" s="150">
        <f t="shared" si="44"/>
        <v>0</v>
      </c>
      <c r="T23" s="150">
        <f t="shared" si="44"/>
        <v>0</v>
      </c>
      <c r="U23" s="150">
        <f t="shared" si="44"/>
        <v>0</v>
      </c>
      <c r="V23" s="150">
        <f t="shared" si="44"/>
        <v>0</v>
      </c>
      <c r="W23" s="150">
        <f t="shared" si="44"/>
        <v>0</v>
      </c>
      <c r="X23" s="150">
        <f t="shared" si="44"/>
        <v>0</v>
      </c>
      <c r="Y23" s="150">
        <f t="shared" si="44"/>
        <v>0</v>
      </c>
      <c r="Z23" s="150">
        <f t="shared" si="44"/>
        <v>0</v>
      </c>
      <c r="AA23" s="150">
        <f t="shared" si="44"/>
        <v>0</v>
      </c>
      <c r="AB23" s="150">
        <f t="shared" si="44"/>
        <v>0</v>
      </c>
      <c r="AC23" s="150">
        <f t="shared" si="44"/>
        <v>0</v>
      </c>
      <c r="AD23" s="150">
        <f t="shared" si="44"/>
        <v>0</v>
      </c>
      <c r="AE23" s="150">
        <f t="shared" si="44"/>
        <v>0</v>
      </c>
      <c r="AF23" s="150">
        <f t="shared" si="44"/>
        <v>0</v>
      </c>
      <c r="AG23" s="150">
        <f t="shared" si="44"/>
        <v>0</v>
      </c>
      <c r="AH23" s="150">
        <f t="shared" si="44"/>
        <v>0</v>
      </c>
      <c r="AI23" s="150">
        <f t="shared" si="44"/>
        <v>0</v>
      </c>
      <c r="AJ23" s="150">
        <f t="shared" si="44"/>
        <v>0</v>
      </c>
      <c r="AK23" s="150">
        <f t="shared" si="44"/>
        <v>0</v>
      </c>
      <c r="AL23" s="150">
        <f t="shared" si="44"/>
        <v>0</v>
      </c>
      <c r="AM23" s="150">
        <f t="shared" si="44"/>
        <v>0</v>
      </c>
      <c r="AN23" s="150">
        <f t="shared" si="44"/>
        <v>0</v>
      </c>
      <c r="AO23" s="150">
        <f t="shared" si="44"/>
        <v>0</v>
      </c>
      <c r="AP23" s="150">
        <f t="shared" si="44"/>
        <v>0</v>
      </c>
      <c r="AQ23" s="150">
        <f t="shared" si="44"/>
        <v>0</v>
      </c>
      <c r="AR23" s="150">
        <f t="shared" si="44"/>
        <v>0</v>
      </c>
      <c r="AS23" s="150">
        <f t="shared" si="44"/>
        <v>0</v>
      </c>
    </row>
    <row r="24" spans="1:55" s="65" customFormat="1" ht="42" hidden="1" outlineLevel="1" x14ac:dyDescent="0.2">
      <c r="A24" s="151" t="s">
        <v>41</v>
      </c>
      <c r="B24" s="149" t="s">
        <v>42</v>
      </c>
      <c r="C24" s="150" t="s">
        <v>31</v>
      </c>
      <c r="D24" s="150">
        <f t="shared" ref="D24:S25" si="45">D55</f>
        <v>0</v>
      </c>
      <c r="E24" s="150">
        <f t="shared" si="45"/>
        <v>0</v>
      </c>
      <c r="F24" s="150">
        <f t="shared" si="45"/>
        <v>0</v>
      </c>
      <c r="G24" s="150">
        <f t="shared" si="45"/>
        <v>0</v>
      </c>
      <c r="H24" s="150">
        <f t="shared" si="45"/>
        <v>0</v>
      </c>
      <c r="I24" s="150">
        <f t="shared" si="45"/>
        <v>0</v>
      </c>
      <c r="J24" s="150">
        <f t="shared" si="45"/>
        <v>0</v>
      </c>
      <c r="K24" s="150">
        <f t="shared" si="45"/>
        <v>0</v>
      </c>
      <c r="L24" s="150">
        <f t="shared" si="45"/>
        <v>0</v>
      </c>
      <c r="M24" s="150">
        <f t="shared" si="45"/>
        <v>0</v>
      </c>
      <c r="N24" s="150">
        <f t="shared" si="45"/>
        <v>0</v>
      </c>
      <c r="O24" s="150">
        <f t="shared" si="45"/>
        <v>0</v>
      </c>
      <c r="P24" s="150">
        <f t="shared" si="45"/>
        <v>0</v>
      </c>
      <c r="Q24" s="150">
        <f t="shared" si="45"/>
        <v>0</v>
      </c>
      <c r="R24" s="150">
        <f t="shared" si="45"/>
        <v>0</v>
      </c>
      <c r="S24" s="150">
        <f t="shared" si="45"/>
        <v>0</v>
      </c>
      <c r="T24" s="150">
        <f t="shared" ref="E24:AS25" si="46">T55</f>
        <v>0</v>
      </c>
      <c r="U24" s="150">
        <f t="shared" si="46"/>
        <v>0</v>
      </c>
      <c r="V24" s="150">
        <f t="shared" si="46"/>
        <v>0</v>
      </c>
      <c r="W24" s="150">
        <f t="shared" si="46"/>
        <v>0</v>
      </c>
      <c r="X24" s="150">
        <f t="shared" si="46"/>
        <v>0</v>
      </c>
      <c r="Y24" s="150">
        <f t="shared" si="46"/>
        <v>0</v>
      </c>
      <c r="Z24" s="150">
        <f t="shared" si="46"/>
        <v>0</v>
      </c>
      <c r="AA24" s="150">
        <f t="shared" si="46"/>
        <v>0</v>
      </c>
      <c r="AB24" s="150">
        <f t="shared" si="46"/>
        <v>0</v>
      </c>
      <c r="AC24" s="150">
        <f t="shared" si="46"/>
        <v>0</v>
      </c>
      <c r="AD24" s="150">
        <f t="shared" si="46"/>
        <v>0</v>
      </c>
      <c r="AE24" s="150">
        <f t="shared" si="46"/>
        <v>0</v>
      </c>
      <c r="AF24" s="150">
        <f t="shared" si="46"/>
        <v>0</v>
      </c>
      <c r="AG24" s="150">
        <f t="shared" si="46"/>
        <v>0</v>
      </c>
      <c r="AH24" s="150">
        <f t="shared" si="46"/>
        <v>0</v>
      </c>
      <c r="AI24" s="150">
        <f t="shared" si="46"/>
        <v>0</v>
      </c>
      <c r="AJ24" s="150">
        <f t="shared" si="46"/>
        <v>0</v>
      </c>
      <c r="AK24" s="150">
        <f t="shared" si="46"/>
        <v>0</v>
      </c>
      <c r="AL24" s="150">
        <f t="shared" si="46"/>
        <v>0</v>
      </c>
      <c r="AM24" s="150">
        <f t="shared" si="46"/>
        <v>0</v>
      </c>
      <c r="AN24" s="150">
        <f t="shared" si="46"/>
        <v>0</v>
      </c>
      <c r="AO24" s="150">
        <f t="shared" si="46"/>
        <v>0</v>
      </c>
      <c r="AP24" s="150">
        <f t="shared" si="46"/>
        <v>0</v>
      </c>
      <c r="AQ24" s="150">
        <f t="shared" si="46"/>
        <v>0</v>
      </c>
      <c r="AR24" s="150">
        <f t="shared" si="46"/>
        <v>0</v>
      </c>
      <c r="AS24" s="150">
        <f t="shared" si="46"/>
        <v>0</v>
      </c>
    </row>
    <row r="25" spans="1:55" s="65" customFormat="1" ht="21" hidden="1" outlineLevel="1" x14ac:dyDescent="0.2">
      <c r="A25" s="152" t="s">
        <v>43</v>
      </c>
      <c r="B25" s="153" t="s">
        <v>44</v>
      </c>
      <c r="C25" s="154" t="s">
        <v>31</v>
      </c>
      <c r="D25" s="150">
        <f t="shared" si="45"/>
        <v>0</v>
      </c>
      <c r="E25" s="150">
        <f t="shared" si="46"/>
        <v>0</v>
      </c>
      <c r="F25" s="150">
        <f t="shared" si="46"/>
        <v>0</v>
      </c>
      <c r="G25" s="150">
        <f t="shared" si="46"/>
        <v>0</v>
      </c>
      <c r="H25" s="150">
        <f t="shared" si="46"/>
        <v>0</v>
      </c>
      <c r="I25" s="150">
        <f t="shared" si="46"/>
        <v>0</v>
      </c>
      <c r="J25" s="150">
        <f t="shared" si="46"/>
        <v>0</v>
      </c>
      <c r="K25" s="150">
        <f t="shared" si="46"/>
        <v>0</v>
      </c>
      <c r="L25" s="150">
        <f t="shared" si="46"/>
        <v>0</v>
      </c>
      <c r="M25" s="150">
        <f t="shared" si="46"/>
        <v>0</v>
      </c>
      <c r="N25" s="150">
        <f t="shared" si="46"/>
        <v>0</v>
      </c>
      <c r="O25" s="150">
        <f t="shared" si="46"/>
        <v>0</v>
      </c>
      <c r="P25" s="150">
        <f t="shared" si="46"/>
        <v>0</v>
      </c>
      <c r="Q25" s="150">
        <f t="shared" si="46"/>
        <v>0</v>
      </c>
      <c r="R25" s="150">
        <f t="shared" si="46"/>
        <v>0</v>
      </c>
      <c r="S25" s="150">
        <f t="shared" si="46"/>
        <v>0</v>
      </c>
      <c r="T25" s="150">
        <f t="shared" si="46"/>
        <v>0</v>
      </c>
      <c r="U25" s="150">
        <f t="shared" si="46"/>
        <v>0</v>
      </c>
      <c r="V25" s="150">
        <f t="shared" si="46"/>
        <v>0</v>
      </c>
      <c r="W25" s="150">
        <f t="shared" si="46"/>
        <v>0</v>
      </c>
      <c r="X25" s="150">
        <f t="shared" si="46"/>
        <v>0</v>
      </c>
      <c r="Y25" s="150">
        <f t="shared" si="46"/>
        <v>0</v>
      </c>
      <c r="Z25" s="150">
        <f t="shared" si="46"/>
        <v>0</v>
      </c>
      <c r="AA25" s="150">
        <f t="shared" si="46"/>
        <v>0</v>
      </c>
      <c r="AB25" s="150">
        <f t="shared" si="46"/>
        <v>0</v>
      </c>
      <c r="AC25" s="150">
        <f t="shared" si="46"/>
        <v>0</v>
      </c>
      <c r="AD25" s="150">
        <f t="shared" si="46"/>
        <v>0</v>
      </c>
      <c r="AE25" s="150">
        <f t="shared" si="46"/>
        <v>0</v>
      </c>
      <c r="AF25" s="150">
        <f t="shared" si="46"/>
        <v>0</v>
      </c>
      <c r="AG25" s="150">
        <f t="shared" si="46"/>
        <v>0</v>
      </c>
      <c r="AH25" s="150">
        <f t="shared" si="46"/>
        <v>0</v>
      </c>
      <c r="AI25" s="150">
        <f t="shared" si="46"/>
        <v>0</v>
      </c>
      <c r="AJ25" s="150">
        <f t="shared" si="46"/>
        <v>0</v>
      </c>
      <c r="AK25" s="150">
        <f t="shared" si="46"/>
        <v>0</v>
      </c>
      <c r="AL25" s="150">
        <f t="shared" si="46"/>
        <v>0</v>
      </c>
      <c r="AM25" s="150">
        <f t="shared" si="46"/>
        <v>0</v>
      </c>
      <c r="AN25" s="150">
        <f t="shared" si="46"/>
        <v>0</v>
      </c>
      <c r="AO25" s="150">
        <f t="shared" si="46"/>
        <v>0</v>
      </c>
      <c r="AP25" s="150">
        <f t="shared" si="46"/>
        <v>0</v>
      </c>
      <c r="AQ25" s="150">
        <f t="shared" si="46"/>
        <v>0</v>
      </c>
      <c r="AR25" s="150">
        <f t="shared" si="46"/>
        <v>0</v>
      </c>
      <c r="AS25" s="150">
        <f t="shared" si="46"/>
        <v>0</v>
      </c>
    </row>
    <row r="26" spans="1:55" s="65" customFormat="1" ht="10.5" x14ac:dyDescent="0.2">
      <c r="A26" s="155">
        <v>1</v>
      </c>
      <c r="B26" s="149" t="s">
        <v>45</v>
      </c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</row>
    <row r="27" spans="1:55" s="65" customFormat="1" ht="31.5" collapsed="1" x14ac:dyDescent="0.2">
      <c r="A27" s="156" t="s">
        <v>46</v>
      </c>
      <c r="B27" s="157" t="s">
        <v>47</v>
      </c>
      <c r="C27" s="158" t="s">
        <v>31</v>
      </c>
      <c r="D27" s="164">
        <f>D28</f>
        <v>0</v>
      </c>
      <c r="E27" s="164">
        <f t="shared" ref="E27:AS27" si="47">E28</f>
        <v>0</v>
      </c>
      <c r="F27" s="164">
        <f t="shared" si="47"/>
        <v>0</v>
      </c>
      <c r="G27" s="164">
        <f t="shared" si="47"/>
        <v>0</v>
      </c>
      <c r="H27" s="164">
        <f t="shared" si="47"/>
        <v>0</v>
      </c>
      <c r="I27" s="164">
        <f t="shared" si="47"/>
        <v>0</v>
      </c>
      <c r="J27" s="164">
        <f t="shared" si="47"/>
        <v>0</v>
      </c>
      <c r="K27" s="164">
        <f t="shared" si="47"/>
        <v>0</v>
      </c>
      <c r="L27" s="164">
        <f t="shared" si="47"/>
        <v>0</v>
      </c>
      <c r="M27" s="164">
        <f t="shared" si="47"/>
        <v>0</v>
      </c>
      <c r="N27" s="164">
        <f t="shared" si="47"/>
        <v>0</v>
      </c>
      <c r="O27" s="164">
        <f t="shared" si="47"/>
        <v>0</v>
      </c>
      <c r="P27" s="164">
        <f t="shared" si="47"/>
        <v>0</v>
      </c>
      <c r="Q27" s="164">
        <f t="shared" si="47"/>
        <v>0</v>
      </c>
      <c r="R27" s="164">
        <f t="shared" si="47"/>
        <v>0</v>
      </c>
      <c r="S27" s="164">
        <f t="shared" si="47"/>
        <v>0</v>
      </c>
      <c r="T27" s="164">
        <f t="shared" si="47"/>
        <v>0</v>
      </c>
      <c r="U27" s="164">
        <f t="shared" si="47"/>
        <v>0</v>
      </c>
      <c r="V27" s="164">
        <f t="shared" si="47"/>
        <v>0</v>
      </c>
      <c r="W27" s="164">
        <f t="shared" si="47"/>
        <v>0</v>
      </c>
      <c r="X27" s="164">
        <f t="shared" si="47"/>
        <v>0</v>
      </c>
      <c r="Y27" s="164">
        <f t="shared" si="47"/>
        <v>0</v>
      </c>
      <c r="Z27" s="164">
        <f t="shared" si="47"/>
        <v>0</v>
      </c>
      <c r="AA27" s="164">
        <f t="shared" si="47"/>
        <v>0</v>
      </c>
      <c r="AB27" s="164">
        <f t="shared" si="47"/>
        <v>0</v>
      </c>
      <c r="AC27" s="164">
        <f t="shared" si="47"/>
        <v>0</v>
      </c>
      <c r="AD27" s="164">
        <f t="shared" si="47"/>
        <v>0</v>
      </c>
      <c r="AE27" s="164">
        <f t="shared" si="47"/>
        <v>0</v>
      </c>
      <c r="AF27" s="164">
        <f t="shared" si="47"/>
        <v>0</v>
      </c>
      <c r="AG27" s="164">
        <f t="shared" si="47"/>
        <v>0</v>
      </c>
      <c r="AH27" s="164">
        <f t="shared" si="47"/>
        <v>0</v>
      </c>
      <c r="AI27" s="164">
        <f t="shared" si="47"/>
        <v>0</v>
      </c>
      <c r="AJ27" s="164">
        <f t="shared" si="47"/>
        <v>0</v>
      </c>
      <c r="AK27" s="164">
        <f t="shared" si="47"/>
        <v>0</v>
      </c>
      <c r="AL27" s="164">
        <f t="shared" si="47"/>
        <v>0</v>
      </c>
      <c r="AM27" s="164">
        <f t="shared" si="47"/>
        <v>0</v>
      </c>
      <c r="AN27" s="164">
        <f t="shared" si="47"/>
        <v>0</v>
      </c>
      <c r="AO27" s="164">
        <f t="shared" si="47"/>
        <v>0</v>
      </c>
      <c r="AP27" s="164">
        <f t="shared" si="47"/>
        <v>0</v>
      </c>
      <c r="AQ27" s="164">
        <f t="shared" si="47"/>
        <v>0</v>
      </c>
      <c r="AR27" s="164">
        <f t="shared" si="47"/>
        <v>0</v>
      </c>
      <c r="AS27" s="164">
        <f t="shared" si="47"/>
        <v>0</v>
      </c>
    </row>
    <row r="28" spans="1:55" s="354" customFormat="1" ht="52.5" hidden="1" outlineLevel="1" x14ac:dyDescent="0.2">
      <c r="A28" s="352" t="s">
        <v>48</v>
      </c>
      <c r="B28" s="353" t="s">
        <v>49</v>
      </c>
      <c r="C28" s="147" t="s">
        <v>31</v>
      </c>
      <c r="D28" s="147">
        <f>D29+D30+D31</f>
        <v>0</v>
      </c>
      <c r="E28" s="147">
        <f t="shared" ref="E28:AS28" si="48">E29+E30+E31</f>
        <v>0</v>
      </c>
      <c r="F28" s="147">
        <f t="shared" si="48"/>
        <v>0</v>
      </c>
      <c r="G28" s="147">
        <f t="shared" si="48"/>
        <v>0</v>
      </c>
      <c r="H28" s="147">
        <f t="shared" si="48"/>
        <v>0</v>
      </c>
      <c r="I28" s="147">
        <f t="shared" si="48"/>
        <v>0</v>
      </c>
      <c r="J28" s="147">
        <f t="shared" si="48"/>
        <v>0</v>
      </c>
      <c r="K28" s="147">
        <f t="shared" si="48"/>
        <v>0</v>
      </c>
      <c r="L28" s="147">
        <f t="shared" si="48"/>
        <v>0</v>
      </c>
      <c r="M28" s="147">
        <f t="shared" si="48"/>
        <v>0</v>
      </c>
      <c r="N28" s="147">
        <f t="shared" si="48"/>
        <v>0</v>
      </c>
      <c r="O28" s="147">
        <f t="shared" si="48"/>
        <v>0</v>
      </c>
      <c r="P28" s="147">
        <f t="shared" si="48"/>
        <v>0</v>
      </c>
      <c r="Q28" s="147">
        <f t="shared" si="48"/>
        <v>0</v>
      </c>
      <c r="R28" s="147">
        <f t="shared" si="48"/>
        <v>0</v>
      </c>
      <c r="S28" s="147">
        <f t="shared" si="48"/>
        <v>0</v>
      </c>
      <c r="T28" s="147">
        <f t="shared" si="48"/>
        <v>0</v>
      </c>
      <c r="U28" s="147">
        <f t="shared" si="48"/>
        <v>0</v>
      </c>
      <c r="V28" s="147">
        <f t="shared" si="48"/>
        <v>0</v>
      </c>
      <c r="W28" s="147">
        <f t="shared" si="48"/>
        <v>0</v>
      </c>
      <c r="X28" s="147">
        <f t="shared" si="48"/>
        <v>0</v>
      </c>
      <c r="Y28" s="147">
        <f t="shared" si="48"/>
        <v>0</v>
      </c>
      <c r="Z28" s="147">
        <f t="shared" si="48"/>
        <v>0</v>
      </c>
      <c r="AA28" s="147">
        <f t="shared" si="48"/>
        <v>0</v>
      </c>
      <c r="AB28" s="147">
        <f t="shared" si="48"/>
        <v>0</v>
      </c>
      <c r="AC28" s="147">
        <f t="shared" si="48"/>
        <v>0</v>
      </c>
      <c r="AD28" s="147">
        <f t="shared" si="48"/>
        <v>0</v>
      </c>
      <c r="AE28" s="147">
        <f t="shared" si="48"/>
        <v>0</v>
      </c>
      <c r="AF28" s="147">
        <f t="shared" si="48"/>
        <v>0</v>
      </c>
      <c r="AG28" s="147">
        <f t="shared" si="48"/>
        <v>0</v>
      </c>
      <c r="AH28" s="147">
        <f t="shared" si="48"/>
        <v>0</v>
      </c>
      <c r="AI28" s="147">
        <f t="shared" si="48"/>
        <v>0</v>
      </c>
      <c r="AJ28" s="147">
        <f t="shared" si="48"/>
        <v>0</v>
      </c>
      <c r="AK28" s="147">
        <f t="shared" si="48"/>
        <v>0</v>
      </c>
      <c r="AL28" s="147">
        <f t="shared" si="48"/>
        <v>0</v>
      </c>
      <c r="AM28" s="147">
        <f t="shared" si="48"/>
        <v>0</v>
      </c>
      <c r="AN28" s="147">
        <f t="shared" si="48"/>
        <v>0</v>
      </c>
      <c r="AO28" s="147">
        <f t="shared" si="48"/>
        <v>0</v>
      </c>
      <c r="AP28" s="147">
        <f t="shared" si="48"/>
        <v>0</v>
      </c>
      <c r="AQ28" s="147">
        <f t="shared" si="48"/>
        <v>0</v>
      </c>
      <c r="AR28" s="147">
        <f t="shared" si="48"/>
        <v>0</v>
      </c>
      <c r="AS28" s="147">
        <f t="shared" si="48"/>
        <v>0</v>
      </c>
    </row>
    <row r="29" spans="1:55" s="65" customFormat="1" ht="63" hidden="1" outlineLevel="2" x14ac:dyDescent="0.2">
      <c r="A29" s="159" t="s">
        <v>50</v>
      </c>
      <c r="B29" s="160" t="s">
        <v>51</v>
      </c>
      <c r="C29" s="161" t="s">
        <v>31</v>
      </c>
      <c r="D29" s="161">
        <v>0</v>
      </c>
      <c r="E29" s="161">
        <v>0</v>
      </c>
      <c r="F29" s="161">
        <v>0</v>
      </c>
      <c r="G29" s="161">
        <v>0</v>
      </c>
      <c r="H29" s="161">
        <v>0</v>
      </c>
      <c r="I29" s="161">
        <v>0</v>
      </c>
      <c r="J29" s="161">
        <v>0</v>
      </c>
      <c r="K29" s="161">
        <v>0</v>
      </c>
      <c r="L29" s="161">
        <v>0</v>
      </c>
      <c r="M29" s="161">
        <v>0</v>
      </c>
      <c r="N29" s="161">
        <v>0</v>
      </c>
      <c r="O29" s="161">
        <v>0</v>
      </c>
      <c r="P29" s="161">
        <v>0</v>
      </c>
      <c r="Q29" s="161">
        <v>0</v>
      </c>
      <c r="R29" s="161">
        <v>0</v>
      </c>
      <c r="S29" s="161">
        <v>0</v>
      </c>
      <c r="T29" s="161">
        <v>0</v>
      </c>
      <c r="U29" s="161">
        <v>0</v>
      </c>
      <c r="V29" s="161">
        <v>0</v>
      </c>
      <c r="W29" s="161">
        <v>0</v>
      </c>
      <c r="X29" s="161">
        <v>0</v>
      </c>
      <c r="Y29" s="161">
        <v>0</v>
      </c>
      <c r="Z29" s="161">
        <v>0</v>
      </c>
      <c r="AA29" s="161">
        <v>0</v>
      </c>
      <c r="AB29" s="161">
        <v>0</v>
      </c>
      <c r="AC29" s="161">
        <v>0</v>
      </c>
      <c r="AD29" s="161">
        <v>0</v>
      </c>
      <c r="AE29" s="161">
        <v>0</v>
      </c>
      <c r="AF29" s="161">
        <v>0</v>
      </c>
      <c r="AG29" s="161">
        <v>0</v>
      </c>
      <c r="AH29" s="161">
        <v>0</v>
      </c>
      <c r="AI29" s="161">
        <v>0</v>
      </c>
      <c r="AJ29" s="161">
        <v>0</v>
      </c>
      <c r="AK29" s="161">
        <v>0</v>
      </c>
      <c r="AL29" s="161">
        <v>0</v>
      </c>
      <c r="AM29" s="161">
        <v>0</v>
      </c>
      <c r="AN29" s="161">
        <v>0</v>
      </c>
      <c r="AO29" s="161">
        <v>0</v>
      </c>
      <c r="AP29" s="161">
        <v>0</v>
      </c>
      <c r="AQ29" s="161">
        <v>0</v>
      </c>
      <c r="AR29" s="161">
        <v>0</v>
      </c>
      <c r="AS29" s="161">
        <v>0</v>
      </c>
    </row>
    <row r="30" spans="1:55" s="65" customFormat="1" ht="63" hidden="1" outlineLevel="2" x14ac:dyDescent="0.2">
      <c r="A30" s="159" t="s">
        <v>52</v>
      </c>
      <c r="B30" s="160" t="s">
        <v>53</v>
      </c>
      <c r="C30" s="161" t="s">
        <v>31</v>
      </c>
      <c r="D30" s="161">
        <v>0</v>
      </c>
      <c r="E30" s="161">
        <v>0</v>
      </c>
      <c r="F30" s="161">
        <v>0</v>
      </c>
      <c r="G30" s="161">
        <v>0</v>
      </c>
      <c r="H30" s="161">
        <v>0</v>
      </c>
      <c r="I30" s="161">
        <v>0</v>
      </c>
      <c r="J30" s="161">
        <v>0</v>
      </c>
      <c r="K30" s="161">
        <v>0</v>
      </c>
      <c r="L30" s="161">
        <v>0</v>
      </c>
      <c r="M30" s="161">
        <v>0</v>
      </c>
      <c r="N30" s="161">
        <v>0</v>
      </c>
      <c r="O30" s="161">
        <v>0</v>
      </c>
      <c r="P30" s="161">
        <v>0</v>
      </c>
      <c r="Q30" s="161">
        <v>0</v>
      </c>
      <c r="R30" s="161">
        <v>0</v>
      </c>
      <c r="S30" s="161">
        <v>0</v>
      </c>
      <c r="T30" s="161">
        <v>0</v>
      </c>
      <c r="U30" s="161">
        <v>0</v>
      </c>
      <c r="V30" s="161">
        <v>0</v>
      </c>
      <c r="W30" s="161">
        <v>0</v>
      </c>
      <c r="X30" s="161">
        <v>0</v>
      </c>
      <c r="Y30" s="161">
        <v>0</v>
      </c>
      <c r="Z30" s="161">
        <v>0</v>
      </c>
      <c r="AA30" s="161">
        <v>0</v>
      </c>
      <c r="AB30" s="161">
        <v>0</v>
      </c>
      <c r="AC30" s="161">
        <v>0</v>
      </c>
      <c r="AD30" s="161">
        <v>0</v>
      </c>
      <c r="AE30" s="161">
        <v>0</v>
      </c>
      <c r="AF30" s="161">
        <v>0</v>
      </c>
      <c r="AG30" s="161">
        <v>0</v>
      </c>
      <c r="AH30" s="161">
        <v>0</v>
      </c>
      <c r="AI30" s="161">
        <v>0</v>
      </c>
      <c r="AJ30" s="161">
        <v>0</v>
      </c>
      <c r="AK30" s="161">
        <v>0</v>
      </c>
      <c r="AL30" s="161">
        <v>0</v>
      </c>
      <c r="AM30" s="161">
        <v>0</v>
      </c>
      <c r="AN30" s="161">
        <v>0</v>
      </c>
      <c r="AO30" s="161">
        <v>0</v>
      </c>
      <c r="AP30" s="161">
        <v>0</v>
      </c>
      <c r="AQ30" s="161">
        <v>0</v>
      </c>
      <c r="AR30" s="161">
        <v>0</v>
      </c>
      <c r="AS30" s="161">
        <v>0</v>
      </c>
    </row>
    <row r="31" spans="1:55" s="65" customFormat="1" ht="51.75" hidden="1" customHeight="1" outlineLevel="2" x14ac:dyDescent="0.2">
      <c r="A31" s="159" t="s">
        <v>54</v>
      </c>
      <c r="B31" s="160" t="s">
        <v>55</v>
      </c>
      <c r="C31" s="161" t="s">
        <v>31</v>
      </c>
      <c r="D31" s="161">
        <v>0</v>
      </c>
      <c r="E31" s="161">
        <v>0</v>
      </c>
      <c r="F31" s="161">
        <v>0</v>
      </c>
      <c r="G31" s="161">
        <v>0</v>
      </c>
      <c r="H31" s="161">
        <v>0</v>
      </c>
      <c r="I31" s="161">
        <v>0</v>
      </c>
      <c r="J31" s="161">
        <v>0</v>
      </c>
      <c r="K31" s="161">
        <v>0</v>
      </c>
      <c r="L31" s="161">
        <v>0</v>
      </c>
      <c r="M31" s="161">
        <v>0</v>
      </c>
      <c r="N31" s="161">
        <v>0</v>
      </c>
      <c r="O31" s="161">
        <v>0</v>
      </c>
      <c r="P31" s="161">
        <v>0</v>
      </c>
      <c r="Q31" s="161">
        <v>0</v>
      </c>
      <c r="R31" s="161">
        <v>0</v>
      </c>
      <c r="S31" s="161">
        <v>0</v>
      </c>
      <c r="T31" s="161">
        <v>0</v>
      </c>
      <c r="U31" s="161">
        <v>0</v>
      </c>
      <c r="V31" s="161">
        <v>0</v>
      </c>
      <c r="W31" s="161">
        <v>0</v>
      </c>
      <c r="X31" s="161">
        <v>0</v>
      </c>
      <c r="Y31" s="161">
        <v>0</v>
      </c>
      <c r="Z31" s="161">
        <v>0</v>
      </c>
      <c r="AA31" s="161">
        <v>0</v>
      </c>
      <c r="AB31" s="161">
        <v>0</v>
      </c>
      <c r="AC31" s="161">
        <v>0</v>
      </c>
      <c r="AD31" s="161">
        <v>0</v>
      </c>
      <c r="AE31" s="161">
        <v>0</v>
      </c>
      <c r="AF31" s="161">
        <v>0</v>
      </c>
      <c r="AG31" s="161">
        <v>0</v>
      </c>
      <c r="AH31" s="161">
        <v>0</v>
      </c>
      <c r="AI31" s="161">
        <v>0</v>
      </c>
      <c r="AJ31" s="161">
        <v>0</v>
      </c>
      <c r="AK31" s="161">
        <v>0</v>
      </c>
      <c r="AL31" s="161">
        <v>0</v>
      </c>
      <c r="AM31" s="161">
        <v>0</v>
      </c>
      <c r="AN31" s="161">
        <v>0</v>
      </c>
      <c r="AO31" s="161">
        <v>0</v>
      </c>
      <c r="AP31" s="161">
        <v>0</v>
      </c>
      <c r="AQ31" s="161">
        <v>0</v>
      </c>
      <c r="AR31" s="161">
        <v>0</v>
      </c>
      <c r="AS31" s="161">
        <v>0</v>
      </c>
    </row>
    <row r="32" spans="1:55" s="65" customFormat="1" ht="42" collapsed="1" x14ac:dyDescent="0.2">
      <c r="A32" s="162" t="s">
        <v>56</v>
      </c>
      <c r="B32" s="163" t="s">
        <v>57</v>
      </c>
      <c r="C32" s="164" t="s">
        <v>31</v>
      </c>
      <c r="D32" s="164">
        <f t="shared" ref="D32" si="49">D33+D35+D41</f>
        <v>0</v>
      </c>
      <c r="E32" s="164">
        <f t="shared" ref="E32" si="50">E33+E35+E41</f>
        <v>0</v>
      </c>
      <c r="F32" s="164">
        <f t="shared" ref="F32" si="51">F33+F35+F41</f>
        <v>0</v>
      </c>
      <c r="G32" s="164">
        <f t="shared" ref="G32" si="52">G33+G35+G41</f>
        <v>0</v>
      </c>
      <c r="H32" s="164">
        <f t="shared" ref="H32" si="53">H33+H35+H41</f>
        <v>0</v>
      </c>
      <c r="I32" s="164">
        <f t="shared" ref="I32" si="54">I33+I35+I41</f>
        <v>0</v>
      </c>
      <c r="J32" s="164">
        <f t="shared" ref="J32" si="55">J33+J35+J41</f>
        <v>0.19</v>
      </c>
      <c r="K32" s="164">
        <f t="shared" ref="K32" si="56">K33+K35+K41</f>
        <v>2.7840000000000003</v>
      </c>
      <c r="L32" s="164">
        <v>0</v>
      </c>
      <c r="M32" s="164">
        <f t="shared" ref="M32" si="57">M33+M35+M41</f>
        <v>0</v>
      </c>
      <c r="N32" s="164">
        <f t="shared" ref="N32" si="58">N33+N35+N41</f>
        <v>0</v>
      </c>
      <c r="O32" s="164">
        <f t="shared" ref="O32" si="59">O33+O35+O41</f>
        <v>6</v>
      </c>
      <c r="P32" s="164">
        <f t="shared" ref="P32" si="60">P33+P35+P41</f>
        <v>0</v>
      </c>
      <c r="Q32" s="164">
        <f t="shared" ref="Q32" si="61">Q33+Q35+Q41</f>
        <v>0</v>
      </c>
      <c r="R32" s="164">
        <f t="shared" ref="R32" si="62">R33+R35+R41</f>
        <v>0</v>
      </c>
      <c r="S32" s="164">
        <f t="shared" ref="S32" si="63">S33+S35+S41</f>
        <v>0</v>
      </c>
      <c r="T32" s="164">
        <f t="shared" ref="T32" si="64">T33+T35+T41</f>
        <v>0</v>
      </c>
      <c r="U32" s="164">
        <f t="shared" ref="U32" si="65">U33+U35+U41</f>
        <v>0</v>
      </c>
      <c r="V32" s="164">
        <f t="shared" ref="V32" si="66">V33+V35+V41</f>
        <v>0</v>
      </c>
      <c r="W32" s="164">
        <f t="shared" ref="W32" si="67">W33+W35+W41</f>
        <v>0</v>
      </c>
      <c r="X32" s="164">
        <f t="shared" ref="X32" si="68">X33+X35+X41</f>
        <v>0</v>
      </c>
      <c r="Y32" s="164">
        <f t="shared" ref="Y32" si="69">Y33+Y35+Y41</f>
        <v>0</v>
      </c>
      <c r="Z32" s="164">
        <f t="shared" ref="Z32" si="70">Z33+Z35+Z41</f>
        <v>0</v>
      </c>
      <c r="AA32" s="164">
        <f t="shared" ref="AA32" si="71">AA33+AA35+AA41</f>
        <v>0</v>
      </c>
      <c r="AB32" s="164">
        <f t="shared" ref="AB32" si="72">AB33+AB35+AB41</f>
        <v>0</v>
      </c>
      <c r="AC32" s="164">
        <f t="shared" ref="AC32" si="73">AC33+AC35+AC41</f>
        <v>0</v>
      </c>
      <c r="AD32" s="164">
        <f t="shared" ref="AD32" si="74">AD33+AD35+AD41</f>
        <v>0</v>
      </c>
      <c r="AE32" s="164">
        <f t="shared" ref="AE32" si="75">AE33+AE35+AE41</f>
        <v>0</v>
      </c>
      <c r="AF32" s="164">
        <f t="shared" ref="AF32" si="76">AF33+AF35+AF41</f>
        <v>0</v>
      </c>
      <c r="AG32" s="164">
        <f t="shared" ref="AG32" si="77">AG33+AG35+AG41</f>
        <v>0</v>
      </c>
      <c r="AH32" s="164">
        <f t="shared" ref="AH32" si="78">AH33+AH35+AH41</f>
        <v>0</v>
      </c>
      <c r="AI32" s="164">
        <f t="shared" ref="AI32" si="79">AI33+AI35+AI41</f>
        <v>0</v>
      </c>
      <c r="AJ32" s="164">
        <f t="shared" ref="AJ32" si="80">AJ33+AJ35+AJ41</f>
        <v>0</v>
      </c>
      <c r="AK32" s="164">
        <f t="shared" ref="AK32" si="81">AK33+AK35+AK41</f>
        <v>0</v>
      </c>
      <c r="AL32" s="164">
        <f t="shared" ref="AL32" si="82">AL33+AL35+AL41</f>
        <v>0</v>
      </c>
      <c r="AM32" s="164">
        <f t="shared" ref="AM32" si="83">AM33+AM35+AM41</f>
        <v>0</v>
      </c>
      <c r="AN32" s="164">
        <f t="shared" ref="AN32" si="84">AN33+AN35+AN41</f>
        <v>0</v>
      </c>
      <c r="AO32" s="164">
        <f t="shared" ref="AO32" si="85">AO33+AO35+AO41</f>
        <v>0</v>
      </c>
      <c r="AP32" s="164">
        <f t="shared" ref="AP32" si="86">AP33+AP35+AP41</f>
        <v>0</v>
      </c>
      <c r="AQ32" s="164">
        <f t="shared" ref="AQ32" si="87">AQ33+AQ35+AQ41</f>
        <v>0</v>
      </c>
      <c r="AR32" s="164">
        <f t="shared" ref="AR32" si="88">AR33+AR35+AR41</f>
        <v>0</v>
      </c>
      <c r="AS32" s="164">
        <f t="shared" ref="AS32" si="89">AS33+AS35+AS41</f>
        <v>0</v>
      </c>
    </row>
    <row r="33" spans="1:45" s="65" customFormat="1" ht="73.5" hidden="1" outlineLevel="1" x14ac:dyDescent="0.2">
      <c r="A33" s="151" t="s">
        <v>58</v>
      </c>
      <c r="B33" s="149" t="s">
        <v>59</v>
      </c>
      <c r="C33" s="150" t="s">
        <v>31</v>
      </c>
      <c r="D33" s="150">
        <f t="shared" ref="D33" si="90">D34</f>
        <v>0</v>
      </c>
      <c r="E33" s="150">
        <f t="shared" ref="E33" si="91">E34</f>
        <v>0</v>
      </c>
      <c r="F33" s="150">
        <f t="shared" ref="F33" si="92">F34</f>
        <v>0</v>
      </c>
      <c r="G33" s="150">
        <f t="shared" ref="G33" si="93">G34</f>
        <v>0</v>
      </c>
      <c r="H33" s="150">
        <f t="shared" ref="H33" si="94">H34</f>
        <v>0</v>
      </c>
      <c r="I33" s="150">
        <f t="shared" ref="I33" si="95">I34</f>
        <v>0</v>
      </c>
      <c r="J33" s="150">
        <f t="shared" ref="J33" si="96">J34</f>
        <v>0</v>
      </c>
      <c r="K33" s="150">
        <f t="shared" ref="K33" si="97">K34</f>
        <v>0</v>
      </c>
      <c r="L33" s="150">
        <f t="shared" ref="L33" si="98">L34</f>
        <v>0</v>
      </c>
      <c r="M33" s="150">
        <f t="shared" ref="M33" si="99">M34</f>
        <v>0</v>
      </c>
      <c r="N33" s="150">
        <f t="shared" ref="N33" si="100">N34</f>
        <v>0</v>
      </c>
      <c r="O33" s="150">
        <f t="shared" ref="O33" si="101">O34</f>
        <v>6</v>
      </c>
      <c r="P33" s="150">
        <f t="shared" ref="P33" si="102">P34</f>
        <v>0</v>
      </c>
      <c r="Q33" s="150">
        <f t="shared" ref="Q33" si="103">Q34</f>
        <v>0</v>
      </c>
      <c r="R33" s="150">
        <f t="shared" ref="R33" si="104">R34</f>
        <v>0</v>
      </c>
      <c r="S33" s="150">
        <f t="shared" ref="S33" si="105">S34</f>
        <v>0</v>
      </c>
      <c r="T33" s="150">
        <f t="shared" ref="T33" si="106">T34</f>
        <v>0</v>
      </c>
      <c r="U33" s="150">
        <f t="shared" ref="U33" si="107">U34</f>
        <v>0</v>
      </c>
      <c r="V33" s="150">
        <f t="shared" ref="V33" si="108">V34</f>
        <v>0</v>
      </c>
      <c r="W33" s="150">
        <f t="shared" ref="W33" si="109">W34</f>
        <v>0</v>
      </c>
      <c r="X33" s="150">
        <f t="shared" ref="X33" si="110">X34</f>
        <v>0</v>
      </c>
      <c r="Y33" s="150">
        <f t="shared" ref="Y33" si="111">Y34</f>
        <v>0</v>
      </c>
      <c r="Z33" s="150">
        <f t="shared" ref="Z33" si="112">Z34</f>
        <v>0</v>
      </c>
      <c r="AA33" s="150">
        <f t="shared" ref="AA33" si="113">AA34</f>
        <v>0</v>
      </c>
      <c r="AB33" s="150">
        <f t="shared" ref="AB33" si="114">AB34</f>
        <v>0</v>
      </c>
      <c r="AC33" s="150">
        <f t="shared" ref="AC33" si="115">AC34</f>
        <v>0</v>
      </c>
      <c r="AD33" s="150">
        <f t="shared" ref="AD33" si="116">AD34</f>
        <v>0</v>
      </c>
      <c r="AE33" s="150">
        <f t="shared" ref="AE33" si="117">AE34</f>
        <v>0</v>
      </c>
      <c r="AF33" s="150">
        <f t="shared" ref="AF33" si="118">AF34</f>
        <v>0</v>
      </c>
      <c r="AG33" s="150">
        <f t="shared" ref="AG33" si="119">AG34</f>
        <v>0</v>
      </c>
      <c r="AH33" s="150">
        <f t="shared" ref="AH33" si="120">AH34</f>
        <v>0</v>
      </c>
      <c r="AI33" s="150">
        <f t="shared" ref="AI33" si="121">AI34</f>
        <v>0</v>
      </c>
      <c r="AJ33" s="150">
        <f t="shared" ref="AJ33" si="122">AJ34</f>
        <v>0</v>
      </c>
      <c r="AK33" s="150">
        <f t="shared" ref="AK33" si="123">AK34</f>
        <v>0</v>
      </c>
      <c r="AL33" s="150">
        <f t="shared" ref="AL33" si="124">AL34</f>
        <v>0</v>
      </c>
      <c r="AM33" s="150">
        <f t="shared" ref="AM33" si="125">AM34</f>
        <v>0</v>
      </c>
      <c r="AN33" s="150">
        <f t="shared" ref="AN33" si="126">AN34</f>
        <v>0</v>
      </c>
      <c r="AO33" s="150">
        <f t="shared" ref="AO33" si="127">AO34</f>
        <v>0</v>
      </c>
      <c r="AP33" s="150">
        <f t="shared" ref="AP33" si="128">AP34</f>
        <v>0</v>
      </c>
      <c r="AQ33" s="150">
        <f t="shared" ref="AQ33" si="129">AQ34</f>
        <v>0</v>
      </c>
      <c r="AR33" s="150">
        <f t="shared" ref="AR33" si="130">AR34</f>
        <v>0</v>
      </c>
      <c r="AS33" s="150">
        <f t="shared" ref="AS33" si="131">AS34</f>
        <v>0</v>
      </c>
    </row>
    <row r="34" spans="1:45" s="65" customFormat="1" ht="10.5" hidden="1" outlineLevel="2" x14ac:dyDescent="0.2">
      <c r="A34" s="159" t="s">
        <v>60</v>
      </c>
      <c r="B34" s="160" t="s">
        <v>61</v>
      </c>
      <c r="C34" s="161" t="s">
        <v>62</v>
      </c>
      <c r="D34" s="161">
        <v>0</v>
      </c>
      <c r="E34" s="161">
        <v>0</v>
      </c>
      <c r="F34" s="161">
        <v>0</v>
      </c>
      <c r="G34" s="161">
        <v>0</v>
      </c>
      <c r="H34" s="161">
        <v>0</v>
      </c>
      <c r="I34" s="161">
        <v>0</v>
      </c>
      <c r="J34" s="161">
        <v>0</v>
      </c>
      <c r="K34" s="161">
        <v>0</v>
      </c>
      <c r="L34" s="161">
        <v>0</v>
      </c>
      <c r="M34" s="161">
        <v>0</v>
      </c>
      <c r="N34" s="161">
        <v>0</v>
      </c>
      <c r="O34" s="161">
        <v>6</v>
      </c>
      <c r="P34" s="161">
        <v>0</v>
      </c>
      <c r="Q34" s="161">
        <v>0</v>
      </c>
      <c r="R34" s="161">
        <v>0</v>
      </c>
      <c r="S34" s="161">
        <v>0</v>
      </c>
      <c r="T34" s="161">
        <v>0</v>
      </c>
      <c r="U34" s="161">
        <v>0</v>
      </c>
      <c r="V34" s="161">
        <v>0</v>
      </c>
      <c r="W34" s="161">
        <v>0</v>
      </c>
      <c r="X34" s="161">
        <v>0</v>
      </c>
      <c r="Y34" s="161">
        <v>0</v>
      </c>
      <c r="Z34" s="161">
        <v>0</v>
      </c>
      <c r="AA34" s="161">
        <v>0</v>
      </c>
      <c r="AB34" s="161">
        <v>0</v>
      </c>
      <c r="AC34" s="161">
        <v>0</v>
      </c>
      <c r="AD34" s="161">
        <v>0</v>
      </c>
      <c r="AE34" s="161">
        <v>0</v>
      </c>
      <c r="AF34" s="161">
        <v>0</v>
      </c>
      <c r="AG34" s="161">
        <v>0</v>
      </c>
      <c r="AH34" s="161">
        <v>0</v>
      </c>
      <c r="AI34" s="161">
        <v>0</v>
      </c>
      <c r="AJ34" s="161">
        <v>0</v>
      </c>
      <c r="AK34" s="161">
        <v>0</v>
      </c>
      <c r="AL34" s="161">
        <v>0</v>
      </c>
      <c r="AM34" s="161">
        <v>0</v>
      </c>
      <c r="AN34" s="161">
        <v>0</v>
      </c>
      <c r="AO34" s="161">
        <v>0</v>
      </c>
      <c r="AP34" s="161">
        <v>0</v>
      </c>
      <c r="AQ34" s="161">
        <v>0</v>
      </c>
      <c r="AR34" s="161">
        <v>0</v>
      </c>
      <c r="AS34" s="161">
        <v>0</v>
      </c>
    </row>
    <row r="35" spans="1:45" s="65" customFormat="1" ht="52.5" hidden="1" outlineLevel="1" x14ac:dyDescent="0.2">
      <c r="A35" s="151" t="s">
        <v>63</v>
      </c>
      <c r="B35" s="149" t="s">
        <v>64</v>
      </c>
      <c r="C35" s="150" t="s">
        <v>31</v>
      </c>
      <c r="D35" s="150">
        <f t="shared" ref="D35" si="132">SUM(D36:D39)</f>
        <v>0</v>
      </c>
      <c r="E35" s="150">
        <f t="shared" ref="E35" si="133">SUM(E36:E39)</f>
        <v>0</v>
      </c>
      <c r="F35" s="150">
        <f t="shared" ref="F35" si="134">SUM(F36:F39)</f>
        <v>0</v>
      </c>
      <c r="G35" s="150">
        <f t="shared" ref="G35" si="135">SUM(G36:G39)</f>
        <v>0</v>
      </c>
      <c r="H35" s="150">
        <f t="shared" ref="H35" si="136">SUM(H36:H39)</f>
        <v>0</v>
      </c>
      <c r="I35" s="150">
        <f t="shared" ref="I35" si="137">SUM(I36:I39)</f>
        <v>0</v>
      </c>
      <c r="J35" s="150">
        <f t="shared" ref="J35" si="138">SUM(J36:J39)</f>
        <v>0.19</v>
      </c>
      <c r="K35" s="150">
        <f t="shared" ref="K35" si="139">SUM(K36:K39)</f>
        <v>2.7840000000000003</v>
      </c>
      <c r="L35" s="150">
        <v>0</v>
      </c>
      <c r="M35" s="150">
        <f t="shared" ref="M35" si="140">SUM(M36:M39)</f>
        <v>0</v>
      </c>
      <c r="N35" s="150">
        <f t="shared" ref="N35" si="141">SUM(N36:N39)</f>
        <v>0</v>
      </c>
      <c r="O35" s="150">
        <f t="shared" ref="O35" si="142">SUM(O36:O39)</f>
        <v>0</v>
      </c>
      <c r="P35" s="150">
        <f t="shared" ref="P35" si="143">SUM(P36:P39)</f>
        <v>0</v>
      </c>
      <c r="Q35" s="150">
        <f t="shared" ref="Q35" si="144">SUM(Q36:Q39)</f>
        <v>0</v>
      </c>
      <c r="R35" s="150">
        <f t="shared" ref="R35" si="145">SUM(R36:R39)</f>
        <v>0</v>
      </c>
      <c r="S35" s="150">
        <f t="shared" ref="S35" si="146">SUM(S36:S39)</f>
        <v>0</v>
      </c>
      <c r="T35" s="150">
        <f t="shared" ref="T35" si="147">SUM(T36:T39)</f>
        <v>0</v>
      </c>
      <c r="U35" s="150">
        <f t="shared" ref="U35" si="148">SUM(U36:U39)</f>
        <v>0</v>
      </c>
      <c r="V35" s="150">
        <f t="shared" ref="V35" si="149">SUM(V36:V39)</f>
        <v>0</v>
      </c>
      <c r="W35" s="150">
        <f t="shared" ref="W35" si="150">SUM(W36:W39)</f>
        <v>0</v>
      </c>
      <c r="X35" s="150">
        <f t="shared" ref="X35" si="151">SUM(X36:X39)</f>
        <v>0</v>
      </c>
      <c r="Y35" s="150">
        <f t="shared" ref="Y35" si="152">SUM(Y36:Y39)</f>
        <v>0</v>
      </c>
      <c r="Z35" s="150">
        <f t="shared" ref="Z35" si="153">SUM(Z36:Z39)</f>
        <v>0</v>
      </c>
      <c r="AA35" s="150">
        <f t="shared" ref="AA35" si="154">SUM(AA36:AA39)</f>
        <v>0</v>
      </c>
      <c r="AB35" s="150">
        <f t="shared" ref="AB35" si="155">SUM(AB36:AB39)</f>
        <v>0</v>
      </c>
      <c r="AC35" s="150">
        <f t="shared" ref="AC35" si="156">SUM(AC36:AC39)</f>
        <v>0</v>
      </c>
      <c r="AD35" s="150">
        <f t="shared" ref="AD35" si="157">SUM(AD36:AD39)</f>
        <v>0</v>
      </c>
      <c r="AE35" s="150">
        <f t="shared" ref="AE35" si="158">SUM(AE36:AE39)</f>
        <v>0</v>
      </c>
      <c r="AF35" s="150">
        <f t="shared" ref="AF35" si="159">SUM(AF36:AF39)</f>
        <v>0</v>
      </c>
      <c r="AG35" s="150">
        <f t="shared" ref="AG35" si="160">SUM(AG36:AG39)</f>
        <v>0</v>
      </c>
      <c r="AH35" s="150">
        <f t="shared" ref="AH35" si="161">SUM(AH36:AH39)</f>
        <v>0</v>
      </c>
      <c r="AI35" s="150">
        <f t="shared" ref="AI35" si="162">SUM(AI36:AI39)</f>
        <v>0</v>
      </c>
      <c r="AJ35" s="150">
        <f t="shared" ref="AJ35" si="163">SUM(AJ36:AJ39)</f>
        <v>0</v>
      </c>
      <c r="AK35" s="150">
        <f t="shared" ref="AK35" si="164">SUM(AK36:AK39)</f>
        <v>0</v>
      </c>
      <c r="AL35" s="150">
        <f t="shared" ref="AL35" si="165">SUM(AL36:AL39)</f>
        <v>0</v>
      </c>
      <c r="AM35" s="150">
        <f t="shared" ref="AM35" si="166">SUM(AM36:AM39)</f>
        <v>0</v>
      </c>
      <c r="AN35" s="150">
        <f t="shared" ref="AN35" si="167">SUM(AN36:AN39)</f>
        <v>0</v>
      </c>
      <c r="AO35" s="150">
        <f t="shared" ref="AO35" si="168">SUM(AO36:AO39)</f>
        <v>0</v>
      </c>
      <c r="AP35" s="150">
        <f t="shared" ref="AP35" si="169">SUM(AP36:AP39)</f>
        <v>0</v>
      </c>
      <c r="AQ35" s="150">
        <f t="shared" ref="AQ35" si="170">SUM(AQ36:AQ39)</f>
        <v>0</v>
      </c>
      <c r="AR35" s="150">
        <f t="shared" ref="AR35" si="171">SUM(AR36:AR39)</f>
        <v>0</v>
      </c>
      <c r="AS35" s="150">
        <f t="shared" ref="AS35" si="172">SUM(AS36:AS39)</f>
        <v>0</v>
      </c>
    </row>
    <row r="36" spans="1:45" s="65" customFormat="1" ht="21" hidden="1" outlineLevel="2" x14ac:dyDescent="0.2">
      <c r="A36" s="159" t="s">
        <v>65</v>
      </c>
      <c r="B36" s="160" t="s">
        <v>66</v>
      </c>
      <c r="C36" s="161" t="s">
        <v>67</v>
      </c>
      <c r="D36" s="161">
        <v>0</v>
      </c>
      <c r="E36" s="161">
        <v>0</v>
      </c>
      <c r="F36" s="161">
        <v>0</v>
      </c>
      <c r="G36" s="161">
        <v>0</v>
      </c>
      <c r="H36" s="161">
        <v>0</v>
      </c>
      <c r="I36" s="161">
        <v>0</v>
      </c>
      <c r="J36" s="191">
        <v>0</v>
      </c>
      <c r="K36" s="161">
        <v>6.3E-2</v>
      </c>
      <c r="L36" s="191">
        <v>0</v>
      </c>
      <c r="M36" s="161">
        <v>0</v>
      </c>
      <c r="N36" s="161">
        <v>0</v>
      </c>
      <c r="O36" s="161">
        <v>0</v>
      </c>
      <c r="P36" s="161">
        <v>0</v>
      </c>
      <c r="Q36" s="161">
        <v>0</v>
      </c>
      <c r="R36" s="161">
        <v>0</v>
      </c>
      <c r="S36" s="161">
        <v>0</v>
      </c>
      <c r="T36" s="161">
        <v>0</v>
      </c>
      <c r="U36" s="161">
        <v>0</v>
      </c>
      <c r="V36" s="161">
        <v>0</v>
      </c>
      <c r="W36" s="161">
        <v>0</v>
      </c>
      <c r="X36" s="161">
        <v>0</v>
      </c>
      <c r="Y36" s="161">
        <v>0</v>
      </c>
      <c r="Z36" s="161">
        <v>0</v>
      </c>
      <c r="AA36" s="161">
        <v>0</v>
      </c>
      <c r="AB36" s="161">
        <v>0</v>
      </c>
      <c r="AC36" s="161">
        <v>0</v>
      </c>
      <c r="AD36" s="161">
        <v>0</v>
      </c>
      <c r="AE36" s="161">
        <v>0</v>
      </c>
      <c r="AF36" s="161">
        <v>0</v>
      </c>
      <c r="AG36" s="161">
        <v>0</v>
      </c>
      <c r="AH36" s="161">
        <v>0</v>
      </c>
      <c r="AI36" s="161">
        <v>0</v>
      </c>
      <c r="AJ36" s="161">
        <v>0</v>
      </c>
      <c r="AK36" s="161">
        <v>0</v>
      </c>
      <c r="AL36" s="161">
        <v>0</v>
      </c>
      <c r="AM36" s="161">
        <v>0</v>
      </c>
      <c r="AN36" s="161">
        <v>0</v>
      </c>
      <c r="AO36" s="161">
        <v>0</v>
      </c>
      <c r="AP36" s="161">
        <v>0</v>
      </c>
      <c r="AQ36" s="161">
        <v>0</v>
      </c>
      <c r="AR36" s="161">
        <v>0</v>
      </c>
      <c r="AS36" s="161">
        <v>0</v>
      </c>
    </row>
    <row r="37" spans="1:45" s="65" customFormat="1" ht="21" hidden="1" outlineLevel="2" x14ac:dyDescent="0.2">
      <c r="A37" s="159" t="s">
        <v>68</v>
      </c>
      <c r="B37" s="160" t="s">
        <v>69</v>
      </c>
      <c r="C37" s="161" t="s">
        <v>70</v>
      </c>
      <c r="D37" s="161">
        <v>0</v>
      </c>
      <c r="E37" s="161">
        <v>0</v>
      </c>
      <c r="F37" s="161">
        <v>0</v>
      </c>
      <c r="G37" s="161">
        <v>0</v>
      </c>
      <c r="H37" s="161">
        <v>0</v>
      </c>
      <c r="I37" s="161">
        <v>0</v>
      </c>
      <c r="J37" s="191">
        <v>0</v>
      </c>
      <c r="K37" s="161">
        <v>0</v>
      </c>
      <c r="L37" s="191">
        <v>0</v>
      </c>
      <c r="M37" s="161">
        <v>0</v>
      </c>
      <c r="N37" s="161">
        <v>0</v>
      </c>
      <c r="O37" s="161">
        <v>0</v>
      </c>
      <c r="P37" s="161">
        <v>0</v>
      </c>
      <c r="Q37" s="161">
        <v>0</v>
      </c>
      <c r="R37" s="161">
        <v>0</v>
      </c>
      <c r="S37" s="161">
        <v>0</v>
      </c>
      <c r="T37" s="161">
        <v>0</v>
      </c>
      <c r="U37" s="161">
        <v>0</v>
      </c>
      <c r="V37" s="161">
        <v>0</v>
      </c>
      <c r="W37" s="161">
        <v>0</v>
      </c>
      <c r="X37" s="161">
        <v>0</v>
      </c>
      <c r="Y37" s="161">
        <v>0</v>
      </c>
      <c r="Z37" s="161">
        <v>0</v>
      </c>
      <c r="AA37" s="161">
        <v>0</v>
      </c>
      <c r="AB37" s="161">
        <v>0</v>
      </c>
      <c r="AC37" s="161">
        <v>0</v>
      </c>
      <c r="AD37" s="161">
        <v>0</v>
      </c>
      <c r="AE37" s="161">
        <v>0</v>
      </c>
      <c r="AF37" s="161">
        <v>0</v>
      </c>
      <c r="AG37" s="161">
        <v>0</v>
      </c>
      <c r="AH37" s="161">
        <v>0</v>
      </c>
      <c r="AI37" s="161">
        <v>0</v>
      </c>
      <c r="AJ37" s="161">
        <v>0</v>
      </c>
      <c r="AK37" s="161">
        <v>0</v>
      </c>
      <c r="AL37" s="161">
        <v>0</v>
      </c>
      <c r="AM37" s="161">
        <v>0</v>
      </c>
      <c r="AN37" s="161">
        <v>0</v>
      </c>
      <c r="AO37" s="161">
        <v>0</v>
      </c>
      <c r="AP37" s="161">
        <v>0</v>
      </c>
      <c r="AQ37" s="161">
        <v>0</v>
      </c>
      <c r="AR37" s="161">
        <v>0</v>
      </c>
      <c r="AS37" s="161">
        <v>0</v>
      </c>
    </row>
    <row r="38" spans="1:45" s="65" customFormat="1" ht="21" hidden="1" outlineLevel="2" x14ac:dyDescent="0.2">
      <c r="A38" s="159" t="s">
        <v>71</v>
      </c>
      <c r="B38" s="160" t="s">
        <v>72</v>
      </c>
      <c r="C38" s="161" t="s">
        <v>73</v>
      </c>
      <c r="D38" s="161">
        <v>0</v>
      </c>
      <c r="E38" s="161">
        <v>0</v>
      </c>
      <c r="F38" s="161">
        <v>0</v>
      </c>
      <c r="G38" s="161">
        <v>0</v>
      </c>
      <c r="H38" s="161">
        <v>0</v>
      </c>
      <c r="I38" s="161">
        <v>0</v>
      </c>
      <c r="J38" s="161">
        <v>0.04</v>
      </c>
      <c r="K38" s="161">
        <v>2.7210000000000001</v>
      </c>
      <c r="L38" s="161">
        <v>0</v>
      </c>
      <c r="M38" s="161">
        <v>0</v>
      </c>
      <c r="N38" s="161">
        <v>0</v>
      </c>
      <c r="O38" s="161">
        <v>0</v>
      </c>
      <c r="P38" s="161">
        <v>0</v>
      </c>
      <c r="Q38" s="161">
        <v>0</v>
      </c>
      <c r="R38" s="161">
        <v>0</v>
      </c>
      <c r="S38" s="161">
        <v>0</v>
      </c>
      <c r="T38" s="161">
        <v>0</v>
      </c>
      <c r="U38" s="161">
        <v>0</v>
      </c>
      <c r="V38" s="161">
        <v>0</v>
      </c>
      <c r="W38" s="161">
        <v>0</v>
      </c>
      <c r="X38" s="161">
        <v>0</v>
      </c>
      <c r="Y38" s="161">
        <v>0</v>
      </c>
      <c r="Z38" s="161">
        <v>0</v>
      </c>
      <c r="AA38" s="161">
        <v>0</v>
      </c>
      <c r="AB38" s="161">
        <v>0</v>
      </c>
      <c r="AC38" s="161">
        <v>0</v>
      </c>
      <c r="AD38" s="161">
        <v>0</v>
      </c>
      <c r="AE38" s="161">
        <v>0</v>
      </c>
      <c r="AF38" s="161">
        <v>0</v>
      </c>
      <c r="AG38" s="161">
        <v>0</v>
      </c>
      <c r="AH38" s="161"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</row>
    <row r="39" spans="1:45" s="65" customFormat="1" ht="21" hidden="1" outlineLevel="2" x14ac:dyDescent="0.2">
      <c r="A39" s="159" t="s">
        <v>74</v>
      </c>
      <c r="B39" s="160" t="s">
        <v>75</v>
      </c>
      <c r="C39" s="161" t="s">
        <v>76</v>
      </c>
      <c r="D39" s="161">
        <v>0</v>
      </c>
      <c r="E39" s="161">
        <v>0</v>
      </c>
      <c r="F39" s="161">
        <v>0</v>
      </c>
      <c r="G39" s="161">
        <v>0</v>
      </c>
      <c r="H39" s="161">
        <v>0</v>
      </c>
      <c r="I39" s="161">
        <v>0</v>
      </c>
      <c r="J39" s="161">
        <v>0.15</v>
      </c>
      <c r="K39" s="161">
        <v>0</v>
      </c>
      <c r="L39" s="161">
        <v>0</v>
      </c>
      <c r="M39" s="161">
        <v>0</v>
      </c>
      <c r="N39" s="161">
        <v>0</v>
      </c>
      <c r="O39" s="161">
        <v>0</v>
      </c>
      <c r="P39" s="161">
        <v>0</v>
      </c>
      <c r="Q39" s="161">
        <v>0</v>
      </c>
      <c r="R39" s="161">
        <v>0</v>
      </c>
      <c r="S39" s="161">
        <v>0</v>
      </c>
      <c r="T39" s="161">
        <v>0</v>
      </c>
      <c r="U39" s="161">
        <v>0</v>
      </c>
      <c r="V39" s="161">
        <v>0</v>
      </c>
      <c r="W39" s="161">
        <v>0</v>
      </c>
      <c r="X39" s="161">
        <v>0</v>
      </c>
      <c r="Y39" s="161">
        <v>0</v>
      </c>
      <c r="Z39" s="161">
        <v>0</v>
      </c>
      <c r="AA39" s="161">
        <v>0</v>
      </c>
      <c r="AB39" s="161">
        <v>0</v>
      </c>
      <c r="AC39" s="161">
        <v>0</v>
      </c>
      <c r="AD39" s="161">
        <v>0</v>
      </c>
      <c r="AE39" s="161">
        <v>0</v>
      </c>
      <c r="AF39" s="161">
        <v>0</v>
      </c>
      <c r="AG39" s="161">
        <v>0</v>
      </c>
      <c r="AH39" s="161">
        <v>0</v>
      </c>
      <c r="AI39" s="161">
        <v>0</v>
      </c>
      <c r="AJ39" s="161">
        <v>0</v>
      </c>
      <c r="AK39" s="161">
        <v>0</v>
      </c>
      <c r="AL39" s="161">
        <v>0</v>
      </c>
      <c r="AM39" s="161">
        <v>0</v>
      </c>
      <c r="AN39" s="161">
        <v>0</v>
      </c>
      <c r="AO39" s="161">
        <v>0</v>
      </c>
      <c r="AP39" s="161">
        <v>0</v>
      </c>
      <c r="AQ39" s="161">
        <v>0</v>
      </c>
      <c r="AR39" s="161">
        <v>0</v>
      </c>
      <c r="AS39" s="161">
        <v>0</v>
      </c>
    </row>
    <row r="40" spans="1:45" s="65" customFormat="1" ht="42" hidden="1" outlineLevel="1" x14ac:dyDescent="0.2">
      <c r="A40" s="151" t="s">
        <v>77</v>
      </c>
      <c r="B40" s="149" t="s">
        <v>78</v>
      </c>
      <c r="C40" s="150" t="s">
        <v>31</v>
      </c>
      <c r="D40" s="150" t="s">
        <v>38</v>
      </c>
      <c r="E40" s="150" t="s">
        <v>38</v>
      </c>
      <c r="F40" s="150" t="s">
        <v>38</v>
      </c>
      <c r="G40" s="150" t="s">
        <v>38</v>
      </c>
      <c r="H40" s="150" t="s">
        <v>38</v>
      </c>
      <c r="I40" s="150" t="s">
        <v>38</v>
      </c>
      <c r="J40" s="150" t="s">
        <v>38</v>
      </c>
      <c r="K40" s="150" t="s">
        <v>38</v>
      </c>
      <c r="L40" s="150" t="s">
        <v>38</v>
      </c>
      <c r="M40" s="150" t="s">
        <v>38</v>
      </c>
      <c r="N40" s="150" t="s">
        <v>38</v>
      </c>
      <c r="O40" s="150" t="s">
        <v>38</v>
      </c>
      <c r="P40" s="150" t="s">
        <v>38</v>
      </c>
      <c r="Q40" s="150" t="s">
        <v>38</v>
      </c>
      <c r="R40" s="150" t="s">
        <v>38</v>
      </c>
      <c r="S40" s="150" t="s">
        <v>38</v>
      </c>
      <c r="T40" s="150" t="s">
        <v>38</v>
      </c>
      <c r="U40" s="150" t="s">
        <v>38</v>
      </c>
      <c r="V40" s="150" t="s">
        <v>38</v>
      </c>
      <c r="W40" s="150" t="s">
        <v>38</v>
      </c>
      <c r="X40" s="150" t="s">
        <v>38</v>
      </c>
      <c r="Y40" s="150" t="s">
        <v>38</v>
      </c>
      <c r="Z40" s="150" t="s">
        <v>38</v>
      </c>
      <c r="AA40" s="150" t="s">
        <v>38</v>
      </c>
      <c r="AB40" s="150" t="s">
        <v>38</v>
      </c>
      <c r="AC40" s="150" t="s">
        <v>38</v>
      </c>
      <c r="AD40" s="150" t="s">
        <v>38</v>
      </c>
      <c r="AE40" s="150" t="s">
        <v>38</v>
      </c>
      <c r="AF40" s="150" t="s">
        <v>38</v>
      </c>
      <c r="AG40" s="150" t="s">
        <v>38</v>
      </c>
      <c r="AH40" s="150" t="s">
        <v>38</v>
      </c>
      <c r="AI40" s="150" t="s">
        <v>38</v>
      </c>
      <c r="AJ40" s="150" t="s">
        <v>38</v>
      </c>
      <c r="AK40" s="150" t="s">
        <v>38</v>
      </c>
      <c r="AL40" s="150" t="s">
        <v>38</v>
      </c>
      <c r="AM40" s="150" t="s">
        <v>38</v>
      </c>
      <c r="AN40" s="150" t="s">
        <v>38</v>
      </c>
      <c r="AO40" s="150" t="s">
        <v>38</v>
      </c>
      <c r="AP40" s="150" t="s">
        <v>38</v>
      </c>
      <c r="AQ40" s="150" t="s">
        <v>38</v>
      </c>
      <c r="AR40" s="150" t="s">
        <v>38</v>
      </c>
      <c r="AS40" s="150" t="s">
        <v>38</v>
      </c>
    </row>
    <row r="41" spans="1:45" s="65" customFormat="1" ht="52.5" hidden="1" outlineLevel="1" x14ac:dyDescent="0.2">
      <c r="A41" s="151" t="s">
        <v>79</v>
      </c>
      <c r="B41" s="149" t="s">
        <v>80</v>
      </c>
      <c r="C41" s="150" t="s">
        <v>31</v>
      </c>
      <c r="D41" s="150">
        <f t="shared" ref="D41" si="173">SUM(D42:D45)</f>
        <v>0</v>
      </c>
      <c r="E41" s="150">
        <f t="shared" ref="E41" si="174">SUM(E42:E45)</f>
        <v>0</v>
      </c>
      <c r="F41" s="150">
        <f t="shared" ref="F41" si="175">SUM(F42:F45)</f>
        <v>0</v>
      </c>
      <c r="G41" s="150">
        <f t="shared" ref="G41" si="176">SUM(G42:G45)</f>
        <v>0</v>
      </c>
      <c r="H41" s="150">
        <f t="shared" ref="H41" si="177">SUM(H42:H45)</f>
        <v>0</v>
      </c>
      <c r="I41" s="150">
        <f t="shared" ref="I41" si="178">SUM(I42:I45)</f>
        <v>0</v>
      </c>
      <c r="J41" s="150">
        <f t="shared" ref="J41" si="179">SUM(J42:J45)</f>
        <v>0</v>
      </c>
      <c r="K41" s="150">
        <f t="shared" ref="K41" si="180">SUM(K42:K45)</f>
        <v>0</v>
      </c>
      <c r="L41" s="150">
        <f t="shared" ref="L41" si="181">SUM(L42:L45)</f>
        <v>0</v>
      </c>
      <c r="M41" s="150">
        <f t="shared" ref="M41" si="182">SUM(M42:M45)</f>
        <v>0</v>
      </c>
      <c r="N41" s="150">
        <f t="shared" ref="N41" si="183">SUM(N42:N45)</f>
        <v>0</v>
      </c>
      <c r="O41" s="150">
        <f t="shared" ref="O41" si="184">SUM(O42:O45)</f>
        <v>0</v>
      </c>
      <c r="P41" s="150">
        <f t="shared" ref="P41" si="185">SUM(P42:P45)</f>
        <v>0</v>
      </c>
      <c r="Q41" s="150">
        <f t="shared" ref="Q41" si="186">SUM(Q42:Q45)</f>
        <v>0</v>
      </c>
      <c r="R41" s="150">
        <f t="shared" ref="R41" si="187">SUM(R42:R45)</f>
        <v>0</v>
      </c>
      <c r="S41" s="150">
        <f t="shared" ref="S41" si="188">SUM(S42:S45)</f>
        <v>0</v>
      </c>
      <c r="T41" s="150">
        <f t="shared" ref="T41" si="189">SUM(T42:T45)</f>
        <v>0</v>
      </c>
      <c r="U41" s="150">
        <f t="shared" ref="U41" si="190">SUM(U42:U45)</f>
        <v>0</v>
      </c>
      <c r="V41" s="150">
        <f t="shared" ref="V41" si="191">SUM(V42:V45)</f>
        <v>0</v>
      </c>
      <c r="W41" s="150">
        <f t="shared" ref="W41" si="192">SUM(W42:W45)</f>
        <v>0</v>
      </c>
      <c r="X41" s="150">
        <f t="shared" ref="X41" si="193">SUM(X42:X45)</f>
        <v>0</v>
      </c>
      <c r="Y41" s="150">
        <f t="shared" ref="Y41" si="194">SUM(Y42:Y45)</f>
        <v>0</v>
      </c>
      <c r="Z41" s="150">
        <f t="shared" ref="Z41" si="195">SUM(Z42:Z45)</f>
        <v>0</v>
      </c>
      <c r="AA41" s="150">
        <f t="shared" ref="AA41" si="196">SUM(AA42:AA45)</f>
        <v>0</v>
      </c>
      <c r="AB41" s="150">
        <f t="shared" ref="AB41" si="197">SUM(AB42:AB45)</f>
        <v>0</v>
      </c>
      <c r="AC41" s="150">
        <f t="shared" ref="AC41" si="198">SUM(AC42:AC45)</f>
        <v>0</v>
      </c>
      <c r="AD41" s="150">
        <f t="shared" ref="AD41" si="199">SUM(AD42:AD45)</f>
        <v>0</v>
      </c>
      <c r="AE41" s="150">
        <f t="shared" ref="AE41" si="200">SUM(AE42:AE45)</f>
        <v>0</v>
      </c>
      <c r="AF41" s="150">
        <f t="shared" ref="AF41" si="201">SUM(AF42:AF45)</f>
        <v>0</v>
      </c>
      <c r="AG41" s="150">
        <f t="shared" ref="AG41" si="202">SUM(AG42:AG45)</f>
        <v>0</v>
      </c>
      <c r="AH41" s="150">
        <f t="shared" ref="AH41" si="203">SUM(AH42:AH45)</f>
        <v>0</v>
      </c>
      <c r="AI41" s="150">
        <f t="shared" ref="AI41" si="204">SUM(AI42:AI45)</f>
        <v>0</v>
      </c>
      <c r="AJ41" s="150">
        <f t="shared" ref="AJ41" si="205">SUM(AJ42:AJ45)</f>
        <v>0</v>
      </c>
      <c r="AK41" s="150">
        <f t="shared" ref="AK41" si="206">SUM(AK42:AK45)</f>
        <v>0</v>
      </c>
      <c r="AL41" s="150">
        <f t="shared" ref="AL41" si="207">SUM(AL42:AL45)</f>
        <v>0</v>
      </c>
      <c r="AM41" s="150">
        <f t="shared" ref="AM41" si="208">SUM(AM42:AM45)</f>
        <v>0</v>
      </c>
      <c r="AN41" s="150">
        <f t="shared" ref="AN41" si="209">SUM(AN42:AN45)</f>
        <v>0</v>
      </c>
      <c r="AO41" s="150">
        <f t="shared" ref="AO41" si="210">SUM(AO42:AO45)</f>
        <v>0</v>
      </c>
      <c r="AP41" s="150">
        <f t="shared" ref="AP41" si="211">SUM(AP42:AP45)</f>
        <v>0</v>
      </c>
      <c r="AQ41" s="150">
        <f t="shared" ref="AQ41" si="212">SUM(AQ42:AQ45)</f>
        <v>0</v>
      </c>
      <c r="AR41" s="150">
        <f t="shared" ref="AR41" si="213">SUM(AR42:AR45)</f>
        <v>0</v>
      </c>
      <c r="AS41" s="150">
        <f t="shared" ref="AS41" si="214">SUM(AS42:AS45)</f>
        <v>0</v>
      </c>
    </row>
    <row r="42" spans="1:45" s="65" customFormat="1" ht="31.5" hidden="1" outlineLevel="2" x14ac:dyDescent="0.2">
      <c r="A42" s="159" t="s">
        <v>81</v>
      </c>
      <c r="B42" s="160" t="s">
        <v>82</v>
      </c>
      <c r="C42" s="161" t="s">
        <v>83</v>
      </c>
      <c r="D42" s="161">
        <v>0</v>
      </c>
      <c r="E42" s="161">
        <v>0</v>
      </c>
      <c r="F42" s="161">
        <v>0</v>
      </c>
      <c r="G42" s="161">
        <v>0</v>
      </c>
      <c r="H42" s="161">
        <v>0</v>
      </c>
      <c r="I42" s="161">
        <v>0</v>
      </c>
      <c r="J42" s="161">
        <v>0</v>
      </c>
      <c r="K42" s="161">
        <v>0</v>
      </c>
      <c r="L42" s="161">
        <v>0</v>
      </c>
      <c r="M42" s="161">
        <v>0</v>
      </c>
      <c r="N42" s="161">
        <v>0</v>
      </c>
      <c r="O42" s="161">
        <v>0</v>
      </c>
      <c r="P42" s="161">
        <v>0</v>
      </c>
      <c r="Q42" s="161">
        <v>0</v>
      </c>
      <c r="R42" s="161">
        <v>0</v>
      </c>
      <c r="S42" s="161">
        <v>0</v>
      </c>
      <c r="T42" s="161">
        <v>0</v>
      </c>
      <c r="U42" s="161">
        <v>0</v>
      </c>
      <c r="V42" s="161">
        <v>0</v>
      </c>
      <c r="W42" s="161">
        <v>0</v>
      </c>
      <c r="X42" s="161">
        <v>0</v>
      </c>
      <c r="Y42" s="161">
        <v>0</v>
      </c>
      <c r="Z42" s="161">
        <v>0</v>
      </c>
      <c r="AA42" s="161">
        <v>0</v>
      </c>
      <c r="AB42" s="161">
        <v>0</v>
      </c>
      <c r="AC42" s="161">
        <v>0</v>
      </c>
      <c r="AD42" s="161">
        <v>0</v>
      </c>
      <c r="AE42" s="161">
        <v>0</v>
      </c>
      <c r="AF42" s="161">
        <v>0</v>
      </c>
      <c r="AG42" s="161">
        <v>0</v>
      </c>
      <c r="AH42" s="161">
        <v>0</v>
      </c>
      <c r="AI42" s="161">
        <v>0</v>
      </c>
      <c r="AJ42" s="161">
        <v>0</v>
      </c>
      <c r="AK42" s="161">
        <v>0</v>
      </c>
      <c r="AL42" s="161">
        <v>0</v>
      </c>
      <c r="AM42" s="161">
        <v>0</v>
      </c>
      <c r="AN42" s="161">
        <v>0</v>
      </c>
      <c r="AO42" s="161">
        <v>0</v>
      </c>
      <c r="AP42" s="161">
        <v>0</v>
      </c>
      <c r="AQ42" s="161">
        <v>0</v>
      </c>
      <c r="AR42" s="161">
        <v>0</v>
      </c>
      <c r="AS42" s="161">
        <v>0</v>
      </c>
    </row>
    <row r="43" spans="1:45" s="65" customFormat="1" ht="52.5" hidden="1" outlineLevel="2" x14ac:dyDescent="0.2">
      <c r="A43" s="159" t="s">
        <v>84</v>
      </c>
      <c r="B43" s="160" t="s">
        <v>85</v>
      </c>
      <c r="C43" s="161" t="s">
        <v>86</v>
      </c>
      <c r="D43" s="161">
        <v>0</v>
      </c>
      <c r="E43" s="161">
        <v>0</v>
      </c>
      <c r="F43" s="161">
        <v>0</v>
      </c>
      <c r="G43" s="161">
        <v>0</v>
      </c>
      <c r="H43" s="161">
        <v>0</v>
      </c>
      <c r="I43" s="161">
        <v>0</v>
      </c>
      <c r="J43" s="161">
        <v>0</v>
      </c>
      <c r="K43" s="161">
        <v>0</v>
      </c>
      <c r="L43" s="161">
        <v>0</v>
      </c>
      <c r="M43" s="161">
        <v>0</v>
      </c>
      <c r="N43" s="161">
        <v>0</v>
      </c>
      <c r="O43" s="161">
        <v>0</v>
      </c>
      <c r="P43" s="161">
        <v>0</v>
      </c>
      <c r="Q43" s="161">
        <v>0</v>
      </c>
      <c r="R43" s="161">
        <v>0</v>
      </c>
      <c r="S43" s="161">
        <v>0</v>
      </c>
      <c r="T43" s="161">
        <v>0</v>
      </c>
      <c r="U43" s="161">
        <v>0</v>
      </c>
      <c r="V43" s="161">
        <v>0</v>
      </c>
      <c r="W43" s="161">
        <v>0</v>
      </c>
      <c r="X43" s="161">
        <v>0</v>
      </c>
      <c r="Y43" s="161">
        <v>0</v>
      </c>
      <c r="Z43" s="161">
        <v>0</v>
      </c>
      <c r="AA43" s="161">
        <v>0</v>
      </c>
      <c r="AB43" s="161">
        <v>0</v>
      </c>
      <c r="AC43" s="161">
        <v>0</v>
      </c>
      <c r="AD43" s="161">
        <v>0</v>
      </c>
      <c r="AE43" s="161">
        <v>0</v>
      </c>
      <c r="AF43" s="161">
        <v>0</v>
      </c>
      <c r="AG43" s="161">
        <v>0</v>
      </c>
      <c r="AH43" s="161">
        <v>0</v>
      </c>
      <c r="AI43" s="161">
        <v>0</v>
      </c>
      <c r="AJ43" s="161">
        <v>0</v>
      </c>
      <c r="AK43" s="161">
        <v>0</v>
      </c>
      <c r="AL43" s="161">
        <v>0</v>
      </c>
      <c r="AM43" s="161">
        <v>0</v>
      </c>
      <c r="AN43" s="161">
        <v>0</v>
      </c>
      <c r="AO43" s="161">
        <v>0</v>
      </c>
      <c r="AP43" s="161">
        <v>0</v>
      </c>
      <c r="AQ43" s="161">
        <v>0</v>
      </c>
      <c r="AR43" s="161">
        <v>0</v>
      </c>
      <c r="AS43" s="161">
        <v>0</v>
      </c>
    </row>
    <row r="44" spans="1:45" s="65" customFormat="1" ht="10.5" hidden="1" outlineLevel="2" x14ac:dyDescent="0.2">
      <c r="A44" s="159" t="s">
        <v>87</v>
      </c>
      <c r="B44" s="160" t="s">
        <v>949</v>
      </c>
      <c r="C44" s="161" t="s">
        <v>89</v>
      </c>
      <c r="D44" s="161">
        <v>0</v>
      </c>
      <c r="E44" s="161">
        <v>0</v>
      </c>
      <c r="F44" s="161">
        <v>0</v>
      </c>
      <c r="G44" s="161">
        <v>0</v>
      </c>
      <c r="H44" s="161">
        <v>0</v>
      </c>
      <c r="I44" s="161">
        <v>0</v>
      </c>
      <c r="J44" s="161">
        <v>0</v>
      </c>
      <c r="K44" s="161">
        <v>0</v>
      </c>
      <c r="L44" s="161">
        <v>0</v>
      </c>
      <c r="M44" s="161">
        <v>0</v>
      </c>
      <c r="N44" s="161">
        <v>0</v>
      </c>
      <c r="O44" s="161">
        <v>0</v>
      </c>
      <c r="P44" s="161">
        <v>0</v>
      </c>
      <c r="Q44" s="161">
        <v>0</v>
      </c>
      <c r="R44" s="161">
        <v>0</v>
      </c>
      <c r="S44" s="161">
        <v>0</v>
      </c>
      <c r="T44" s="161">
        <v>0</v>
      </c>
      <c r="U44" s="161">
        <v>0</v>
      </c>
      <c r="V44" s="161">
        <v>0</v>
      </c>
      <c r="W44" s="161">
        <v>0</v>
      </c>
      <c r="X44" s="161">
        <v>0</v>
      </c>
      <c r="Y44" s="161">
        <v>0</v>
      </c>
      <c r="Z44" s="161">
        <v>0</v>
      </c>
      <c r="AA44" s="161">
        <v>0</v>
      </c>
      <c r="AB44" s="161">
        <v>0</v>
      </c>
      <c r="AC44" s="161">
        <v>0</v>
      </c>
      <c r="AD44" s="161">
        <v>0</v>
      </c>
      <c r="AE44" s="161">
        <v>0</v>
      </c>
      <c r="AF44" s="161">
        <v>0</v>
      </c>
      <c r="AG44" s="161">
        <v>0</v>
      </c>
      <c r="AH44" s="161">
        <v>0</v>
      </c>
      <c r="AI44" s="161">
        <v>0</v>
      </c>
      <c r="AJ44" s="161">
        <v>0</v>
      </c>
      <c r="AK44" s="161">
        <v>0</v>
      </c>
      <c r="AL44" s="161">
        <v>0</v>
      </c>
      <c r="AM44" s="161">
        <v>0</v>
      </c>
      <c r="AN44" s="161">
        <v>0</v>
      </c>
      <c r="AO44" s="161">
        <v>0</v>
      </c>
      <c r="AP44" s="161">
        <v>0</v>
      </c>
      <c r="AQ44" s="161">
        <v>0</v>
      </c>
      <c r="AR44" s="161">
        <v>0</v>
      </c>
      <c r="AS44" s="161">
        <v>0</v>
      </c>
    </row>
    <row r="45" spans="1:45" s="65" customFormat="1" ht="21" hidden="1" outlineLevel="2" x14ac:dyDescent="0.2">
      <c r="A45" s="159" t="s">
        <v>87</v>
      </c>
      <c r="B45" s="160" t="s">
        <v>88</v>
      </c>
      <c r="C45" s="161" t="s">
        <v>89</v>
      </c>
      <c r="D45" s="161">
        <v>0</v>
      </c>
      <c r="E45" s="161">
        <v>0</v>
      </c>
      <c r="F45" s="161">
        <v>0</v>
      </c>
      <c r="G45" s="161">
        <v>0</v>
      </c>
      <c r="H45" s="161">
        <v>0</v>
      </c>
      <c r="I45" s="161">
        <v>0</v>
      </c>
      <c r="J45" s="161">
        <v>0</v>
      </c>
      <c r="K45" s="161">
        <v>0</v>
      </c>
      <c r="L45" s="161">
        <v>0</v>
      </c>
      <c r="M45" s="161">
        <v>0</v>
      </c>
      <c r="N45" s="161">
        <v>0</v>
      </c>
      <c r="O45" s="161">
        <v>0</v>
      </c>
      <c r="P45" s="161">
        <v>0</v>
      </c>
      <c r="Q45" s="161">
        <v>0</v>
      </c>
      <c r="R45" s="161">
        <v>0</v>
      </c>
      <c r="S45" s="161">
        <v>0</v>
      </c>
      <c r="T45" s="161">
        <v>0</v>
      </c>
      <c r="U45" s="161">
        <v>0</v>
      </c>
      <c r="V45" s="161">
        <v>0</v>
      </c>
      <c r="W45" s="161">
        <v>0</v>
      </c>
      <c r="X45" s="161">
        <v>0</v>
      </c>
      <c r="Y45" s="161">
        <v>0</v>
      </c>
      <c r="Z45" s="161">
        <v>0</v>
      </c>
      <c r="AA45" s="161">
        <v>0</v>
      </c>
      <c r="AB45" s="161">
        <v>0</v>
      </c>
      <c r="AC45" s="161">
        <v>0</v>
      </c>
      <c r="AD45" s="161">
        <v>0</v>
      </c>
      <c r="AE45" s="161">
        <v>0</v>
      </c>
      <c r="AF45" s="161">
        <v>0</v>
      </c>
      <c r="AG45" s="161">
        <v>0</v>
      </c>
      <c r="AH45" s="161">
        <v>0</v>
      </c>
      <c r="AI45" s="161">
        <v>0</v>
      </c>
      <c r="AJ45" s="161">
        <v>0</v>
      </c>
      <c r="AK45" s="161">
        <v>0</v>
      </c>
      <c r="AL45" s="161">
        <v>0</v>
      </c>
      <c r="AM45" s="161">
        <v>0</v>
      </c>
      <c r="AN45" s="161">
        <v>0</v>
      </c>
      <c r="AO45" s="161">
        <v>0</v>
      </c>
      <c r="AP45" s="161">
        <v>0</v>
      </c>
      <c r="AQ45" s="161">
        <v>0</v>
      </c>
      <c r="AR45" s="161">
        <v>0</v>
      </c>
      <c r="AS45" s="161">
        <v>0</v>
      </c>
    </row>
    <row r="46" spans="1:45" s="65" customFormat="1" ht="63" x14ac:dyDescent="0.2">
      <c r="A46" s="162" t="s">
        <v>90</v>
      </c>
      <c r="B46" s="163" t="s">
        <v>37</v>
      </c>
      <c r="C46" s="164" t="s">
        <v>31</v>
      </c>
      <c r="D46" s="164" t="s">
        <v>38</v>
      </c>
      <c r="E46" s="164" t="s">
        <v>38</v>
      </c>
      <c r="F46" s="164" t="s">
        <v>38</v>
      </c>
      <c r="G46" s="164" t="s">
        <v>38</v>
      </c>
      <c r="H46" s="164" t="s">
        <v>38</v>
      </c>
      <c r="I46" s="164" t="s">
        <v>38</v>
      </c>
      <c r="J46" s="164" t="s">
        <v>38</v>
      </c>
      <c r="K46" s="164" t="s">
        <v>38</v>
      </c>
      <c r="L46" s="164" t="s">
        <v>38</v>
      </c>
      <c r="M46" s="164" t="s">
        <v>38</v>
      </c>
      <c r="N46" s="164" t="s">
        <v>38</v>
      </c>
      <c r="O46" s="164" t="s">
        <v>38</v>
      </c>
      <c r="P46" s="164" t="s">
        <v>38</v>
      </c>
      <c r="Q46" s="164" t="s">
        <v>38</v>
      </c>
      <c r="R46" s="164" t="s">
        <v>38</v>
      </c>
      <c r="S46" s="164" t="s">
        <v>38</v>
      </c>
      <c r="T46" s="164" t="s">
        <v>38</v>
      </c>
      <c r="U46" s="164" t="s">
        <v>38</v>
      </c>
      <c r="V46" s="164" t="s">
        <v>38</v>
      </c>
      <c r="W46" s="164" t="s">
        <v>38</v>
      </c>
      <c r="X46" s="164" t="s">
        <v>38</v>
      </c>
      <c r="Y46" s="164" t="s">
        <v>38</v>
      </c>
      <c r="Z46" s="164" t="s">
        <v>38</v>
      </c>
      <c r="AA46" s="164" t="s">
        <v>38</v>
      </c>
      <c r="AB46" s="164" t="s">
        <v>38</v>
      </c>
      <c r="AC46" s="164" t="s">
        <v>38</v>
      </c>
      <c r="AD46" s="164" t="s">
        <v>38</v>
      </c>
      <c r="AE46" s="164" t="s">
        <v>38</v>
      </c>
      <c r="AF46" s="164" t="s">
        <v>38</v>
      </c>
      <c r="AG46" s="164" t="s">
        <v>38</v>
      </c>
      <c r="AH46" s="164" t="s">
        <v>38</v>
      </c>
      <c r="AI46" s="164" t="s">
        <v>38</v>
      </c>
      <c r="AJ46" s="164" t="s">
        <v>38</v>
      </c>
      <c r="AK46" s="164" t="s">
        <v>38</v>
      </c>
      <c r="AL46" s="164" t="s">
        <v>38</v>
      </c>
      <c r="AM46" s="164" t="s">
        <v>38</v>
      </c>
      <c r="AN46" s="164" t="s">
        <v>38</v>
      </c>
      <c r="AO46" s="164" t="s">
        <v>38</v>
      </c>
      <c r="AP46" s="164" t="s">
        <v>38</v>
      </c>
      <c r="AQ46" s="164" t="s">
        <v>38</v>
      </c>
      <c r="AR46" s="164" t="s">
        <v>38</v>
      </c>
      <c r="AS46" s="164" t="s">
        <v>38</v>
      </c>
    </row>
    <row r="47" spans="1:45" s="65" customFormat="1" ht="31.5" collapsed="1" x14ac:dyDescent="0.2">
      <c r="A47" s="162" t="s">
        <v>91</v>
      </c>
      <c r="B47" s="163" t="s">
        <v>92</v>
      </c>
      <c r="C47" s="164" t="s">
        <v>31</v>
      </c>
      <c r="D47" s="164">
        <f t="shared" ref="D47" si="215">D48+D51+D52+D53+D54+D50</f>
        <v>0</v>
      </c>
      <c r="E47" s="164">
        <f t="shared" ref="E47" si="216">E48+E51+E52+E53+E54+E50</f>
        <v>0</v>
      </c>
      <c r="F47" s="164">
        <f t="shared" ref="F47" si="217">F48+F51+F52+F53+F54+F50</f>
        <v>0</v>
      </c>
      <c r="G47" s="164">
        <f t="shared" ref="G47" si="218">G48+G51+G52+G53+G54+G50</f>
        <v>0</v>
      </c>
      <c r="H47" s="164">
        <f t="shared" ref="H47" si="219">H48+H51+H52+H53+H54+H50</f>
        <v>0</v>
      </c>
      <c r="I47" s="164">
        <f t="shared" ref="I47" si="220">I48+I51+I52+I53+I54+I50</f>
        <v>0</v>
      </c>
      <c r="J47" s="164">
        <f t="shared" ref="J47" si="221">J48+J51+J52+J53+J54+J50</f>
        <v>0</v>
      </c>
      <c r="K47" s="164">
        <f t="shared" ref="K47" si="222">K48+K51+K52+K53+K54+K50</f>
        <v>0</v>
      </c>
      <c r="L47" s="164">
        <f t="shared" ref="L47" si="223">L48+L51+L52+L53+L54+L50</f>
        <v>1.6400000000000001</v>
      </c>
      <c r="M47" s="164">
        <f t="shared" ref="M47" si="224">M48+M51+M52+M53+M54+M50</f>
        <v>0.91800000000000004</v>
      </c>
      <c r="N47" s="164">
        <f t="shared" ref="N47" si="225">N48+N51+N52+N53+N54+N50</f>
        <v>0</v>
      </c>
      <c r="O47" s="164">
        <f t="shared" ref="O47" si="226">O48+O51+O52+O53+O54+O50</f>
        <v>0</v>
      </c>
      <c r="P47" s="164">
        <f t="shared" ref="P47" si="227">P48+P51+P52+P53+P54+P50</f>
        <v>0</v>
      </c>
      <c r="Q47" s="164">
        <f t="shared" ref="Q47" si="228">Q48+Q51+Q52+Q53+Q54+Q50</f>
        <v>0</v>
      </c>
      <c r="R47" s="164">
        <f t="shared" ref="R47" si="229">R48+R51+R52+R53+R54+R50</f>
        <v>0</v>
      </c>
      <c r="S47" s="164">
        <f t="shared" ref="S47" si="230">S48+S51+S52+S53+S54+S50</f>
        <v>0</v>
      </c>
      <c r="T47" s="164">
        <f t="shared" ref="T47" si="231">T48+T51+T52+T53+T54+T50</f>
        <v>0</v>
      </c>
      <c r="U47" s="164">
        <f t="shared" ref="U47" si="232">U48+U51+U52+U53+U54+U50</f>
        <v>0</v>
      </c>
      <c r="V47" s="164">
        <f t="shared" ref="V47" si="233">V48+V51+V52+V53+V54+V50</f>
        <v>0</v>
      </c>
      <c r="W47" s="164">
        <f t="shared" ref="W47" si="234">W48+W51+W52+W53+W54+W50</f>
        <v>0</v>
      </c>
      <c r="X47" s="164">
        <f t="shared" ref="X47" si="235">X48+X51+X52+X53+X54+X50</f>
        <v>0</v>
      </c>
      <c r="Y47" s="164">
        <f t="shared" ref="Y47" si="236">Y48+Y51+Y52+Y53+Y54+Y50</f>
        <v>0</v>
      </c>
      <c r="Z47" s="164">
        <f t="shared" ref="Z47" si="237">Z48+Z51+Z52+Z53+Z54+Z50</f>
        <v>0</v>
      </c>
      <c r="AA47" s="164">
        <f t="shared" ref="AA47" si="238">AA48+AA51+AA52+AA53+AA54+AA50</f>
        <v>0</v>
      </c>
      <c r="AB47" s="164">
        <f t="shared" ref="AB47" si="239">AB48+AB51+AB52+AB53+AB54+AB50</f>
        <v>0</v>
      </c>
      <c r="AC47" s="164">
        <f t="shared" ref="AC47" si="240">AC48+AC51+AC52+AC53+AC54+AC50</f>
        <v>0</v>
      </c>
      <c r="AD47" s="164">
        <f t="shared" ref="AD47" si="241">AD48+AD51+AD52+AD53+AD54+AD50</f>
        <v>0</v>
      </c>
      <c r="AE47" s="164">
        <f t="shared" ref="AE47" si="242">AE48+AE51+AE52+AE53+AE54+AE50</f>
        <v>0</v>
      </c>
      <c r="AF47" s="164">
        <f t="shared" ref="AF47" si="243">AF48+AF51+AF52+AF53+AF54+AF50</f>
        <v>0</v>
      </c>
      <c r="AG47" s="164">
        <f t="shared" ref="AG47" si="244">AG48+AG51+AG52+AG53+AG54+AG50</f>
        <v>0</v>
      </c>
      <c r="AH47" s="164">
        <f t="shared" ref="AH47" si="245">AH48+AH51+AH52+AH53+AH54+AH50</f>
        <v>0</v>
      </c>
      <c r="AI47" s="164">
        <f t="shared" ref="AI47" si="246">AI48+AI51+AI52+AI53+AI54+AI50</f>
        <v>0</v>
      </c>
      <c r="AJ47" s="164">
        <f t="shared" ref="AJ47" si="247">AJ48+AJ51+AJ52+AJ53+AJ54+AJ50</f>
        <v>0</v>
      </c>
      <c r="AK47" s="164">
        <f t="shared" ref="AK47" si="248">AK48+AK51+AK52+AK53+AK54+AK50</f>
        <v>0</v>
      </c>
      <c r="AL47" s="164">
        <f t="shared" ref="AL47" si="249">AL48+AL51+AL52+AL53+AL54+AL50</f>
        <v>0</v>
      </c>
      <c r="AM47" s="164">
        <f t="shared" ref="AM47" si="250">AM48+AM51+AM52+AM53+AM54+AM50</f>
        <v>0</v>
      </c>
      <c r="AN47" s="164">
        <f t="shared" ref="AN47" si="251">AN48+AN51+AN52+AN53+AN54+AN50</f>
        <v>0</v>
      </c>
      <c r="AO47" s="164">
        <f t="shared" ref="AO47" si="252">AO48+AO51+AO52+AO53+AO54+AO50</f>
        <v>0</v>
      </c>
      <c r="AP47" s="164">
        <f t="shared" ref="AP47" si="253">AP48+AP51+AP52+AP53+AP54+AP50</f>
        <v>0</v>
      </c>
      <c r="AQ47" s="164">
        <f t="shared" ref="AQ47" si="254">AQ48+AQ51+AQ52+AQ53+AQ54+AQ50</f>
        <v>0</v>
      </c>
      <c r="AR47" s="164">
        <f t="shared" ref="AR47" si="255">AR48+AR51+AR52+AR53+AR54+AR50</f>
        <v>0</v>
      </c>
      <c r="AS47" s="164">
        <f t="shared" ref="AS47" si="256">AS48+AS51+AS52+AS53+AS54+AS50</f>
        <v>0</v>
      </c>
    </row>
    <row r="48" spans="1:45" s="65" customFormat="1" ht="31.5" hidden="1" outlineLevel="2" x14ac:dyDescent="0.2">
      <c r="A48" s="159" t="s">
        <v>93</v>
      </c>
      <c r="B48" s="160" t="s">
        <v>94</v>
      </c>
      <c r="C48" s="161" t="s">
        <v>95</v>
      </c>
      <c r="D48" s="161">
        <v>0</v>
      </c>
      <c r="E48" s="161">
        <v>0</v>
      </c>
      <c r="F48" s="161">
        <v>0</v>
      </c>
      <c r="G48" s="161">
        <v>0</v>
      </c>
      <c r="H48" s="161">
        <v>0</v>
      </c>
      <c r="I48" s="161">
        <v>0</v>
      </c>
      <c r="J48" s="161">
        <v>0</v>
      </c>
      <c r="K48" s="161">
        <v>0</v>
      </c>
      <c r="L48" s="161">
        <v>0</v>
      </c>
      <c r="M48" s="161">
        <v>0</v>
      </c>
      <c r="N48" s="161">
        <v>0</v>
      </c>
      <c r="O48" s="161">
        <v>0</v>
      </c>
      <c r="P48" s="161">
        <v>0</v>
      </c>
      <c r="Q48" s="161">
        <v>0</v>
      </c>
      <c r="R48" s="161">
        <v>0</v>
      </c>
      <c r="S48" s="161">
        <v>0</v>
      </c>
      <c r="T48" s="161">
        <v>0</v>
      </c>
      <c r="U48" s="161">
        <v>0</v>
      </c>
      <c r="V48" s="161">
        <v>0</v>
      </c>
      <c r="W48" s="161">
        <v>0</v>
      </c>
      <c r="X48" s="161">
        <v>0</v>
      </c>
      <c r="Y48" s="161">
        <v>0</v>
      </c>
      <c r="Z48" s="161">
        <v>0</v>
      </c>
      <c r="AA48" s="161">
        <v>0</v>
      </c>
      <c r="AB48" s="161">
        <v>0</v>
      </c>
      <c r="AC48" s="161">
        <v>0</v>
      </c>
      <c r="AD48" s="161">
        <v>0</v>
      </c>
      <c r="AE48" s="161">
        <v>0</v>
      </c>
      <c r="AF48" s="161">
        <v>0</v>
      </c>
      <c r="AG48" s="161">
        <v>0</v>
      </c>
      <c r="AH48" s="161"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</row>
    <row r="49" spans="1:45" s="65" customFormat="1" ht="10.5" hidden="1" outlineLevel="3" x14ac:dyDescent="0.2">
      <c r="A49" s="159" t="s">
        <v>96</v>
      </c>
      <c r="B49" s="160" t="s">
        <v>97</v>
      </c>
      <c r="C49" s="161" t="s">
        <v>98</v>
      </c>
      <c r="D49" s="161">
        <v>0</v>
      </c>
      <c r="E49" s="161">
        <v>0</v>
      </c>
      <c r="F49" s="161">
        <v>0</v>
      </c>
      <c r="G49" s="161">
        <v>0</v>
      </c>
      <c r="H49" s="161">
        <v>0</v>
      </c>
      <c r="I49" s="161">
        <v>0</v>
      </c>
      <c r="J49" s="161">
        <v>0</v>
      </c>
      <c r="K49" s="161">
        <v>0</v>
      </c>
      <c r="L49" s="161">
        <v>0</v>
      </c>
      <c r="M49" s="161">
        <v>0</v>
      </c>
      <c r="N49" s="161">
        <v>0</v>
      </c>
      <c r="O49" s="161">
        <v>0</v>
      </c>
      <c r="P49" s="161">
        <v>0</v>
      </c>
      <c r="Q49" s="161">
        <v>0</v>
      </c>
      <c r="R49" s="161">
        <v>0</v>
      </c>
      <c r="S49" s="161">
        <v>0</v>
      </c>
      <c r="T49" s="161">
        <v>0</v>
      </c>
      <c r="U49" s="161">
        <v>0</v>
      </c>
      <c r="V49" s="161">
        <v>0</v>
      </c>
      <c r="W49" s="161">
        <v>0</v>
      </c>
      <c r="X49" s="161">
        <v>0</v>
      </c>
      <c r="Y49" s="161">
        <v>0</v>
      </c>
      <c r="Z49" s="161">
        <v>0</v>
      </c>
      <c r="AA49" s="161">
        <v>0</v>
      </c>
      <c r="AB49" s="161">
        <v>0</v>
      </c>
      <c r="AC49" s="161">
        <v>0</v>
      </c>
      <c r="AD49" s="161">
        <v>0</v>
      </c>
      <c r="AE49" s="161">
        <v>0</v>
      </c>
      <c r="AF49" s="161">
        <v>0</v>
      </c>
      <c r="AG49" s="161">
        <v>0</v>
      </c>
      <c r="AH49" s="161">
        <v>0</v>
      </c>
      <c r="AI49" s="161">
        <v>0</v>
      </c>
      <c r="AJ49" s="161">
        <v>0</v>
      </c>
      <c r="AK49" s="161">
        <v>0</v>
      </c>
      <c r="AL49" s="161">
        <v>0</v>
      </c>
      <c r="AM49" s="161">
        <v>0</v>
      </c>
      <c r="AN49" s="161">
        <v>0</v>
      </c>
      <c r="AO49" s="161">
        <v>0</v>
      </c>
      <c r="AP49" s="161">
        <v>0</v>
      </c>
      <c r="AQ49" s="161">
        <v>0</v>
      </c>
      <c r="AR49" s="161">
        <v>0</v>
      </c>
      <c r="AS49" s="161">
        <v>0</v>
      </c>
    </row>
    <row r="50" spans="1:45" s="65" customFormat="1" ht="21" hidden="1" outlineLevel="2" x14ac:dyDescent="0.2">
      <c r="A50" s="159" t="s">
        <v>99</v>
      </c>
      <c r="B50" s="160" t="s">
        <v>100</v>
      </c>
      <c r="C50" s="161" t="s">
        <v>101</v>
      </c>
      <c r="D50" s="161">
        <v>0</v>
      </c>
      <c r="E50" s="161">
        <v>0</v>
      </c>
      <c r="F50" s="161">
        <v>0</v>
      </c>
      <c r="G50" s="161">
        <v>0</v>
      </c>
      <c r="H50" s="161">
        <v>0</v>
      </c>
      <c r="I50" s="161">
        <v>0</v>
      </c>
      <c r="J50" s="161">
        <v>0</v>
      </c>
      <c r="K50" s="161">
        <v>0</v>
      </c>
      <c r="L50" s="161">
        <v>0</v>
      </c>
      <c r="M50" s="161">
        <v>0.91800000000000004</v>
      </c>
      <c r="N50" s="161">
        <v>0</v>
      </c>
      <c r="O50" s="161">
        <v>0</v>
      </c>
      <c r="P50" s="161">
        <v>0</v>
      </c>
      <c r="Q50" s="161">
        <v>0</v>
      </c>
      <c r="R50" s="161">
        <v>0</v>
      </c>
      <c r="S50" s="161">
        <v>0</v>
      </c>
      <c r="T50" s="161">
        <v>0</v>
      </c>
      <c r="U50" s="161">
        <v>0</v>
      </c>
      <c r="V50" s="161">
        <v>0</v>
      </c>
      <c r="W50" s="161">
        <v>0</v>
      </c>
      <c r="X50" s="161">
        <v>0</v>
      </c>
      <c r="Y50" s="161">
        <v>0</v>
      </c>
      <c r="Z50" s="161">
        <v>0</v>
      </c>
      <c r="AA50" s="161">
        <v>0</v>
      </c>
      <c r="AB50" s="161">
        <v>0</v>
      </c>
      <c r="AC50" s="161">
        <v>0</v>
      </c>
      <c r="AD50" s="161">
        <v>0</v>
      </c>
      <c r="AE50" s="161">
        <v>0</v>
      </c>
      <c r="AF50" s="161">
        <v>0</v>
      </c>
      <c r="AG50" s="161">
        <v>0</v>
      </c>
      <c r="AH50" s="161">
        <v>0</v>
      </c>
      <c r="AI50" s="161">
        <v>0</v>
      </c>
      <c r="AJ50" s="161">
        <v>0</v>
      </c>
      <c r="AK50" s="161">
        <v>0</v>
      </c>
      <c r="AL50" s="161">
        <v>0</v>
      </c>
      <c r="AM50" s="161">
        <v>0</v>
      </c>
      <c r="AN50" s="161">
        <v>0</v>
      </c>
      <c r="AO50" s="161">
        <v>0</v>
      </c>
      <c r="AP50" s="161">
        <v>0</v>
      </c>
      <c r="AQ50" s="161">
        <v>0</v>
      </c>
      <c r="AR50" s="161">
        <v>0</v>
      </c>
      <c r="AS50" s="161">
        <v>0</v>
      </c>
    </row>
    <row r="51" spans="1:45" s="65" customFormat="1" ht="31.5" hidden="1" outlineLevel="2" x14ac:dyDescent="0.2">
      <c r="A51" s="159" t="s">
        <v>99</v>
      </c>
      <c r="B51" s="160" t="s">
        <v>102</v>
      </c>
      <c r="C51" s="161" t="s">
        <v>101</v>
      </c>
      <c r="D51" s="161">
        <v>0</v>
      </c>
      <c r="E51" s="161">
        <v>0</v>
      </c>
      <c r="F51" s="161">
        <v>0</v>
      </c>
      <c r="G51" s="161">
        <v>0</v>
      </c>
      <c r="H51" s="161">
        <v>0</v>
      </c>
      <c r="I51" s="161">
        <v>0</v>
      </c>
      <c r="J51" s="161">
        <v>0</v>
      </c>
      <c r="K51" s="161">
        <v>0</v>
      </c>
      <c r="L51" s="161">
        <v>0.4</v>
      </c>
      <c r="M51" s="161">
        <v>0</v>
      </c>
      <c r="N51" s="161">
        <v>0</v>
      </c>
      <c r="O51" s="161">
        <v>0</v>
      </c>
      <c r="P51" s="161">
        <v>0</v>
      </c>
      <c r="Q51" s="161">
        <v>0</v>
      </c>
      <c r="R51" s="161">
        <v>0</v>
      </c>
      <c r="S51" s="161">
        <v>0</v>
      </c>
      <c r="T51" s="161">
        <v>0</v>
      </c>
      <c r="U51" s="161">
        <v>0</v>
      </c>
      <c r="V51" s="161">
        <v>0</v>
      </c>
      <c r="W51" s="161">
        <v>0</v>
      </c>
      <c r="X51" s="161">
        <v>0</v>
      </c>
      <c r="Y51" s="161">
        <v>0</v>
      </c>
      <c r="Z51" s="161">
        <v>0</v>
      </c>
      <c r="AA51" s="161">
        <v>0</v>
      </c>
      <c r="AB51" s="161">
        <v>0</v>
      </c>
      <c r="AC51" s="161">
        <v>0</v>
      </c>
      <c r="AD51" s="161">
        <v>0</v>
      </c>
      <c r="AE51" s="161">
        <v>0</v>
      </c>
      <c r="AF51" s="161">
        <v>0</v>
      </c>
      <c r="AG51" s="161">
        <v>0</v>
      </c>
      <c r="AH51" s="161">
        <v>0</v>
      </c>
      <c r="AI51" s="161">
        <v>0</v>
      </c>
      <c r="AJ51" s="161">
        <v>0</v>
      </c>
      <c r="AK51" s="161">
        <v>0</v>
      </c>
      <c r="AL51" s="161">
        <v>0</v>
      </c>
      <c r="AM51" s="161">
        <v>0</v>
      </c>
      <c r="AN51" s="161">
        <v>0</v>
      </c>
      <c r="AO51" s="161">
        <v>0</v>
      </c>
      <c r="AP51" s="161">
        <v>0</v>
      </c>
      <c r="AQ51" s="161">
        <v>0</v>
      </c>
      <c r="AR51" s="161">
        <v>0</v>
      </c>
      <c r="AS51" s="161">
        <v>0</v>
      </c>
    </row>
    <row r="52" spans="1:45" s="65" customFormat="1" ht="31.5" hidden="1" outlineLevel="2" x14ac:dyDescent="0.2">
      <c r="A52" s="159" t="s">
        <v>103</v>
      </c>
      <c r="B52" s="160" t="s">
        <v>104</v>
      </c>
      <c r="C52" s="161" t="s">
        <v>105</v>
      </c>
      <c r="D52" s="161">
        <v>0</v>
      </c>
      <c r="E52" s="161">
        <v>0</v>
      </c>
      <c r="F52" s="161">
        <v>0</v>
      </c>
      <c r="G52" s="161">
        <v>0</v>
      </c>
      <c r="H52" s="161">
        <v>0</v>
      </c>
      <c r="I52" s="161">
        <v>0</v>
      </c>
      <c r="J52" s="161">
        <v>0</v>
      </c>
      <c r="K52" s="161">
        <v>0</v>
      </c>
      <c r="L52" s="161">
        <v>0.56999999999999995</v>
      </c>
      <c r="M52" s="161">
        <v>0</v>
      </c>
      <c r="N52" s="161">
        <v>0</v>
      </c>
      <c r="O52" s="161">
        <v>0</v>
      </c>
      <c r="P52" s="161">
        <v>0</v>
      </c>
      <c r="Q52" s="161">
        <v>0</v>
      </c>
      <c r="R52" s="161">
        <v>0</v>
      </c>
      <c r="S52" s="161">
        <v>0</v>
      </c>
      <c r="T52" s="161">
        <v>0</v>
      </c>
      <c r="U52" s="161">
        <v>0</v>
      </c>
      <c r="V52" s="161">
        <v>0</v>
      </c>
      <c r="W52" s="161">
        <v>0</v>
      </c>
      <c r="X52" s="161">
        <v>0</v>
      </c>
      <c r="Y52" s="161">
        <v>0</v>
      </c>
      <c r="Z52" s="161">
        <v>0</v>
      </c>
      <c r="AA52" s="161">
        <v>0</v>
      </c>
      <c r="AB52" s="161">
        <v>0</v>
      </c>
      <c r="AC52" s="161">
        <v>0</v>
      </c>
      <c r="AD52" s="161">
        <v>0</v>
      </c>
      <c r="AE52" s="161">
        <v>0</v>
      </c>
      <c r="AF52" s="161">
        <v>0</v>
      </c>
      <c r="AG52" s="161">
        <v>0</v>
      </c>
      <c r="AH52" s="161">
        <v>0</v>
      </c>
      <c r="AI52" s="161">
        <v>0</v>
      </c>
      <c r="AJ52" s="161">
        <v>0</v>
      </c>
      <c r="AK52" s="161">
        <v>0</v>
      </c>
      <c r="AL52" s="161">
        <v>0</v>
      </c>
      <c r="AM52" s="161">
        <v>0</v>
      </c>
      <c r="AN52" s="161">
        <v>0</v>
      </c>
      <c r="AO52" s="161">
        <v>0</v>
      </c>
      <c r="AP52" s="161">
        <v>0</v>
      </c>
      <c r="AQ52" s="161">
        <v>0</v>
      </c>
      <c r="AR52" s="161">
        <v>0</v>
      </c>
      <c r="AS52" s="161">
        <v>0</v>
      </c>
    </row>
    <row r="53" spans="1:45" s="65" customFormat="1" ht="21" hidden="1" outlineLevel="2" x14ac:dyDescent="0.2">
      <c r="A53" s="159" t="s">
        <v>106</v>
      </c>
      <c r="B53" s="160" t="s">
        <v>107</v>
      </c>
      <c r="C53" s="161" t="s">
        <v>108</v>
      </c>
      <c r="D53" s="161">
        <v>0</v>
      </c>
      <c r="E53" s="161">
        <v>0</v>
      </c>
      <c r="F53" s="161">
        <v>0</v>
      </c>
      <c r="G53" s="161">
        <v>0</v>
      </c>
      <c r="H53" s="161">
        <v>0</v>
      </c>
      <c r="I53" s="161">
        <v>0</v>
      </c>
      <c r="J53" s="161">
        <v>0</v>
      </c>
      <c r="K53" s="161">
        <v>0</v>
      </c>
      <c r="L53" s="161">
        <v>0.1</v>
      </c>
      <c r="M53" s="161">
        <v>0</v>
      </c>
      <c r="N53" s="161">
        <v>0</v>
      </c>
      <c r="O53" s="161">
        <v>0</v>
      </c>
      <c r="P53" s="161">
        <v>0</v>
      </c>
      <c r="Q53" s="161">
        <v>0</v>
      </c>
      <c r="R53" s="161">
        <v>0</v>
      </c>
      <c r="S53" s="161">
        <v>0</v>
      </c>
      <c r="T53" s="161">
        <v>0</v>
      </c>
      <c r="U53" s="161">
        <v>0</v>
      </c>
      <c r="V53" s="161">
        <v>0</v>
      </c>
      <c r="W53" s="161">
        <v>0</v>
      </c>
      <c r="X53" s="161">
        <v>0</v>
      </c>
      <c r="Y53" s="161">
        <v>0</v>
      </c>
      <c r="Z53" s="161">
        <v>0</v>
      </c>
      <c r="AA53" s="161">
        <v>0</v>
      </c>
      <c r="AB53" s="161">
        <v>0</v>
      </c>
      <c r="AC53" s="161">
        <v>0</v>
      </c>
      <c r="AD53" s="161">
        <v>0</v>
      </c>
      <c r="AE53" s="161">
        <v>0</v>
      </c>
      <c r="AF53" s="161">
        <v>0</v>
      </c>
      <c r="AG53" s="161">
        <v>0</v>
      </c>
      <c r="AH53" s="161">
        <v>0</v>
      </c>
      <c r="AI53" s="161">
        <v>0</v>
      </c>
      <c r="AJ53" s="161">
        <v>0</v>
      </c>
      <c r="AK53" s="161">
        <v>0</v>
      </c>
      <c r="AL53" s="161">
        <v>0</v>
      </c>
      <c r="AM53" s="161">
        <v>0</v>
      </c>
      <c r="AN53" s="161">
        <v>0</v>
      </c>
      <c r="AO53" s="161">
        <v>0</v>
      </c>
      <c r="AP53" s="161">
        <v>0</v>
      </c>
      <c r="AQ53" s="161">
        <v>0</v>
      </c>
      <c r="AR53" s="161">
        <v>0</v>
      </c>
      <c r="AS53" s="161">
        <v>0</v>
      </c>
    </row>
    <row r="54" spans="1:45" s="65" customFormat="1" ht="31.5" hidden="1" outlineLevel="2" x14ac:dyDescent="0.2">
      <c r="A54" s="159" t="s">
        <v>109</v>
      </c>
      <c r="B54" s="160" t="s">
        <v>110</v>
      </c>
      <c r="C54" s="161" t="s">
        <v>111</v>
      </c>
      <c r="D54" s="161">
        <v>0</v>
      </c>
      <c r="E54" s="161">
        <v>0</v>
      </c>
      <c r="F54" s="161">
        <v>0</v>
      </c>
      <c r="G54" s="161">
        <v>0</v>
      </c>
      <c r="H54" s="161">
        <v>0</v>
      </c>
      <c r="I54" s="161">
        <v>0</v>
      </c>
      <c r="J54" s="161">
        <v>0</v>
      </c>
      <c r="K54" s="161">
        <v>0</v>
      </c>
      <c r="L54" s="161">
        <v>0.56999999999999995</v>
      </c>
      <c r="M54" s="161">
        <v>0</v>
      </c>
      <c r="N54" s="161">
        <v>0</v>
      </c>
      <c r="O54" s="161">
        <v>0</v>
      </c>
      <c r="P54" s="161">
        <v>0</v>
      </c>
      <c r="Q54" s="161">
        <v>0</v>
      </c>
      <c r="R54" s="161">
        <v>0</v>
      </c>
      <c r="S54" s="161">
        <v>0</v>
      </c>
      <c r="T54" s="161">
        <v>0</v>
      </c>
      <c r="U54" s="161">
        <v>0</v>
      </c>
      <c r="V54" s="161">
        <v>0</v>
      </c>
      <c r="W54" s="161">
        <v>0</v>
      </c>
      <c r="X54" s="161">
        <v>0</v>
      </c>
      <c r="Y54" s="161">
        <v>0</v>
      </c>
      <c r="Z54" s="161">
        <v>0</v>
      </c>
      <c r="AA54" s="161">
        <v>0</v>
      </c>
      <c r="AB54" s="161">
        <v>0</v>
      </c>
      <c r="AC54" s="161">
        <v>0</v>
      </c>
      <c r="AD54" s="161">
        <v>0</v>
      </c>
      <c r="AE54" s="161">
        <v>0</v>
      </c>
      <c r="AF54" s="161">
        <v>0</v>
      </c>
      <c r="AG54" s="161">
        <v>0</v>
      </c>
      <c r="AH54" s="161">
        <v>0</v>
      </c>
      <c r="AI54" s="161">
        <v>0</v>
      </c>
      <c r="AJ54" s="161">
        <v>0</v>
      </c>
      <c r="AK54" s="161">
        <v>0</v>
      </c>
      <c r="AL54" s="161">
        <v>0</v>
      </c>
      <c r="AM54" s="161">
        <v>0</v>
      </c>
      <c r="AN54" s="161">
        <v>0</v>
      </c>
      <c r="AO54" s="161">
        <v>0</v>
      </c>
      <c r="AP54" s="161">
        <v>0</v>
      </c>
      <c r="AQ54" s="161">
        <v>0</v>
      </c>
      <c r="AR54" s="161">
        <v>0</v>
      </c>
      <c r="AS54" s="161">
        <v>0</v>
      </c>
    </row>
    <row r="55" spans="1:45" s="65" customFormat="1" ht="42" x14ac:dyDescent="0.2">
      <c r="A55" s="162" t="s">
        <v>112</v>
      </c>
      <c r="B55" s="163" t="s">
        <v>42</v>
      </c>
      <c r="C55" s="164" t="s">
        <v>31</v>
      </c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4"/>
      <c r="AS55" s="164"/>
    </row>
    <row r="56" spans="1:45" s="65" customFormat="1" ht="21" collapsed="1" x14ac:dyDescent="0.2">
      <c r="A56" s="162" t="s">
        <v>113</v>
      </c>
      <c r="B56" s="163" t="s">
        <v>114</v>
      </c>
      <c r="C56" s="164" t="s">
        <v>31</v>
      </c>
      <c r="D56" s="164">
        <f t="shared" ref="D56:AS56" si="257">SUM(D57:D58)</f>
        <v>0</v>
      </c>
      <c r="E56" s="164">
        <f t="shared" si="257"/>
        <v>0</v>
      </c>
      <c r="F56" s="164">
        <f t="shared" si="257"/>
        <v>0</v>
      </c>
      <c r="G56" s="164">
        <f t="shared" si="257"/>
        <v>0</v>
      </c>
      <c r="H56" s="164">
        <f t="shared" si="257"/>
        <v>0</v>
      </c>
      <c r="I56" s="164">
        <f t="shared" si="257"/>
        <v>0</v>
      </c>
      <c r="J56" s="164">
        <f t="shared" si="257"/>
        <v>0</v>
      </c>
      <c r="K56" s="164">
        <f t="shared" si="257"/>
        <v>0</v>
      </c>
      <c r="L56" s="164">
        <f t="shared" si="257"/>
        <v>0</v>
      </c>
      <c r="M56" s="164">
        <f t="shared" si="257"/>
        <v>0</v>
      </c>
      <c r="N56" s="164">
        <f t="shared" si="257"/>
        <v>0</v>
      </c>
      <c r="O56" s="164">
        <f t="shared" si="257"/>
        <v>0</v>
      </c>
      <c r="P56" s="164">
        <f t="shared" si="257"/>
        <v>0</v>
      </c>
      <c r="Q56" s="164">
        <f t="shared" si="257"/>
        <v>0</v>
      </c>
      <c r="R56" s="164">
        <f t="shared" si="257"/>
        <v>0</v>
      </c>
      <c r="S56" s="164">
        <f t="shared" si="257"/>
        <v>0</v>
      </c>
      <c r="T56" s="164">
        <f t="shared" si="257"/>
        <v>0</v>
      </c>
      <c r="U56" s="164">
        <f t="shared" si="257"/>
        <v>0</v>
      </c>
      <c r="V56" s="164">
        <f t="shared" si="257"/>
        <v>0</v>
      </c>
      <c r="W56" s="164">
        <f t="shared" si="257"/>
        <v>0</v>
      </c>
      <c r="X56" s="164">
        <f t="shared" si="257"/>
        <v>0</v>
      </c>
      <c r="Y56" s="164">
        <f t="shared" si="257"/>
        <v>0</v>
      </c>
      <c r="Z56" s="164">
        <f t="shared" si="257"/>
        <v>0</v>
      </c>
      <c r="AA56" s="164">
        <f t="shared" si="257"/>
        <v>0</v>
      </c>
      <c r="AB56" s="164">
        <f t="shared" si="257"/>
        <v>0</v>
      </c>
      <c r="AC56" s="164">
        <f t="shared" si="257"/>
        <v>0</v>
      </c>
      <c r="AD56" s="164">
        <f t="shared" si="257"/>
        <v>0</v>
      </c>
      <c r="AE56" s="164">
        <f t="shared" si="257"/>
        <v>0</v>
      </c>
      <c r="AF56" s="164">
        <f t="shared" si="257"/>
        <v>0</v>
      </c>
      <c r="AG56" s="164">
        <f t="shared" si="257"/>
        <v>0</v>
      </c>
      <c r="AH56" s="164">
        <f t="shared" si="257"/>
        <v>0</v>
      </c>
      <c r="AI56" s="164">
        <f t="shared" si="257"/>
        <v>0</v>
      </c>
      <c r="AJ56" s="164">
        <f t="shared" si="257"/>
        <v>0</v>
      </c>
      <c r="AK56" s="164">
        <f t="shared" si="257"/>
        <v>0</v>
      </c>
      <c r="AL56" s="164">
        <f t="shared" si="257"/>
        <v>0</v>
      </c>
      <c r="AM56" s="164">
        <f t="shared" si="257"/>
        <v>0</v>
      </c>
      <c r="AN56" s="164">
        <f t="shared" si="257"/>
        <v>0</v>
      </c>
      <c r="AO56" s="164">
        <f t="shared" si="257"/>
        <v>0</v>
      </c>
      <c r="AP56" s="164">
        <f t="shared" si="257"/>
        <v>0</v>
      </c>
      <c r="AQ56" s="164">
        <f t="shared" si="257"/>
        <v>0</v>
      </c>
      <c r="AR56" s="164">
        <f t="shared" si="257"/>
        <v>0</v>
      </c>
      <c r="AS56" s="164">
        <f t="shared" si="257"/>
        <v>0</v>
      </c>
    </row>
    <row r="57" spans="1:45" s="65" customFormat="1" ht="21" hidden="1" outlineLevel="2" x14ac:dyDescent="0.2">
      <c r="A57" s="159" t="s">
        <v>115</v>
      </c>
      <c r="B57" s="160" t="s">
        <v>116</v>
      </c>
      <c r="C57" s="161" t="s">
        <v>117</v>
      </c>
      <c r="D57" s="161">
        <v>0</v>
      </c>
      <c r="E57" s="161">
        <v>0</v>
      </c>
      <c r="F57" s="161">
        <v>0</v>
      </c>
      <c r="G57" s="161">
        <v>0</v>
      </c>
      <c r="H57" s="161">
        <v>0</v>
      </c>
      <c r="I57" s="161">
        <v>0</v>
      </c>
      <c r="J57" s="161">
        <v>0</v>
      </c>
      <c r="K57" s="161">
        <v>0</v>
      </c>
      <c r="L57" s="161">
        <v>0</v>
      </c>
      <c r="M57" s="161">
        <v>0</v>
      </c>
      <c r="N57" s="161">
        <v>0</v>
      </c>
      <c r="O57" s="161">
        <v>0</v>
      </c>
      <c r="P57" s="161">
        <v>0</v>
      </c>
      <c r="Q57" s="161">
        <v>0</v>
      </c>
      <c r="R57" s="161">
        <v>0</v>
      </c>
      <c r="S57" s="161">
        <v>0</v>
      </c>
      <c r="T57" s="161">
        <v>0</v>
      </c>
      <c r="U57" s="161">
        <v>0</v>
      </c>
      <c r="V57" s="161">
        <v>0</v>
      </c>
      <c r="W57" s="161">
        <v>0</v>
      </c>
      <c r="X57" s="161">
        <v>0</v>
      </c>
      <c r="Y57" s="161">
        <v>0</v>
      </c>
      <c r="Z57" s="161">
        <v>0</v>
      </c>
      <c r="AA57" s="161">
        <v>0</v>
      </c>
      <c r="AB57" s="161">
        <v>0</v>
      </c>
      <c r="AC57" s="161">
        <v>0</v>
      </c>
      <c r="AD57" s="161">
        <v>0</v>
      </c>
      <c r="AE57" s="161">
        <v>0</v>
      </c>
      <c r="AF57" s="161">
        <v>0</v>
      </c>
      <c r="AG57" s="161">
        <v>0</v>
      </c>
      <c r="AH57" s="161">
        <v>0</v>
      </c>
      <c r="AI57" s="161">
        <v>0</v>
      </c>
      <c r="AJ57" s="161">
        <v>0</v>
      </c>
      <c r="AK57" s="161">
        <v>0</v>
      </c>
      <c r="AL57" s="161">
        <v>0</v>
      </c>
      <c r="AM57" s="161">
        <v>0</v>
      </c>
      <c r="AN57" s="161">
        <v>0</v>
      </c>
      <c r="AO57" s="161">
        <v>0</v>
      </c>
      <c r="AP57" s="161">
        <v>0</v>
      </c>
      <c r="AQ57" s="161">
        <v>0</v>
      </c>
      <c r="AR57" s="161">
        <v>0</v>
      </c>
      <c r="AS57" s="161">
        <v>0</v>
      </c>
    </row>
    <row r="58" spans="1:45" s="65" customFormat="1" ht="21" hidden="1" outlineLevel="2" x14ac:dyDescent="0.2">
      <c r="A58" s="159" t="s">
        <v>118</v>
      </c>
      <c r="B58" s="160" t="s">
        <v>119</v>
      </c>
      <c r="C58" s="161" t="s">
        <v>120</v>
      </c>
      <c r="D58" s="161">
        <v>0</v>
      </c>
      <c r="E58" s="161">
        <v>0</v>
      </c>
      <c r="F58" s="161">
        <v>0</v>
      </c>
      <c r="G58" s="161">
        <v>0</v>
      </c>
      <c r="H58" s="161">
        <v>0</v>
      </c>
      <c r="I58" s="161">
        <v>0</v>
      </c>
      <c r="J58" s="161">
        <v>0</v>
      </c>
      <c r="K58" s="161">
        <v>0</v>
      </c>
      <c r="L58" s="161">
        <v>0</v>
      </c>
      <c r="M58" s="161">
        <v>0</v>
      </c>
      <c r="N58" s="161">
        <v>0</v>
      </c>
      <c r="O58" s="161">
        <v>0</v>
      </c>
      <c r="P58" s="161">
        <v>0</v>
      </c>
      <c r="Q58" s="161">
        <v>0</v>
      </c>
      <c r="R58" s="161">
        <v>0</v>
      </c>
      <c r="S58" s="161">
        <v>0</v>
      </c>
      <c r="T58" s="161">
        <v>0</v>
      </c>
      <c r="U58" s="161">
        <v>0</v>
      </c>
      <c r="V58" s="161">
        <v>0</v>
      </c>
      <c r="W58" s="161">
        <v>0</v>
      </c>
      <c r="X58" s="161">
        <v>0</v>
      </c>
      <c r="Y58" s="161">
        <v>0</v>
      </c>
      <c r="Z58" s="161">
        <v>0</v>
      </c>
      <c r="AA58" s="161">
        <v>0</v>
      </c>
      <c r="AB58" s="161">
        <v>0</v>
      </c>
      <c r="AC58" s="161">
        <v>0</v>
      </c>
      <c r="AD58" s="161">
        <v>0</v>
      </c>
      <c r="AE58" s="161">
        <v>0</v>
      </c>
      <c r="AF58" s="161">
        <v>0</v>
      </c>
      <c r="AG58" s="161">
        <v>0</v>
      </c>
      <c r="AH58" s="161">
        <v>0</v>
      </c>
      <c r="AI58" s="161">
        <v>0</v>
      </c>
      <c r="AJ58" s="161">
        <v>0</v>
      </c>
      <c r="AK58" s="161">
        <v>0</v>
      </c>
      <c r="AL58" s="161">
        <v>0</v>
      </c>
      <c r="AM58" s="161">
        <v>0</v>
      </c>
      <c r="AN58" s="161">
        <v>0</v>
      </c>
      <c r="AO58" s="161">
        <v>0</v>
      </c>
      <c r="AP58" s="161">
        <v>0</v>
      </c>
      <c r="AQ58" s="161">
        <v>0</v>
      </c>
      <c r="AR58" s="161">
        <v>0</v>
      </c>
      <c r="AS58" s="161">
        <v>0</v>
      </c>
    </row>
    <row r="59" spans="1:45" s="65" customFormat="1" ht="10.5" x14ac:dyDescent="0.2"/>
  </sheetData>
  <autoFilter ref="A17:BC58" xr:uid="{00000000-0009-0000-0000-000002000000}"/>
  <mergeCells count="40">
    <mergeCell ref="V9:W9"/>
    <mergeCell ref="AO2:AS2"/>
    <mergeCell ref="A3:AS3"/>
    <mergeCell ref="U4:V4"/>
    <mergeCell ref="S6:AC6"/>
    <mergeCell ref="S7:AC7"/>
    <mergeCell ref="T11:AP11"/>
    <mergeCell ref="T12:AG12"/>
    <mergeCell ref="A14:A17"/>
    <mergeCell ref="B14:B17"/>
    <mergeCell ref="C14:C17"/>
    <mergeCell ref="D14:AS14"/>
    <mergeCell ref="D15:I15"/>
    <mergeCell ref="J15:O15"/>
    <mergeCell ref="P15:U15"/>
    <mergeCell ref="V15:AA15"/>
    <mergeCell ref="AB16:AC16"/>
    <mergeCell ref="AB15:AG15"/>
    <mergeCell ref="AH15:AM15"/>
    <mergeCell ref="AN15:AS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P16:AQ16"/>
    <mergeCell ref="AR16:AS16"/>
    <mergeCell ref="AD16:AE16"/>
    <mergeCell ref="AF16:AG16"/>
    <mergeCell ref="AH16:AI16"/>
    <mergeCell ref="AJ16:AK16"/>
    <mergeCell ref="AL16:AM16"/>
    <mergeCell ref="AN16:AO16"/>
  </mergeCells>
  <conditionalFormatting sqref="A17:XFD17">
    <cfRule type="containsText" dxfId="3" priority="1" operator="containsText" text="план">
      <formula>NOT(ISERROR(SEARCH("план",A17)))</formula>
    </cfRule>
  </conditionalFormatting>
  <pageMargins left="0.39370078740157483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C59"/>
  <sheetViews>
    <sheetView zoomScale="130" zoomScaleNormal="130" zoomScaleSheetLayoutView="130" workbookViewId="0">
      <selection activeCell="D19" sqref="D19"/>
    </sheetView>
  </sheetViews>
  <sheetFormatPr defaultRowHeight="15.75" outlineLevelRow="3" x14ac:dyDescent="0.25"/>
  <cols>
    <col min="1" max="1" width="5.7109375" style="6" customWidth="1"/>
    <col min="2" max="2" width="26.85546875" style="6" customWidth="1"/>
    <col min="3" max="3" width="8.85546875" style="6" customWidth="1"/>
    <col min="4" max="4" width="6.7109375" style="6" bestFit="1" customWidth="1"/>
    <col min="5" max="5" width="6.85546875" style="6" bestFit="1" customWidth="1"/>
    <col min="6" max="6" width="6.7109375" style="6" bestFit="1" customWidth="1"/>
    <col min="7" max="7" width="8.28515625" style="6" bestFit="1" customWidth="1"/>
    <col min="8" max="8" width="6.7109375" style="6" bestFit="1" customWidth="1"/>
    <col min="9" max="9" width="9.5703125" style="6" customWidth="1"/>
    <col min="10" max="11" width="6.7109375" style="6" bestFit="1" customWidth="1"/>
    <col min="12" max="12" width="8.28515625" style="6" bestFit="1" customWidth="1"/>
    <col min="13" max="13" width="6.140625" style="6" bestFit="1" customWidth="1"/>
    <col min="14" max="14" width="6.42578125" style="6" customWidth="1"/>
    <col min="15" max="16" width="6.7109375" style="6" bestFit="1" customWidth="1"/>
    <col min="17" max="17" width="6.42578125" style="6" customWidth="1"/>
    <col min="18" max="21" width="6.7109375" style="6" bestFit="1" customWidth="1"/>
    <col min="22" max="22" width="7.5703125" style="6" customWidth="1"/>
    <col min="23" max="23" width="6.7109375" style="6" bestFit="1" customWidth="1"/>
    <col min="24" max="24" width="5.140625" style="6" customWidth="1"/>
    <col min="25" max="25" width="6.5703125" style="6" customWidth="1"/>
    <col min="26" max="26" width="6.7109375" style="6" bestFit="1" customWidth="1"/>
    <col min="27" max="27" width="8.28515625" style="6" bestFit="1" customWidth="1"/>
    <col min="28" max="28" width="6.7109375" style="6" bestFit="1" customWidth="1"/>
    <col min="29" max="29" width="5.85546875" style="6" customWidth="1"/>
    <col min="30" max="32" width="6.7109375" style="6" bestFit="1" customWidth="1"/>
    <col min="33" max="33" width="9.5703125" style="6" bestFit="1" customWidth="1"/>
    <col min="34" max="34" width="7.140625" style="6" customWidth="1"/>
    <col min="35" max="35" width="6.7109375" style="6" bestFit="1" customWidth="1"/>
    <col min="36" max="36" width="6" style="6" bestFit="1" customWidth="1"/>
    <col min="37" max="37" width="6.7109375" style="6" bestFit="1" customWidth="1"/>
    <col min="38" max="38" width="5.85546875" style="6" customWidth="1"/>
    <col min="39" max="39" width="6.7109375" style="6" bestFit="1" customWidth="1"/>
    <col min="40" max="40" width="6" style="6" customWidth="1"/>
    <col min="41" max="41" width="6.7109375" style="6" bestFit="1" customWidth="1"/>
    <col min="42" max="45" width="5.42578125" style="6" customWidth="1"/>
    <col min="46" max="46" width="6.28515625" style="6" customWidth="1"/>
    <col min="47" max="47" width="6.7109375" style="6" bestFit="1" customWidth="1"/>
    <col min="48" max="48" width="5.85546875" style="6" customWidth="1"/>
    <col min="49" max="49" width="6.7109375" style="6" bestFit="1" customWidth="1"/>
    <col min="50" max="50" width="5.140625" style="6" customWidth="1"/>
    <col min="51" max="51" width="6.7109375" style="6" bestFit="1" customWidth="1"/>
    <col min="52" max="54" width="6" style="6" customWidth="1"/>
    <col min="55" max="55" width="6.85546875" style="6" customWidth="1"/>
    <col min="56" max="16384" width="9.140625" style="6"/>
  </cols>
  <sheetData>
    <row r="1" spans="1:55" s="57" customFormat="1" ht="10.5" x14ac:dyDescent="0.2">
      <c r="BC1" s="58" t="s">
        <v>266</v>
      </c>
    </row>
    <row r="2" spans="1:55" s="57" customFormat="1" ht="21" customHeight="1" x14ac:dyDescent="0.2">
      <c r="AX2" s="584" t="s">
        <v>1</v>
      </c>
      <c r="AY2" s="584"/>
      <c r="AZ2" s="584"/>
      <c r="BA2" s="584"/>
      <c r="BB2" s="584"/>
      <c r="BC2" s="584"/>
    </row>
    <row r="3" spans="1:55" s="57" customFormat="1" ht="9.75" customHeight="1" x14ac:dyDescent="0.2">
      <c r="A3" s="585" t="s">
        <v>267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85"/>
      <c r="AC3" s="585"/>
      <c r="AD3" s="585"/>
      <c r="AE3" s="585"/>
      <c r="AF3" s="585"/>
      <c r="AG3" s="585"/>
      <c r="AH3" s="585"/>
      <c r="AI3" s="585"/>
      <c r="AJ3" s="585"/>
      <c r="AK3" s="585"/>
      <c r="AL3" s="585"/>
      <c r="AM3" s="585"/>
      <c r="AN3" s="585"/>
      <c r="AO3" s="585"/>
      <c r="AP3" s="585"/>
      <c r="AQ3" s="585"/>
      <c r="AR3" s="585"/>
      <c r="AS3" s="585"/>
      <c r="AT3" s="585"/>
      <c r="AU3" s="585"/>
      <c r="AV3" s="585"/>
      <c r="AW3" s="585"/>
      <c r="AX3" s="585"/>
      <c r="AY3" s="585"/>
      <c r="AZ3" s="585"/>
      <c r="BA3" s="585"/>
      <c r="BB3" s="585"/>
      <c r="BC3" s="585"/>
    </row>
    <row r="4" spans="1:55" s="57" customFormat="1" ht="10.5" x14ac:dyDescent="0.2">
      <c r="U4" s="58" t="s">
        <v>3</v>
      </c>
      <c r="V4" s="586" t="str">
        <f>'10'!$G$4</f>
        <v>1</v>
      </c>
      <c r="W4" s="586"/>
      <c r="X4" s="597" t="s">
        <v>136</v>
      </c>
      <c r="Y4" s="597"/>
      <c r="Z4" s="586" t="str">
        <f>'10'!$J$4</f>
        <v>2020</v>
      </c>
      <c r="AA4" s="586"/>
      <c r="AB4" s="57" t="s">
        <v>5</v>
      </c>
    </row>
    <row r="5" spans="1:55" ht="9" customHeight="1" x14ac:dyDescent="0.25"/>
    <row r="6" spans="1:55" s="57" customFormat="1" ht="10.5" x14ac:dyDescent="0.2">
      <c r="V6" s="77" t="s">
        <v>6</v>
      </c>
      <c r="W6" s="587" t="str">
        <f>'10'!$G$6</f>
        <v xml:space="preserve"> АО «Вологодская областная энергетическая компания» </v>
      </c>
      <c r="X6" s="587"/>
      <c r="Y6" s="587"/>
      <c r="Z6" s="587"/>
      <c r="AA6" s="587"/>
      <c r="AB6" s="587"/>
      <c r="AC6" s="587"/>
      <c r="AD6" s="587"/>
      <c r="AE6" s="587"/>
      <c r="AF6" s="587"/>
      <c r="AG6" s="587"/>
      <c r="AH6" s="587"/>
      <c r="AI6" s="587"/>
      <c r="AJ6" s="587"/>
      <c r="AK6" s="587"/>
      <c r="AL6" s="81"/>
      <c r="AM6" s="81"/>
      <c r="AN6" s="81"/>
      <c r="AO6" s="81"/>
    </row>
    <row r="7" spans="1:55" s="62" customFormat="1" ht="10.5" customHeight="1" x14ac:dyDescent="0.15">
      <c r="W7" s="588" t="s">
        <v>8</v>
      </c>
      <c r="X7" s="588"/>
      <c r="Y7" s="588"/>
      <c r="Z7" s="588"/>
      <c r="AA7" s="588"/>
      <c r="AB7" s="588"/>
      <c r="AC7" s="588"/>
      <c r="AD7" s="588"/>
      <c r="AE7" s="588"/>
      <c r="AF7" s="588"/>
      <c r="AG7" s="588"/>
      <c r="AH7" s="588"/>
      <c r="AI7" s="588"/>
      <c r="AJ7" s="588"/>
      <c r="AK7" s="588"/>
      <c r="AL7" s="63"/>
      <c r="AM7" s="63"/>
      <c r="AN7" s="63"/>
      <c r="AO7" s="63"/>
    </row>
    <row r="8" spans="1:55" ht="9" customHeight="1" x14ac:dyDescent="0.25"/>
    <row r="9" spans="1:55" s="57" customFormat="1" ht="10.5" x14ac:dyDescent="0.2">
      <c r="Y9" s="58" t="s">
        <v>9</v>
      </c>
      <c r="Z9" s="583">
        <f>'10'!$J$9</f>
        <v>2020</v>
      </c>
      <c r="AA9" s="583"/>
      <c r="AB9" s="57" t="s">
        <v>10</v>
      </c>
    </row>
    <row r="10" spans="1:55" ht="9" customHeight="1" x14ac:dyDescent="0.25"/>
    <row r="11" spans="1:55" s="57" customFormat="1" ht="39.75" customHeight="1" x14ac:dyDescent="0.2">
      <c r="X11" s="78" t="s">
        <v>11</v>
      </c>
      <c r="Y11" s="573" t="str">
        <f>'10'!$E$11</f>
        <v>приказом ДЕПАРТАМЕНТА ТОПЛИВНО-ЭНЕРГЕТИЧЕСКОГО КОМПЛЕКСА И ТАРИФНОГО РЕГУЛИРОВАНИЯ ВОЛОГОДСКОЙ ОБЛАСТИ "Об утверждении  инвестиционной программы АО «Вологодская областная энергетическая компания» на 2020-2024 годы"  от 30 октября 2019 года"  № 160</v>
      </c>
      <c r="Z11" s="573"/>
      <c r="AA11" s="573"/>
      <c r="AB11" s="573"/>
      <c r="AC11" s="573"/>
      <c r="AD11" s="573"/>
      <c r="AE11" s="573"/>
      <c r="AF11" s="573"/>
      <c r="AG11" s="573"/>
      <c r="AH11" s="573"/>
      <c r="AI11" s="573"/>
      <c r="AJ11" s="573"/>
      <c r="AK11" s="573"/>
      <c r="AL11" s="573"/>
      <c r="AM11" s="573"/>
      <c r="AN11" s="573"/>
      <c r="AO11" s="573"/>
      <c r="AP11" s="573"/>
      <c r="AQ11" s="573"/>
      <c r="AR11" s="573"/>
      <c r="AS11" s="573"/>
      <c r="AT11" s="573"/>
      <c r="AU11" s="573"/>
      <c r="AV11" s="573"/>
    </row>
    <row r="12" spans="1:55" s="62" customFormat="1" ht="8.25" x14ac:dyDescent="0.15">
      <c r="Y12" s="588" t="s">
        <v>13</v>
      </c>
      <c r="Z12" s="588"/>
      <c r="AA12" s="588"/>
      <c r="AB12" s="588"/>
      <c r="AC12" s="588"/>
      <c r="AD12" s="588"/>
      <c r="AE12" s="588"/>
      <c r="AF12" s="588"/>
      <c r="AG12" s="588"/>
      <c r="AH12" s="588"/>
      <c r="AI12" s="588"/>
      <c r="AJ12" s="588"/>
      <c r="AK12" s="588"/>
      <c r="AL12" s="588"/>
      <c r="AM12" s="588"/>
      <c r="AN12" s="63"/>
      <c r="AO12" s="63"/>
      <c r="AP12" s="63"/>
    </row>
    <row r="13" spans="1:55" s="57" customFormat="1" ht="9" customHeight="1" x14ac:dyDescent="0.2">
      <c r="E13" s="64"/>
      <c r="F13" s="64"/>
      <c r="G13" s="64"/>
      <c r="H13" s="64"/>
      <c r="I13" s="64"/>
    </row>
    <row r="14" spans="1:55" s="62" customFormat="1" ht="15" customHeight="1" x14ac:dyDescent="0.15">
      <c r="A14" s="575" t="s">
        <v>14</v>
      </c>
      <c r="B14" s="575" t="s">
        <v>15</v>
      </c>
      <c r="C14" s="575" t="s">
        <v>16</v>
      </c>
      <c r="D14" s="580" t="s">
        <v>956</v>
      </c>
      <c r="E14" s="581"/>
      <c r="F14" s="581"/>
      <c r="G14" s="581"/>
      <c r="H14" s="581"/>
      <c r="I14" s="581"/>
      <c r="J14" s="581"/>
      <c r="K14" s="581"/>
      <c r="L14" s="581"/>
      <c r="M14" s="581"/>
      <c r="N14" s="581"/>
      <c r="O14" s="581"/>
      <c r="P14" s="581"/>
      <c r="Q14" s="581"/>
      <c r="R14" s="581"/>
      <c r="S14" s="581"/>
      <c r="T14" s="581"/>
      <c r="U14" s="581"/>
      <c r="V14" s="581"/>
      <c r="W14" s="581"/>
      <c r="X14" s="581"/>
      <c r="Y14" s="581"/>
      <c r="Z14" s="581"/>
      <c r="AA14" s="581"/>
      <c r="AB14" s="581"/>
      <c r="AC14" s="582"/>
      <c r="AD14" s="577" t="s">
        <v>961</v>
      </c>
      <c r="AE14" s="578"/>
      <c r="AF14" s="578"/>
      <c r="AG14" s="578"/>
      <c r="AH14" s="578"/>
      <c r="AI14" s="578"/>
      <c r="AJ14" s="578"/>
      <c r="AK14" s="578"/>
      <c r="AL14" s="578"/>
      <c r="AM14" s="578"/>
      <c r="AN14" s="578"/>
      <c r="AO14" s="578"/>
      <c r="AP14" s="578"/>
      <c r="AQ14" s="578"/>
      <c r="AR14" s="578"/>
      <c r="AS14" s="578"/>
      <c r="AT14" s="578"/>
      <c r="AU14" s="578"/>
      <c r="AV14" s="578"/>
      <c r="AW14" s="578"/>
      <c r="AX14" s="578"/>
      <c r="AY14" s="578"/>
      <c r="AZ14" s="578"/>
      <c r="BA14" s="578"/>
      <c r="BB14" s="578"/>
      <c r="BC14" s="579"/>
    </row>
    <row r="15" spans="1:55" s="62" customFormat="1" ht="15" customHeight="1" x14ac:dyDescent="0.15">
      <c r="A15" s="576"/>
      <c r="B15" s="576"/>
      <c r="C15" s="576"/>
      <c r="D15" s="351" t="s">
        <v>28</v>
      </c>
      <c r="E15" s="594" t="s">
        <v>29</v>
      </c>
      <c r="F15" s="595"/>
      <c r="G15" s="595"/>
      <c r="H15" s="595"/>
      <c r="I15" s="595"/>
      <c r="J15" s="595"/>
      <c r="K15" s="595"/>
      <c r="L15" s="595"/>
      <c r="M15" s="595"/>
      <c r="N15" s="595"/>
      <c r="O15" s="595"/>
      <c r="P15" s="595"/>
      <c r="Q15" s="595"/>
      <c r="R15" s="595"/>
      <c r="S15" s="595"/>
      <c r="T15" s="595"/>
      <c r="U15" s="595"/>
      <c r="V15" s="595"/>
      <c r="W15" s="595"/>
      <c r="X15" s="595"/>
      <c r="Y15" s="595"/>
      <c r="Z15" s="595"/>
      <c r="AA15" s="595"/>
      <c r="AB15" s="595"/>
      <c r="AC15" s="596"/>
      <c r="AD15" s="348" t="s">
        <v>28</v>
      </c>
      <c r="AE15" s="580" t="s">
        <v>29</v>
      </c>
      <c r="AF15" s="581"/>
      <c r="AG15" s="581"/>
      <c r="AH15" s="581"/>
      <c r="AI15" s="581"/>
      <c r="AJ15" s="581"/>
      <c r="AK15" s="581"/>
      <c r="AL15" s="581"/>
      <c r="AM15" s="581"/>
      <c r="AN15" s="581"/>
      <c r="AO15" s="581"/>
      <c r="AP15" s="581"/>
      <c r="AQ15" s="581"/>
      <c r="AR15" s="581"/>
      <c r="AS15" s="581"/>
      <c r="AT15" s="581"/>
      <c r="AU15" s="581"/>
      <c r="AV15" s="581"/>
      <c r="AW15" s="581"/>
      <c r="AX15" s="581"/>
      <c r="AY15" s="581"/>
      <c r="AZ15" s="581"/>
      <c r="BA15" s="581"/>
      <c r="BB15" s="581"/>
      <c r="BC15" s="582"/>
    </row>
    <row r="16" spans="1:55" s="62" customFormat="1" ht="15" customHeight="1" x14ac:dyDescent="0.15">
      <c r="A16" s="576"/>
      <c r="B16" s="576"/>
      <c r="C16" s="576"/>
      <c r="D16" s="592" t="s">
        <v>21</v>
      </c>
      <c r="E16" s="580" t="s">
        <v>21</v>
      </c>
      <c r="F16" s="581"/>
      <c r="G16" s="581"/>
      <c r="H16" s="581"/>
      <c r="I16" s="582"/>
      <c r="J16" s="589" t="s">
        <v>22</v>
      </c>
      <c r="K16" s="590"/>
      <c r="L16" s="590"/>
      <c r="M16" s="590"/>
      <c r="N16" s="591"/>
      <c r="O16" s="580" t="s">
        <v>23</v>
      </c>
      <c r="P16" s="581"/>
      <c r="Q16" s="581"/>
      <c r="R16" s="581"/>
      <c r="S16" s="582"/>
      <c r="T16" s="580" t="s">
        <v>24</v>
      </c>
      <c r="U16" s="581"/>
      <c r="V16" s="581"/>
      <c r="W16" s="581"/>
      <c r="X16" s="582"/>
      <c r="Y16" s="580" t="s">
        <v>25</v>
      </c>
      <c r="Z16" s="581"/>
      <c r="AA16" s="581"/>
      <c r="AB16" s="581"/>
      <c r="AC16" s="582"/>
      <c r="AD16" s="592" t="s">
        <v>21</v>
      </c>
      <c r="AE16" s="580" t="s">
        <v>21</v>
      </c>
      <c r="AF16" s="581"/>
      <c r="AG16" s="581"/>
      <c r="AH16" s="581"/>
      <c r="AI16" s="582"/>
      <c r="AJ16" s="580" t="s">
        <v>22</v>
      </c>
      <c r="AK16" s="581"/>
      <c r="AL16" s="581"/>
      <c r="AM16" s="581"/>
      <c r="AN16" s="582"/>
      <c r="AO16" s="580" t="s">
        <v>23</v>
      </c>
      <c r="AP16" s="581"/>
      <c r="AQ16" s="581"/>
      <c r="AR16" s="581"/>
      <c r="AS16" s="582"/>
      <c r="AT16" s="580" t="s">
        <v>24</v>
      </c>
      <c r="AU16" s="581"/>
      <c r="AV16" s="581"/>
      <c r="AW16" s="581"/>
      <c r="AX16" s="582"/>
      <c r="AY16" s="580" t="s">
        <v>25</v>
      </c>
      <c r="AZ16" s="581"/>
      <c r="BA16" s="581"/>
      <c r="BB16" s="581"/>
      <c r="BC16" s="582"/>
    </row>
    <row r="17" spans="1:55" s="62" customFormat="1" ht="108" customHeight="1" x14ac:dyDescent="0.15">
      <c r="A17" s="576"/>
      <c r="B17" s="576"/>
      <c r="C17" s="576"/>
      <c r="D17" s="593"/>
      <c r="E17" s="82" t="s">
        <v>268</v>
      </c>
      <c r="F17" s="82" t="s">
        <v>269</v>
      </c>
      <c r="G17" s="82" t="s">
        <v>270</v>
      </c>
      <c r="H17" s="82" t="s">
        <v>271</v>
      </c>
      <c r="I17" s="82" t="s">
        <v>272</v>
      </c>
      <c r="J17" s="82" t="s">
        <v>268</v>
      </c>
      <c r="K17" s="82" t="s">
        <v>269</v>
      </c>
      <c r="L17" s="82" t="s">
        <v>270</v>
      </c>
      <c r="M17" s="82" t="s">
        <v>271</v>
      </c>
      <c r="N17" s="82" t="s">
        <v>272</v>
      </c>
      <c r="O17" s="82" t="s">
        <v>268</v>
      </c>
      <c r="P17" s="82" t="s">
        <v>269</v>
      </c>
      <c r="Q17" s="82" t="s">
        <v>270</v>
      </c>
      <c r="R17" s="82" t="s">
        <v>271</v>
      </c>
      <c r="S17" s="82" t="s">
        <v>272</v>
      </c>
      <c r="T17" s="82" t="s">
        <v>268</v>
      </c>
      <c r="U17" s="82" t="s">
        <v>269</v>
      </c>
      <c r="V17" s="82" t="s">
        <v>270</v>
      </c>
      <c r="W17" s="82" t="s">
        <v>271</v>
      </c>
      <c r="X17" s="82" t="s">
        <v>272</v>
      </c>
      <c r="Y17" s="82" t="s">
        <v>268</v>
      </c>
      <c r="Z17" s="82" t="s">
        <v>269</v>
      </c>
      <c r="AA17" s="82" t="s">
        <v>270</v>
      </c>
      <c r="AB17" s="82" t="s">
        <v>271</v>
      </c>
      <c r="AC17" s="82" t="s">
        <v>272</v>
      </c>
      <c r="AD17" s="593"/>
      <c r="AE17" s="82" t="s">
        <v>268</v>
      </c>
      <c r="AF17" s="82" t="s">
        <v>269</v>
      </c>
      <c r="AG17" s="82" t="s">
        <v>270</v>
      </c>
      <c r="AH17" s="82" t="s">
        <v>271</v>
      </c>
      <c r="AI17" s="82" t="s">
        <v>272</v>
      </c>
      <c r="AJ17" s="82" t="s">
        <v>268</v>
      </c>
      <c r="AK17" s="82" t="s">
        <v>269</v>
      </c>
      <c r="AL17" s="82" t="s">
        <v>270</v>
      </c>
      <c r="AM17" s="82" t="s">
        <v>271</v>
      </c>
      <c r="AN17" s="82" t="s">
        <v>272</v>
      </c>
      <c r="AO17" s="82" t="s">
        <v>268</v>
      </c>
      <c r="AP17" s="82" t="s">
        <v>269</v>
      </c>
      <c r="AQ17" s="82" t="s">
        <v>270</v>
      </c>
      <c r="AR17" s="82" t="s">
        <v>271</v>
      </c>
      <c r="AS17" s="82" t="s">
        <v>272</v>
      </c>
      <c r="AT17" s="82" t="s">
        <v>268</v>
      </c>
      <c r="AU17" s="82" t="s">
        <v>269</v>
      </c>
      <c r="AV17" s="82" t="s">
        <v>270</v>
      </c>
      <c r="AW17" s="82" t="s">
        <v>271</v>
      </c>
      <c r="AX17" s="82" t="s">
        <v>272</v>
      </c>
      <c r="AY17" s="82" t="s">
        <v>268</v>
      </c>
      <c r="AZ17" s="82" t="s">
        <v>269</v>
      </c>
      <c r="BA17" s="82" t="s">
        <v>270</v>
      </c>
      <c r="BB17" s="82" t="s">
        <v>271</v>
      </c>
      <c r="BC17" s="82" t="s">
        <v>272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80" t="s">
        <v>155</v>
      </c>
      <c r="F18" s="80" t="s">
        <v>156</v>
      </c>
      <c r="G18" s="80" t="s">
        <v>157</v>
      </c>
      <c r="H18" s="80" t="s">
        <v>158</v>
      </c>
      <c r="I18" s="80" t="s">
        <v>159</v>
      </c>
      <c r="J18" s="80" t="s">
        <v>162</v>
      </c>
      <c r="K18" s="80" t="s">
        <v>163</v>
      </c>
      <c r="L18" s="80" t="s">
        <v>164</v>
      </c>
      <c r="M18" s="80" t="s">
        <v>165</v>
      </c>
      <c r="N18" s="80" t="s">
        <v>166</v>
      </c>
      <c r="O18" s="80" t="s">
        <v>169</v>
      </c>
      <c r="P18" s="80" t="s">
        <v>170</v>
      </c>
      <c r="Q18" s="80" t="s">
        <v>171</v>
      </c>
      <c r="R18" s="80" t="s">
        <v>172</v>
      </c>
      <c r="S18" s="80" t="s">
        <v>173</v>
      </c>
      <c r="T18" s="80" t="s">
        <v>176</v>
      </c>
      <c r="U18" s="80" t="s">
        <v>177</v>
      </c>
      <c r="V18" s="80" t="s">
        <v>178</v>
      </c>
      <c r="W18" s="80" t="s">
        <v>179</v>
      </c>
      <c r="X18" s="80" t="s">
        <v>180</v>
      </c>
      <c r="Y18" s="80" t="s">
        <v>183</v>
      </c>
      <c r="Z18" s="80" t="s">
        <v>184</v>
      </c>
      <c r="AA18" s="80" t="s">
        <v>185</v>
      </c>
      <c r="AB18" s="80" t="s">
        <v>186</v>
      </c>
      <c r="AC18" s="80" t="s">
        <v>187</v>
      </c>
      <c r="AD18" s="350">
        <v>6</v>
      </c>
      <c r="AE18" s="80" t="s">
        <v>228</v>
      </c>
      <c r="AF18" s="80" t="s">
        <v>229</v>
      </c>
      <c r="AG18" s="80" t="s">
        <v>230</v>
      </c>
      <c r="AH18" s="80" t="s">
        <v>231</v>
      </c>
      <c r="AI18" s="80" t="s">
        <v>232</v>
      </c>
      <c r="AJ18" s="80" t="s">
        <v>273</v>
      </c>
      <c r="AK18" s="80" t="s">
        <v>274</v>
      </c>
      <c r="AL18" s="80" t="s">
        <v>275</v>
      </c>
      <c r="AM18" s="80" t="s">
        <v>276</v>
      </c>
      <c r="AN18" s="80" t="s">
        <v>277</v>
      </c>
      <c r="AO18" s="80" t="s">
        <v>278</v>
      </c>
      <c r="AP18" s="80" t="s">
        <v>279</v>
      </c>
      <c r="AQ18" s="80" t="s">
        <v>280</v>
      </c>
      <c r="AR18" s="80" t="s">
        <v>281</v>
      </c>
      <c r="AS18" s="80" t="s">
        <v>282</v>
      </c>
      <c r="AT18" s="80" t="s">
        <v>283</v>
      </c>
      <c r="AU18" s="80" t="s">
        <v>284</v>
      </c>
      <c r="AV18" s="80" t="s">
        <v>285</v>
      </c>
      <c r="AW18" s="80" t="s">
        <v>286</v>
      </c>
      <c r="AX18" s="80" t="s">
        <v>287</v>
      </c>
      <c r="AY18" s="80" t="s">
        <v>288</v>
      </c>
      <c r="AZ18" s="80" t="s">
        <v>289</v>
      </c>
      <c r="BA18" s="80" t="s">
        <v>290</v>
      </c>
      <c r="BB18" s="80" t="s">
        <v>291</v>
      </c>
      <c r="BC18" s="80" t="s">
        <v>292</v>
      </c>
    </row>
    <row r="19" spans="1:55" s="170" customFormat="1" ht="21" collapsed="1" x14ac:dyDescent="0.2">
      <c r="A19" s="145">
        <v>0</v>
      </c>
      <c r="B19" s="146" t="s">
        <v>30</v>
      </c>
      <c r="C19" s="147" t="s">
        <v>31</v>
      </c>
      <c r="D19" s="173">
        <f>'10'!G18</f>
        <v>51.8233081937503</v>
      </c>
      <c r="E19" s="147">
        <f>J19+O19+T19+Y19</f>
        <v>127.56201801599998</v>
      </c>
      <c r="F19" s="147">
        <f>K19+P19+U19+Z19</f>
        <v>12.072338626800001</v>
      </c>
      <c r="G19" s="147">
        <f>L19+Q19+V19+AA19</f>
        <v>48.289354507200002</v>
      </c>
      <c r="H19" s="147">
        <f t="shared" ref="H19" si="0">M19+R19+W19+AB19</f>
        <v>62.195876885999994</v>
      </c>
      <c r="I19" s="147">
        <f>N19+S19+X19+AC19</f>
        <v>5.0044479959999997</v>
      </c>
      <c r="J19" s="147">
        <f>'10'!J18</f>
        <v>127.56201801599998</v>
      </c>
      <c r="K19" s="147">
        <f t="shared" ref="K19:M19" si="1">K20+K21+K23+K24+K25</f>
        <v>12.072338626800001</v>
      </c>
      <c r="L19" s="147">
        <f t="shared" si="1"/>
        <v>48.289354507200002</v>
      </c>
      <c r="M19" s="147">
        <f t="shared" si="1"/>
        <v>62.195876885999994</v>
      </c>
      <c r="N19" s="147">
        <f>N20+N21+N23+N24+N25</f>
        <v>5.0044479959999997</v>
      </c>
      <c r="O19" s="147">
        <f>'10'!L18</f>
        <v>0</v>
      </c>
      <c r="P19" s="147">
        <f t="shared" ref="P19:AC19" si="2">P20+P21+P23+P24+P25</f>
        <v>0</v>
      </c>
      <c r="Q19" s="147">
        <f t="shared" si="2"/>
        <v>0</v>
      </c>
      <c r="R19" s="147">
        <f t="shared" si="2"/>
        <v>0</v>
      </c>
      <c r="S19" s="147">
        <f t="shared" si="2"/>
        <v>0</v>
      </c>
      <c r="T19" s="147">
        <f>'10'!N18</f>
        <v>0</v>
      </c>
      <c r="U19" s="147">
        <f t="shared" si="2"/>
        <v>0</v>
      </c>
      <c r="V19" s="147">
        <f t="shared" si="2"/>
        <v>0</v>
      </c>
      <c r="W19" s="147">
        <f t="shared" si="2"/>
        <v>0</v>
      </c>
      <c r="X19" s="147">
        <f t="shared" si="2"/>
        <v>0</v>
      </c>
      <c r="Y19" s="147">
        <f>'10'!P18</f>
        <v>0</v>
      </c>
      <c r="Z19" s="147">
        <f t="shared" si="2"/>
        <v>0</v>
      </c>
      <c r="AA19" s="147">
        <f t="shared" si="2"/>
        <v>0</v>
      </c>
      <c r="AB19" s="147">
        <f t="shared" si="2"/>
        <v>0</v>
      </c>
      <c r="AC19" s="147">
        <f t="shared" si="2"/>
        <v>0</v>
      </c>
      <c r="AD19" s="173">
        <f t="shared" ref="AD19" si="3">AD20+AD21+AD23+AD24+AD25</f>
        <v>43.18609016145858</v>
      </c>
      <c r="AE19" s="147">
        <f>AJ19+AO19+AT19+AY19</f>
        <v>106.30168168</v>
      </c>
      <c r="AF19" s="147">
        <f>AK19+AP19+AU19+AZ19</f>
        <v>10.060282189000002</v>
      </c>
      <c r="AG19" s="147">
        <f>AL19+AQ19+AV19+BA19</f>
        <v>40.241128756000009</v>
      </c>
      <c r="AH19" s="147">
        <f t="shared" ref="AH19:AH21" si="4">AM19+AR19+AW19+BB19</f>
        <v>51.829897404999997</v>
      </c>
      <c r="AI19" s="147">
        <f>AN19+AS19+AX19+BC19</f>
        <v>4.1703733300000003</v>
      </c>
      <c r="AJ19" s="147">
        <f t="shared" ref="AJ19:BC19" si="5">AJ20+AJ21+AJ23+AJ24+AJ25</f>
        <v>106.30168168</v>
      </c>
      <c r="AK19" s="147">
        <f t="shared" si="5"/>
        <v>10.060282189000002</v>
      </c>
      <c r="AL19" s="147">
        <f t="shared" si="5"/>
        <v>40.241128756000009</v>
      </c>
      <c r="AM19" s="147">
        <f t="shared" si="5"/>
        <v>51.829897404999997</v>
      </c>
      <c r="AN19" s="147">
        <f t="shared" si="5"/>
        <v>4.1703733300000003</v>
      </c>
      <c r="AO19" s="147">
        <f t="shared" si="5"/>
        <v>0</v>
      </c>
      <c r="AP19" s="147">
        <f t="shared" si="5"/>
        <v>0</v>
      </c>
      <c r="AQ19" s="147">
        <f t="shared" si="5"/>
        <v>0</v>
      </c>
      <c r="AR19" s="147">
        <f t="shared" si="5"/>
        <v>0</v>
      </c>
      <c r="AS19" s="147">
        <f t="shared" si="5"/>
        <v>0</v>
      </c>
      <c r="AT19" s="147">
        <f t="shared" si="5"/>
        <v>0</v>
      </c>
      <c r="AU19" s="147">
        <f t="shared" si="5"/>
        <v>0</v>
      </c>
      <c r="AV19" s="147">
        <f t="shared" si="5"/>
        <v>0</v>
      </c>
      <c r="AW19" s="147">
        <f t="shared" si="5"/>
        <v>0</v>
      </c>
      <c r="AX19" s="147">
        <f t="shared" si="5"/>
        <v>0</v>
      </c>
      <c r="AY19" s="147">
        <f t="shared" si="5"/>
        <v>0</v>
      </c>
      <c r="AZ19" s="147">
        <f t="shared" si="5"/>
        <v>0</v>
      </c>
      <c r="BA19" s="147">
        <f t="shared" si="5"/>
        <v>0</v>
      </c>
      <c r="BB19" s="147">
        <f t="shared" si="5"/>
        <v>0</v>
      </c>
      <c r="BC19" s="147">
        <f t="shared" si="5"/>
        <v>0</v>
      </c>
    </row>
    <row r="20" spans="1:55" s="65" customFormat="1" ht="10.5" hidden="1" outlineLevel="1" x14ac:dyDescent="0.2">
      <c r="A20" s="148" t="s">
        <v>32</v>
      </c>
      <c r="B20" s="149" t="s">
        <v>33</v>
      </c>
      <c r="C20" s="150" t="s">
        <v>31</v>
      </c>
      <c r="D20" s="166">
        <f>'10'!G19</f>
        <v>31.494161099999996</v>
      </c>
      <c r="E20" s="147">
        <f t="shared" ref="E20:E58" si="6">J20+O20+T20+Y20</f>
        <v>78.870852131999996</v>
      </c>
      <c r="F20" s="147">
        <f t="shared" ref="F20:F58" si="7">K20+P20+U20+Z20</f>
        <v>7.8870852132000007</v>
      </c>
      <c r="G20" s="150">
        <f t="shared" ref="G20:G58" si="8">L20+Q20+V20+AA20</f>
        <v>31.548340852800003</v>
      </c>
      <c r="H20" s="150">
        <f t="shared" ref="H20:H58" si="9">M20+R20+W20+AB20</f>
        <v>39.435426065999998</v>
      </c>
      <c r="I20" s="150">
        <f t="shared" ref="I20:I58" si="10">N20+S20+X20+AC20</f>
        <v>0</v>
      </c>
      <c r="J20" s="150">
        <f>'10'!J19</f>
        <v>78.870852131999996</v>
      </c>
      <c r="K20" s="150">
        <f>K27</f>
        <v>7.8870852132000007</v>
      </c>
      <c r="L20" s="150">
        <f t="shared" ref="L20:M20" si="11">L27</f>
        <v>31.548340852800003</v>
      </c>
      <c r="M20" s="150">
        <f t="shared" si="11"/>
        <v>39.435426065999998</v>
      </c>
      <c r="N20" s="150">
        <f t="shared" ref="N20" si="12">N27</f>
        <v>0</v>
      </c>
      <c r="O20" s="150">
        <f>'10'!L19</f>
        <v>0</v>
      </c>
      <c r="P20" s="150">
        <f t="shared" ref="P20:AD20" si="13">P27</f>
        <v>0</v>
      </c>
      <c r="Q20" s="150">
        <f t="shared" si="13"/>
        <v>0</v>
      </c>
      <c r="R20" s="150">
        <f t="shared" si="13"/>
        <v>0</v>
      </c>
      <c r="S20" s="150">
        <f t="shared" si="13"/>
        <v>0</v>
      </c>
      <c r="T20" s="150">
        <f>'10'!N19</f>
        <v>0</v>
      </c>
      <c r="U20" s="150">
        <f t="shared" si="13"/>
        <v>0</v>
      </c>
      <c r="V20" s="150">
        <f t="shared" si="13"/>
        <v>0</v>
      </c>
      <c r="W20" s="150">
        <f t="shared" si="13"/>
        <v>0</v>
      </c>
      <c r="X20" s="150">
        <f t="shared" si="13"/>
        <v>0</v>
      </c>
      <c r="Y20" s="150">
        <f>'10'!P19</f>
        <v>0</v>
      </c>
      <c r="Z20" s="150">
        <f t="shared" si="13"/>
        <v>0</v>
      </c>
      <c r="AA20" s="150">
        <f t="shared" si="13"/>
        <v>0</v>
      </c>
      <c r="AB20" s="150">
        <f t="shared" si="13"/>
        <v>0</v>
      </c>
      <c r="AC20" s="150">
        <f t="shared" si="13"/>
        <v>0</v>
      </c>
      <c r="AD20" s="166">
        <f t="shared" si="13"/>
        <v>26.24513425</v>
      </c>
      <c r="AE20" s="147">
        <f t="shared" ref="AE20:AE21" si="14">AJ20+AO20+AT20+AY20</f>
        <v>65.725710109999994</v>
      </c>
      <c r="AF20" s="147">
        <f t="shared" ref="AF20:AF21" si="15">AK20+AP20+AU20+AZ20</f>
        <v>6.5725710110000009</v>
      </c>
      <c r="AG20" s="150">
        <f t="shared" ref="AG20:AG21" si="16">AL20+AQ20+AV20+BA20</f>
        <v>26.290284044000003</v>
      </c>
      <c r="AH20" s="150">
        <f t="shared" si="4"/>
        <v>32.862855054999997</v>
      </c>
      <c r="AI20" s="150">
        <f t="shared" ref="AI20:AI21" si="17">AN20+AS20+AX20+BC20</f>
        <v>0</v>
      </c>
      <c r="AJ20" s="150">
        <f t="shared" ref="AJ20:BC20" si="18">AJ27</f>
        <v>65.725710109999994</v>
      </c>
      <c r="AK20" s="150">
        <f t="shared" si="18"/>
        <v>6.5725710110000009</v>
      </c>
      <c r="AL20" s="150">
        <f t="shared" si="18"/>
        <v>26.290284044000003</v>
      </c>
      <c r="AM20" s="150">
        <f t="shared" si="18"/>
        <v>32.862855054999997</v>
      </c>
      <c r="AN20" s="147">
        <f t="shared" si="18"/>
        <v>0</v>
      </c>
      <c r="AO20" s="150">
        <f t="shared" si="18"/>
        <v>0</v>
      </c>
      <c r="AP20" s="150">
        <f t="shared" si="18"/>
        <v>0</v>
      </c>
      <c r="AQ20" s="150">
        <f t="shared" si="18"/>
        <v>0</v>
      </c>
      <c r="AR20" s="150">
        <f t="shared" si="18"/>
        <v>0</v>
      </c>
      <c r="AS20" s="150">
        <f t="shared" si="18"/>
        <v>0</v>
      </c>
      <c r="AT20" s="150">
        <f t="shared" si="18"/>
        <v>0</v>
      </c>
      <c r="AU20" s="147">
        <f t="shared" si="18"/>
        <v>0</v>
      </c>
      <c r="AV20" s="150">
        <f t="shared" si="18"/>
        <v>0</v>
      </c>
      <c r="AW20" s="150">
        <f t="shared" si="18"/>
        <v>0</v>
      </c>
      <c r="AX20" s="150">
        <f t="shared" si="18"/>
        <v>0</v>
      </c>
      <c r="AY20" s="150">
        <f t="shared" si="18"/>
        <v>0</v>
      </c>
      <c r="AZ20" s="150">
        <f t="shared" si="18"/>
        <v>0</v>
      </c>
      <c r="BA20" s="150">
        <f t="shared" si="18"/>
        <v>0</v>
      </c>
      <c r="BB20" s="147">
        <f t="shared" si="18"/>
        <v>0</v>
      </c>
      <c r="BC20" s="150">
        <f t="shared" si="18"/>
        <v>0</v>
      </c>
    </row>
    <row r="21" spans="1:55" s="65" customFormat="1" ht="21" hidden="1" outlineLevel="1" x14ac:dyDescent="0.2">
      <c r="A21" s="148" t="s">
        <v>34</v>
      </c>
      <c r="B21" s="149" t="s">
        <v>35</v>
      </c>
      <c r="C21" s="150" t="s">
        <v>31</v>
      </c>
      <c r="D21" s="166">
        <f>'10'!G20</f>
        <v>15.9768714368616</v>
      </c>
      <c r="E21" s="147">
        <f t="shared" si="6"/>
        <v>7.8638381759999998</v>
      </c>
      <c r="F21" s="147">
        <f t="shared" si="7"/>
        <v>0.60296544240000005</v>
      </c>
      <c r="G21" s="150">
        <f t="shared" si="8"/>
        <v>2.4118617696000002</v>
      </c>
      <c r="H21" s="150">
        <f t="shared" si="9"/>
        <v>4.8490109639999996</v>
      </c>
      <c r="I21" s="150">
        <f t="shared" si="10"/>
        <v>0</v>
      </c>
      <c r="J21" s="150">
        <f>'10'!J20</f>
        <v>7.8638381759999998</v>
      </c>
      <c r="K21" s="150">
        <f t="shared" ref="K21:M21" si="19">K32</f>
        <v>0.60296544240000005</v>
      </c>
      <c r="L21" s="150">
        <f t="shared" si="19"/>
        <v>2.4118617696000002</v>
      </c>
      <c r="M21" s="150">
        <f t="shared" si="19"/>
        <v>4.8490109639999996</v>
      </c>
      <c r="N21" s="150">
        <f t="shared" ref="N21" si="20">N32</f>
        <v>0</v>
      </c>
      <c r="O21" s="150">
        <f>'10'!L20</f>
        <v>0</v>
      </c>
      <c r="P21" s="150">
        <f t="shared" ref="P21:AD21" si="21">P32</f>
        <v>0</v>
      </c>
      <c r="Q21" s="150">
        <f t="shared" si="21"/>
        <v>0</v>
      </c>
      <c r="R21" s="150">
        <f t="shared" si="21"/>
        <v>0</v>
      </c>
      <c r="S21" s="150">
        <f t="shared" si="21"/>
        <v>0</v>
      </c>
      <c r="T21" s="150">
        <f>'10'!N20</f>
        <v>0</v>
      </c>
      <c r="U21" s="150">
        <f t="shared" si="21"/>
        <v>0</v>
      </c>
      <c r="V21" s="150">
        <f t="shared" si="21"/>
        <v>0</v>
      </c>
      <c r="W21" s="150">
        <f t="shared" si="21"/>
        <v>0</v>
      </c>
      <c r="X21" s="150">
        <f t="shared" si="21"/>
        <v>0</v>
      </c>
      <c r="Y21" s="150">
        <f>'10'!P20</f>
        <v>0</v>
      </c>
      <c r="Z21" s="150">
        <f t="shared" si="21"/>
        <v>0</v>
      </c>
      <c r="AA21" s="150">
        <f t="shared" si="21"/>
        <v>0</v>
      </c>
      <c r="AB21" s="150">
        <f t="shared" si="21"/>
        <v>0</v>
      </c>
      <c r="AC21" s="150">
        <f t="shared" si="21"/>
        <v>0</v>
      </c>
      <c r="AD21" s="166">
        <f t="shared" si="21"/>
        <v>13.314059530718</v>
      </c>
      <c r="AE21" s="147">
        <f t="shared" si="14"/>
        <v>6.5531984800000007</v>
      </c>
      <c r="AF21" s="147">
        <f t="shared" si="15"/>
        <v>0.50247120200000017</v>
      </c>
      <c r="AG21" s="150">
        <f t="shared" si="16"/>
        <v>2.0098848080000007</v>
      </c>
      <c r="AH21" s="150">
        <f t="shared" si="4"/>
        <v>4.0408424700000003</v>
      </c>
      <c r="AI21" s="150">
        <f t="shared" si="17"/>
        <v>0</v>
      </c>
      <c r="AJ21" s="150">
        <f t="shared" ref="AJ21:BC21" si="22">AJ32</f>
        <v>6.5531984800000007</v>
      </c>
      <c r="AK21" s="150">
        <f t="shared" si="22"/>
        <v>0.50247120200000017</v>
      </c>
      <c r="AL21" s="150">
        <f t="shared" si="22"/>
        <v>2.0098848080000007</v>
      </c>
      <c r="AM21" s="150">
        <f t="shared" si="22"/>
        <v>4.0408424700000003</v>
      </c>
      <c r="AN21" s="147">
        <f t="shared" si="22"/>
        <v>0</v>
      </c>
      <c r="AO21" s="150">
        <f t="shared" si="22"/>
        <v>0</v>
      </c>
      <c r="AP21" s="150">
        <f t="shared" si="22"/>
        <v>0</v>
      </c>
      <c r="AQ21" s="150">
        <f t="shared" si="22"/>
        <v>0</v>
      </c>
      <c r="AR21" s="150">
        <f t="shared" si="22"/>
        <v>0</v>
      </c>
      <c r="AS21" s="150">
        <f t="shared" si="22"/>
        <v>0</v>
      </c>
      <c r="AT21" s="150">
        <f t="shared" si="22"/>
        <v>0</v>
      </c>
      <c r="AU21" s="147">
        <f t="shared" si="22"/>
        <v>0</v>
      </c>
      <c r="AV21" s="150">
        <f t="shared" si="22"/>
        <v>0</v>
      </c>
      <c r="AW21" s="150">
        <f t="shared" si="22"/>
        <v>0</v>
      </c>
      <c r="AX21" s="150">
        <f t="shared" si="22"/>
        <v>0</v>
      </c>
      <c r="AY21" s="150">
        <f t="shared" si="22"/>
        <v>0</v>
      </c>
      <c r="AZ21" s="150">
        <f t="shared" si="22"/>
        <v>0</v>
      </c>
      <c r="BA21" s="150">
        <f t="shared" si="22"/>
        <v>0</v>
      </c>
      <c r="BB21" s="147">
        <f t="shared" si="22"/>
        <v>0</v>
      </c>
      <c r="BC21" s="150">
        <f t="shared" si="22"/>
        <v>0</v>
      </c>
    </row>
    <row r="22" spans="1:55" s="65" customFormat="1" ht="42" hidden="1" outlineLevel="1" x14ac:dyDescent="0.2">
      <c r="A22" s="148" t="s">
        <v>36</v>
      </c>
      <c r="B22" s="149" t="s">
        <v>37</v>
      </c>
      <c r="C22" s="150" t="s">
        <v>31</v>
      </c>
      <c r="D22" s="166" t="str">
        <f>'10'!G21</f>
        <v>нд</v>
      </c>
      <c r="E22" s="150" t="s">
        <v>38</v>
      </c>
      <c r="F22" s="150" t="s">
        <v>38</v>
      </c>
      <c r="G22" s="150" t="s">
        <v>38</v>
      </c>
      <c r="H22" s="150" t="s">
        <v>38</v>
      </c>
      <c r="I22" s="150" t="s">
        <v>38</v>
      </c>
      <c r="J22" s="150" t="str">
        <f>'10'!J21</f>
        <v>нд</v>
      </c>
      <c r="K22" s="150" t="s">
        <v>38</v>
      </c>
      <c r="L22" s="150" t="s">
        <v>38</v>
      </c>
      <c r="M22" s="150" t="s">
        <v>38</v>
      </c>
      <c r="N22" s="150" t="s">
        <v>38</v>
      </c>
      <c r="O22" s="150" t="str">
        <f>'10'!L21</f>
        <v>нд</v>
      </c>
      <c r="P22" s="150" t="s">
        <v>38</v>
      </c>
      <c r="Q22" s="150" t="s">
        <v>38</v>
      </c>
      <c r="R22" s="150" t="s">
        <v>38</v>
      </c>
      <c r="S22" s="150" t="s">
        <v>38</v>
      </c>
      <c r="T22" s="150" t="str">
        <f>'10'!N21</f>
        <v>нд</v>
      </c>
      <c r="U22" s="150" t="s">
        <v>38</v>
      </c>
      <c r="V22" s="150" t="s">
        <v>38</v>
      </c>
      <c r="W22" s="150" t="s">
        <v>38</v>
      </c>
      <c r="X22" s="150" t="s">
        <v>38</v>
      </c>
      <c r="Y22" s="150" t="str">
        <f>'10'!P21</f>
        <v>нд</v>
      </c>
      <c r="Z22" s="150" t="s">
        <v>38</v>
      </c>
      <c r="AA22" s="150" t="s">
        <v>38</v>
      </c>
      <c r="AB22" s="150" t="s">
        <v>38</v>
      </c>
      <c r="AC22" s="150" t="s">
        <v>38</v>
      </c>
      <c r="AD22" s="166" t="s">
        <v>38</v>
      </c>
      <c r="AE22" s="150" t="s">
        <v>38</v>
      </c>
      <c r="AF22" s="150" t="s">
        <v>38</v>
      </c>
      <c r="AG22" s="150" t="s">
        <v>38</v>
      </c>
      <c r="AH22" s="150" t="s">
        <v>38</v>
      </c>
      <c r="AI22" s="150" t="s">
        <v>38</v>
      </c>
      <c r="AJ22" s="150" t="s">
        <v>38</v>
      </c>
      <c r="AK22" s="150" t="s">
        <v>38</v>
      </c>
      <c r="AL22" s="150" t="s">
        <v>38</v>
      </c>
      <c r="AM22" s="150" t="s">
        <v>38</v>
      </c>
      <c r="AN22" s="150" t="s">
        <v>38</v>
      </c>
      <c r="AO22" s="150" t="s">
        <v>38</v>
      </c>
      <c r="AP22" s="150" t="s">
        <v>38</v>
      </c>
      <c r="AQ22" s="150" t="s">
        <v>38</v>
      </c>
      <c r="AR22" s="150" t="s">
        <v>38</v>
      </c>
      <c r="AS22" s="150" t="s">
        <v>38</v>
      </c>
      <c r="AT22" s="150" t="s">
        <v>38</v>
      </c>
      <c r="AU22" s="150" t="s">
        <v>38</v>
      </c>
      <c r="AV22" s="150" t="s">
        <v>38</v>
      </c>
      <c r="AW22" s="150" t="s">
        <v>38</v>
      </c>
      <c r="AX22" s="150" t="s">
        <v>38</v>
      </c>
      <c r="AY22" s="150" t="s">
        <v>38</v>
      </c>
      <c r="AZ22" s="150" t="s">
        <v>38</v>
      </c>
      <c r="BA22" s="150" t="s">
        <v>38</v>
      </c>
      <c r="BB22" s="150" t="s">
        <v>38</v>
      </c>
      <c r="BC22" s="150" t="s">
        <v>38</v>
      </c>
    </row>
    <row r="23" spans="1:55" s="65" customFormat="1" ht="21" hidden="1" outlineLevel="1" x14ac:dyDescent="0.2">
      <c r="A23" s="151" t="s">
        <v>39</v>
      </c>
      <c r="B23" s="149" t="s">
        <v>40</v>
      </c>
      <c r="C23" s="150" t="s">
        <v>31</v>
      </c>
      <c r="D23" s="166">
        <f>'10'!G22</f>
        <v>3.6898756568886997</v>
      </c>
      <c r="E23" s="150">
        <f t="shared" si="6"/>
        <v>35.822879711999995</v>
      </c>
      <c r="F23" s="147">
        <f t="shared" si="7"/>
        <v>3.5822879712000004</v>
      </c>
      <c r="G23" s="150">
        <f t="shared" si="8"/>
        <v>14.329151884800002</v>
      </c>
      <c r="H23" s="150">
        <f t="shared" si="9"/>
        <v>17.911439855999998</v>
      </c>
      <c r="I23" s="150">
        <f t="shared" si="10"/>
        <v>0</v>
      </c>
      <c r="J23" s="150">
        <f>'10'!J22</f>
        <v>35.822879711999995</v>
      </c>
      <c r="K23" s="150">
        <f t="shared" ref="K23:M23" si="23">K47</f>
        <v>3.5822879712000004</v>
      </c>
      <c r="L23" s="150">
        <f t="shared" si="23"/>
        <v>14.329151884800002</v>
      </c>
      <c r="M23" s="150">
        <f t="shared" si="23"/>
        <v>17.911439855999998</v>
      </c>
      <c r="N23" s="150">
        <f t="shared" ref="N23" si="24">N47</f>
        <v>0</v>
      </c>
      <c r="O23" s="150">
        <f>'10'!L22</f>
        <v>0</v>
      </c>
      <c r="P23" s="150">
        <f t="shared" ref="P23:AD23" si="25">P47</f>
        <v>0</v>
      </c>
      <c r="Q23" s="150">
        <f t="shared" si="25"/>
        <v>0</v>
      </c>
      <c r="R23" s="150">
        <f t="shared" si="25"/>
        <v>0</v>
      </c>
      <c r="S23" s="150">
        <f t="shared" si="25"/>
        <v>0</v>
      </c>
      <c r="T23" s="150">
        <f>'10'!N22</f>
        <v>0</v>
      </c>
      <c r="U23" s="150">
        <f t="shared" si="25"/>
        <v>0</v>
      </c>
      <c r="V23" s="150">
        <f t="shared" si="25"/>
        <v>0</v>
      </c>
      <c r="W23" s="150">
        <f t="shared" si="25"/>
        <v>0</v>
      </c>
      <c r="X23" s="150">
        <f t="shared" si="25"/>
        <v>0</v>
      </c>
      <c r="Y23" s="150">
        <f>'10'!P22</f>
        <v>0</v>
      </c>
      <c r="Z23" s="150">
        <f t="shared" si="25"/>
        <v>0</v>
      </c>
      <c r="AA23" s="150">
        <f t="shared" si="25"/>
        <v>0</v>
      </c>
      <c r="AB23" s="150">
        <f t="shared" si="25"/>
        <v>0</v>
      </c>
      <c r="AC23" s="150">
        <f t="shared" si="25"/>
        <v>0</v>
      </c>
      <c r="AD23" s="166">
        <f t="shared" si="25"/>
        <v>3.0748963807405834</v>
      </c>
      <c r="AE23" s="150">
        <f t="shared" ref="AE23:AE39" si="26">AJ23+AO23+AT23+AY23</f>
        <v>29.852399759999997</v>
      </c>
      <c r="AF23" s="147">
        <f t="shared" ref="AF23:AF39" si="27">AK23+AP23+AU23+AZ23</f>
        <v>2.9852399760000004</v>
      </c>
      <c r="AG23" s="150">
        <f t="shared" ref="AG23:AG39" si="28">AL23+AQ23+AV23+BA23</f>
        <v>11.940959904000001</v>
      </c>
      <c r="AH23" s="150">
        <f t="shared" ref="AH23:AH39" si="29">AM23+AR23+AW23+BB23</f>
        <v>14.926199879999999</v>
      </c>
      <c r="AI23" s="150">
        <f t="shared" ref="AI23:AI39" si="30">AN23+AS23+AX23+BC23</f>
        <v>0</v>
      </c>
      <c r="AJ23" s="150">
        <f t="shared" ref="AJ23:BC23" si="31">AJ47</f>
        <v>29.852399759999997</v>
      </c>
      <c r="AK23" s="150">
        <f t="shared" si="31"/>
        <v>2.9852399760000004</v>
      </c>
      <c r="AL23" s="150">
        <f t="shared" si="31"/>
        <v>11.940959904000001</v>
      </c>
      <c r="AM23" s="150">
        <f t="shared" si="31"/>
        <v>14.926199879999999</v>
      </c>
      <c r="AN23" s="150">
        <f t="shared" si="31"/>
        <v>0</v>
      </c>
      <c r="AO23" s="150">
        <f t="shared" si="31"/>
        <v>0</v>
      </c>
      <c r="AP23" s="150">
        <f t="shared" si="31"/>
        <v>0</v>
      </c>
      <c r="AQ23" s="150">
        <f t="shared" si="31"/>
        <v>0</v>
      </c>
      <c r="AR23" s="150">
        <f t="shared" si="31"/>
        <v>0</v>
      </c>
      <c r="AS23" s="150">
        <f t="shared" si="31"/>
        <v>0</v>
      </c>
      <c r="AT23" s="150">
        <f t="shared" si="31"/>
        <v>0</v>
      </c>
      <c r="AU23" s="150">
        <f t="shared" si="31"/>
        <v>0</v>
      </c>
      <c r="AV23" s="150">
        <f t="shared" si="31"/>
        <v>0</v>
      </c>
      <c r="AW23" s="150">
        <f t="shared" si="31"/>
        <v>0</v>
      </c>
      <c r="AX23" s="150">
        <f t="shared" si="31"/>
        <v>0</v>
      </c>
      <c r="AY23" s="150">
        <f t="shared" si="31"/>
        <v>0</v>
      </c>
      <c r="AZ23" s="150">
        <f t="shared" si="31"/>
        <v>0</v>
      </c>
      <c r="BA23" s="150">
        <f t="shared" si="31"/>
        <v>0</v>
      </c>
      <c r="BB23" s="150">
        <f t="shared" si="31"/>
        <v>0</v>
      </c>
      <c r="BC23" s="150">
        <f t="shared" si="31"/>
        <v>0</v>
      </c>
    </row>
    <row r="24" spans="1:55" s="65" customFormat="1" ht="21" hidden="1" outlineLevel="1" x14ac:dyDescent="0.2">
      <c r="A24" s="151" t="s">
        <v>41</v>
      </c>
      <c r="B24" s="149" t="s">
        <v>42</v>
      </c>
      <c r="C24" s="150" t="s">
        <v>31</v>
      </c>
      <c r="D24" s="166">
        <f>'10'!G23</f>
        <v>0</v>
      </c>
      <c r="E24" s="150">
        <f t="shared" si="6"/>
        <v>0</v>
      </c>
      <c r="F24" s="147">
        <f t="shared" si="7"/>
        <v>0</v>
      </c>
      <c r="G24" s="150">
        <f t="shared" si="8"/>
        <v>0</v>
      </c>
      <c r="H24" s="150">
        <f t="shared" si="9"/>
        <v>0</v>
      </c>
      <c r="I24" s="150">
        <f t="shared" si="10"/>
        <v>0</v>
      </c>
      <c r="J24" s="150">
        <f>'10'!J23</f>
        <v>0</v>
      </c>
      <c r="K24" s="150">
        <f t="shared" ref="K24:M24" si="32">K55</f>
        <v>0</v>
      </c>
      <c r="L24" s="150">
        <f t="shared" si="32"/>
        <v>0</v>
      </c>
      <c r="M24" s="150">
        <f t="shared" si="32"/>
        <v>0</v>
      </c>
      <c r="N24" s="150">
        <f t="shared" ref="N24:N25" si="33">N55</f>
        <v>0</v>
      </c>
      <c r="O24" s="150">
        <f>'10'!L23</f>
        <v>0</v>
      </c>
      <c r="P24" s="150">
        <f t="shared" ref="P24:AD25" si="34">P55</f>
        <v>0</v>
      </c>
      <c r="Q24" s="150">
        <f t="shared" si="34"/>
        <v>0</v>
      </c>
      <c r="R24" s="150">
        <f t="shared" si="34"/>
        <v>0</v>
      </c>
      <c r="S24" s="150">
        <f t="shared" si="34"/>
        <v>0</v>
      </c>
      <c r="T24" s="150">
        <f>'10'!N23</f>
        <v>0</v>
      </c>
      <c r="U24" s="150">
        <f t="shared" si="34"/>
        <v>0</v>
      </c>
      <c r="V24" s="150">
        <f t="shared" si="34"/>
        <v>0</v>
      </c>
      <c r="W24" s="150">
        <f t="shared" si="34"/>
        <v>0</v>
      </c>
      <c r="X24" s="150">
        <f t="shared" si="34"/>
        <v>0</v>
      </c>
      <c r="Y24" s="150">
        <f>'10'!P23</f>
        <v>0</v>
      </c>
      <c r="Z24" s="150">
        <f t="shared" si="34"/>
        <v>0</v>
      </c>
      <c r="AA24" s="150">
        <f t="shared" si="34"/>
        <v>0</v>
      </c>
      <c r="AB24" s="150">
        <f t="shared" si="34"/>
        <v>0</v>
      </c>
      <c r="AC24" s="150">
        <f t="shared" si="34"/>
        <v>0</v>
      </c>
      <c r="AD24" s="166">
        <f t="shared" si="34"/>
        <v>0</v>
      </c>
      <c r="AE24" s="150">
        <f t="shared" si="26"/>
        <v>0</v>
      </c>
      <c r="AF24" s="147">
        <f t="shared" si="27"/>
        <v>0</v>
      </c>
      <c r="AG24" s="150">
        <f t="shared" si="28"/>
        <v>0</v>
      </c>
      <c r="AH24" s="150">
        <f t="shared" si="29"/>
        <v>0</v>
      </c>
      <c r="AI24" s="150">
        <f t="shared" si="30"/>
        <v>0</v>
      </c>
      <c r="AJ24" s="150">
        <f t="shared" ref="AJ24:BB25" si="35">AJ55</f>
        <v>0</v>
      </c>
      <c r="AK24" s="150">
        <f t="shared" si="35"/>
        <v>0</v>
      </c>
      <c r="AL24" s="150">
        <f t="shared" si="35"/>
        <v>0</v>
      </c>
      <c r="AM24" s="150">
        <f t="shared" si="35"/>
        <v>0</v>
      </c>
      <c r="AN24" s="150">
        <f t="shared" si="35"/>
        <v>0</v>
      </c>
      <c r="AO24" s="150">
        <f t="shared" si="35"/>
        <v>0</v>
      </c>
      <c r="AP24" s="150">
        <f t="shared" si="35"/>
        <v>0</v>
      </c>
      <c r="AQ24" s="150">
        <f t="shared" si="35"/>
        <v>0</v>
      </c>
      <c r="AR24" s="150">
        <f t="shared" si="35"/>
        <v>0</v>
      </c>
      <c r="AS24" s="150">
        <f t="shared" si="35"/>
        <v>0</v>
      </c>
      <c r="AT24" s="150">
        <f t="shared" si="35"/>
        <v>0</v>
      </c>
      <c r="AU24" s="150">
        <f t="shared" si="35"/>
        <v>0</v>
      </c>
      <c r="AV24" s="150">
        <f t="shared" si="35"/>
        <v>0</v>
      </c>
      <c r="AW24" s="150">
        <f t="shared" si="35"/>
        <v>0</v>
      </c>
      <c r="AX24" s="150">
        <f t="shared" si="35"/>
        <v>0</v>
      </c>
      <c r="AY24" s="150">
        <f t="shared" si="35"/>
        <v>0</v>
      </c>
      <c r="AZ24" s="150">
        <f t="shared" si="35"/>
        <v>0</v>
      </c>
      <c r="BA24" s="150">
        <f t="shared" si="35"/>
        <v>0</v>
      </c>
      <c r="BB24" s="150">
        <f t="shared" si="35"/>
        <v>0</v>
      </c>
      <c r="BC24" s="150">
        <f t="shared" ref="BC24" si="36">BC55</f>
        <v>0</v>
      </c>
    </row>
    <row r="25" spans="1:55" s="65" customFormat="1" ht="10.5" hidden="1" outlineLevel="1" x14ac:dyDescent="0.2">
      <c r="A25" s="152" t="s">
        <v>43</v>
      </c>
      <c r="B25" s="153" t="s">
        <v>44</v>
      </c>
      <c r="C25" s="154" t="s">
        <v>31</v>
      </c>
      <c r="D25" s="166">
        <f>'10'!G24</f>
        <v>0.66239999999999999</v>
      </c>
      <c r="E25" s="150">
        <f t="shared" si="6"/>
        <v>5.0044479959999997</v>
      </c>
      <c r="F25" s="147">
        <f t="shared" si="7"/>
        <v>0</v>
      </c>
      <c r="G25" s="150">
        <f t="shared" si="8"/>
        <v>0</v>
      </c>
      <c r="H25" s="150">
        <f t="shared" si="9"/>
        <v>0</v>
      </c>
      <c r="I25" s="150">
        <f t="shared" si="10"/>
        <v>5.0044479959999997</v>
      </c>
      <c r="J25" s="150">
        <f>'10'!J24</f>
        <v>5.0044479959999997</v>
      </c>
      <c r="K25" s="150">
        <f t="shared" ref="K25:M25" si="37">K56</f>
        <v>0</v>
      </c>
      <c r="L25" s="150">
        <f t="shared" si="37"/>
        <v>0</v>
      </c>
      <c r="M25" s="150">
        <f t="shared" si="37"/>
        <v>0</v>
      </c>
      <c r="N25" s="150">
        <f t="shared" si="33"/>
        <v>5.0044479959999997</v>
      </c>
      <c r="O25" s="150">
        <f>'10'!L24</f>
        <v>0</v>
      </c>
      <c r="P25" s="150">
        <f t="shared" ref="P25:AC25" si="38">P56</f>
        <v>0</v>
      </c>
      <c r="Q25" s="150">
        <f t="shared" si="38"/>
        <v>0</v>
      </c>
      <c r="R25" s="150">
        <f t="shared" si="38"/>
        <v>0</v>
      </c>
      <c r="S25" s="150">
        <f t="shared" si="38"/>
        <v>0</v>
      </c>
      <c r="T25" s="150">
        <f>'10'!N24</f>
        <v>0</v>
      </c>
      <c r="U25" s="150">
        <f t="shared" si="38"/>
        <v>0</v>
      </c>
      <c r="V25" s="150">
        <f t="shared" si="38"/>
        <v>0</v>
      </c>
      <c r="W25" s="150">
        <f t="shared" si="38"/>
        <v>0</v>
      </c>
      <c r="X25" s="150">
        <f t="shared" si="38"/>
        <v>0</v>
      </c>
      <c r="Y25" s="150">
        <f>'10'!P24</f>
        <v>0</v>
      </c>
      <c r="Z25" s="150">
        <f t="shared" si="38"/>
        <v>0</v>
      </c>
      <c r="AA25" s="150">
        <f t="shared" si="38"/>
        <v>0</v>
      </c>
      <c r="AB25" s="150">
        <f t="shared" si="38"/>
        <v>0</v>
      </c>
      <c r="AC25" s="150">
        <f t="shared" si="38"/>
        <v>0</v>
      </c>
      <c r="AD25" s="166">
        <f t="shared" si="34"/>
        <v>0.55200000000000005</v>
      </c>
      <c r="AE25" s="150">
        <f t="shared" si="26"/>
        <v>4.1703733300000003</v>
      </c>
      <c r="AF25" s="147">
        <f t="shared" si="27"/>
        <v>0</v>
      </c>
      <c r="AG25" s="150">
        <f t="shared" si="28"/>
        <v>0</v>
      </c>
      <c r="AH25" s="150">
        <f t="shared" si="29"/>
        <v>0</v>
      </c>
      <c r="AI25" s="150">
        <f t="shared" si="30"/>
        <v>4.1703733300000003</v>
      </c>
      <c r="AJ25" s="150">
        <f t="shared" si="35"/>
        <v>4.1703733300000003</v>
      </c>
      <c r="AK25" s="150">
        <f t="shared" si="35"/>
        <v>0</v>
      </c>
      <c r="AL25" s="150">
        <f t="shared" si="35"/>
        <v>0</v>
      </c>
      <c r="AM25" s="150">
        <f t="shared" si="35"/>
        <v>0</v>
      </c>
      <c r="AN25" s="150">
        <f t="shared" si="35"/>
        <v>4.1703733300000003</v>
      </c>
      <c r="AO25" s="150">
        <f t="shared" si="35"/>
        <v>0</v>
      </c>
      <c r="AP25" s="150">
        <f t="shared" si="35"/>
        <v>0</v>
      </c>
      <c r="AQ25" s="150">
        <f t="shared" si="35"/>
        <v>0</v>
      </c>
      <c r="AR25" s="150">
        <f t="shared" si="35"/>
        <v>0</v>
      </c>
      <c r="AS25" s="150">
        <f t="shared" si="35"/>
        <v>0</v>
      </c>
      <c r="AT25" s="150">
        <f t="shared" si="35"/>
        <v>0</v>
      </c>
      <c r="AU25" s="150">
        <f t="shared" si="35"/>
        <v>0</v>
      </c>
      <c r="AV25" s="150">
        <f t="shared" si="35"/>
        <v>0</v>
      </c>
      <c r="AW25" s="150">
        <f t="shared" si="35"/>
        <v>0</v>
      </c>
      <c r="AX25" s="150">
        <f t="shared" si="35"/>
        <v>0</v>
      </c>
      <c r="AY25" s="150">
        <f t="shared" si="35"/>
        <v>0</v>
      </c>
      <c r="AZ25" s="150">
        <f t="shared" si="35"/>
        <v>0</v>
      </c>
      <c r="BA25" s="150">
        <f t="shared" si="35"/>
        <v>0</v>
      </c>
      <c r="BB25" s="150">
        <f t="shared" si="35"/>
        <v>0</v>
      </c>
      <c r="BC25" s="150">
        <f t="shared" ref="BC25" si="39">BC56</f>
        <v>0</v>
      </c>
    </row>
    <row r="26" spans="1:55" s="65" customFormat="1" ht="10.5" x14ac:dyDescent="0.2">
      <c r="A26" s="155">
        <v>1</v>
      </c>
      <c r="B26" s="149" t="s">
        <v>45</v>
      </c>
      <c r="C26" s="150"/>
      <c r="D26" s="166">
        <f>'10'!G25</f>
        <v>0</v>
      </c>
      <c r="E26" s="150">
        <f t="shared" si="6"/>
        <v>0</v>
      </c>
      <c r="F26" s="150">
        <f t="shared" si="7"/>
        <v>0</v>
      </c>
      <c r="G26" s="150">
        <f t="shared" si="8"/>
        <v>0</v>
      </c>
      <c r="H26" s="150">
        <f t="shared" si="9"/>
        <v>0</v>
      </c>
      <c r="I26" s="150">
        <f t="shared" si="10"/>
        <v>0</v>
      </c>
      <c r="J26" s="150">
        <f>'10'!J25</f>
        <v>0</v>
      </c>
      <c r="K26" s="150"/>
      <c r="L26" s="150"/>
      <c r="M26" s="150"/>
      <c r="N26" s="150"/>
      <c r="O26" s="150">
        <f>'10'!L25</f>
        <v>0</v>
      </c>
      <c r="P26" s="150"/>
      <c r="Q26" s="150"/>
      <c r="R26" s="150"/>
      <c r="S26" s="150"/>
      <c r="T26" s="150">
        <f>'10'!N25</f>
        <v>0</v>
      </c>
      <c r="U26" s="150"/>
      <c r="V26" s="150"/>
      <c r="W26" s="150"/>
      <c r="X26" s="150"/>
      <c r="Y26" s="150">
        <f>'10'!P25</f>
        <v>0</v>
      </c>
      <c r="Z26" s="150"/>
      <c r="AA26" s="150"/>
      <c r="AB26" s="150"/>
      <c r="AC26" s="150"/>
      <c r="AD26" s="166"/>
      <c r="AE26" s="150">
        <f t="shared" si="26"/>
        <v>0</v>
      </c>
      <c r="AF26" s="150">
        <f t="shared" si="27"/>
        <v>0</v>
      </c>
      <c r="AG26" s="150">
        <f t="shared" si="28"/>
        <v>0</v>
      </c>
      <c r="AH26" s="150">
        <f t="shared" si="29"/>
        <v>0</v>
      </c>
      <c r="AI26" s="150">
        <f t="shared" si="30"/>
        <v>0</v>
      </c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</row>
    <row r="27" spans="1:55" s="65" customFormat="1" ht="21" collapsed="1" x14ac:dyDescent="0.2">
      <c r="A27" s="156" t="s">
        <v>46</v>
      </c>
      <c r="B27" s="157" t="s">
        <v>47</v>
      </c>
      <c r="C27" s="158" t="s">
        <v>31</v>
      </c>
      <c r="D27" s="168">
        <f>'10'!G26</f>
        <v>31.494161099999996</v>
      </c>
      <c r="E27" s="164">
        <f t="shared" si="6"/>
        <v>78.870852131999996</v>
      </c>
      <c r="F27" s="164">
        <f t="shared" si="7"/>
        <v>7.8870852132000007</v>
      </c>
      <c r="G27" s="164">
        <f t="shared" si="8"/>
        <v>31.548340852800003</v>
      </c>
      <c r="H27" s="164">
        <f t="shared" si="9"/>
        <v>39.435426065999998</v>
      </c>
      <c r="I27" s="164">
        <f t="shared" si="10"/>
        <v>0</v>
      </c>
      <c r="J27" s="164">
        <f>'10'!J26</f>
        <v>78.870852131999996</v>
      </c>
      <c r="K27" s="164">
        <f>K28</f>
        <v>7.8870852132000007</v>
      </c>
      <c r="L27" s="164">
        <f t="shared" ref="L27" si="40">L28</f>
        <v>31.548340852800003</v>
      </c>
      <c r="M27" s="164">
        <f t="shared" ref="M27" si="41">M28</f>
        <v>39.435426065999998</v>
      </c>
      <c r="N27" s="164">
        <f t="shared" ref="N27" si="42">N28</f>
        <v>0</v>
      </c>
      <c r="O27" s="164">
        <f>'10'!L26</f>
        <v>0</v>
      </c>
      <c r="P27" s="164">
        <f t="shared" ref="P27" si="43">P28</f>
        <v>0</v>
      </c>
      <c r="Q27" s="164">
        <f t="shared" ref="Q27" si="44">Q28</f>
        <v>0</v>
      </c>
      <c r="R27" s="164">
        <f t="shared" ref="R27" si="45">R28</f>
        <v>0</v>
      </c>
      <c r="S27" s="164">
        <f t="shared" ref="S27" si="46">S28</f>
        <v>0</v>
      </c>
      <c r="T27" s="164">
        <f>'10'!N26</f>
        <v>0</v>
      </c>
      <c r="U27" s="164">
        <f t="shared" ref="U27" si="47">U28</f>
        <v>0</v>
      </c>
      <c r="V27" s="164">
        <f t="shared" ref="V27" si="48">V28</f>
        <v>0</v>
      </c>
      <c r="W27" s="164">
        <f t="shared" ref="W27" si="49">W28</f>
        <v>0</v>
      </c>
      <c r="X27" s="164">
        <f t="shared" ref="X27" si="50">X28</f>
        <v>0</v>
      </c>
      <c r="Y27" s="164">
        <f>'10'!P26</f>
        <v>0</v>
      </c>
      <c r="Z27" s="164">
        <f t="shared" ref="Z27" si="51">Z28</f>
        <v>0</v>
      </c>
      <c r="AA27" s="164">
        <f t="shared" ref="AA27" si="52">AA28</f>
        <v>0</v>
      </c>
      <c r="AB27" s="164">
        <f t="shared" ref="AB27" si="53">AB28</f>
        <v>0</v>
      </c>
      <c r="AC27" s="164">
        <f t="shared" ref="AC27" si="54">AC28</f>
        <v>0</v>
      </c>
      <c r="AD27" s="168">
        <f>AD28</f>
        <v>26.24513425</v>
      </c>
      <c r="AE27" s="164">
        <f>AJ27+AO27+AT27+AY27</f>
        <v>65.725710109999994</v>
      </c>
      <c r="AF27" s="164">
        <f t="shared" si="27"/>
        <v>6.5725710110000009</v>
      </c>
      <c r="AG27" s="164">
        <f t="shared" si="28"/>
        <v>26.290284044000003</v>
      </c>
      <c r="AH27" s="164">
        <f t="shared" si="29"/>
        <v>32.862855054999997</v>
      </c>
      <c r="AI27" s="164">
        <f t="shared" si="30"/>
        <v>0</v>
      </c>
      <c r="AJ27" s="164">
        <f t="shared" ref="AJ27" si="55">AJ28</f>
        <v>65.725710109999994</v>
      </c>
      <c r="AK27" s="164">
        <f t="shared" ref="AK27" si="56">AK28</f>
        <v>6.5725710110000009</v>
      </c>
      <c r="AL27" s="164">
        <f t="shared" ref="AL27" si="57">AL28</f>
        <v>26.290284044000003</v>
      </c>
      <c r="AM27" s="164">
        <f t="shared" ref="AM27" si="58">AM28</f>
        <v>32.862855054999997</v>
      </c>
      <c r="AN27" s="164">
        <f t="shared" ref="AN27" si="59">AN28</f>
        <v>0</v>
      </c>
      <c r="AO27" s="164">
        <f t="shared" ref="AO27" si="60">AO28</f>
        <v>0</v>
      </c>
      <c r="AP27" s="164">
        <f t="shared" ref="AP27" si="61">AP28</f>
        <v>0</v>
      </c>
      <c r="AQ27" s="164">
        <f t="shared" ref="AQ27" si="62">AQ28</f>
        <v>0</v>
      </c>
      <c r="AR27" s="164">
        <f t="shared" ref="AR27" si="63">AR28</f>
        <v>0</v>
      </c>
      <c r="AS27" s="164">
        <f t="shared" ref="AS27" si="64">AS28</f>
        <v>0</v>
      </c>
      <c r="AT27" s="164">
        <f t="shared" ref="AT27" si="65">AT28</f>
        <v>0</v>
      </c>
      <c r="AU27" s="164">
        <f t="shared" ref="AU27" si="66">AU28</f>
        <v>0</v>
      </c>
      <c r="AV27" s="164">
        <f t="shared" ref="AV27" si="67">AV28</f>
        <v>0</v>
      </c>
      <c r="AW27" s="164">
        <f t="shared" ref="AW27" si="68">AW28</f>
        <v>0</v>
      </c>
      <c r="AX27" s="164">
        <f t="shared" ref="AX27" si="69">AX28</f>
        <v>0</v>
      </c>
      <c r="AY27" s="164">
        <f t="shared" ref="AY27" si="70">AY28</f>
        <v>0</v>
      </c>
      <c r="AZ27" s="164">
        <f t="shared" ref="AZ27" si="71">AZ28</f>
        <v>0</v>
      </c>
      <c r="BA27" s="164">
        <f t="shared" ref="BA27" si="72">BA28</f>
        <v>0</v>
      </c>
      <c r="BB27" s="164">
        <f t="shared" ref="BB27" si="73">BB28</f>
        <v>0</v>
      </c>
      <c r="BC27" s="164">
        <f t="shared" ref="BC27" si="74">BC28</f>
        <v>0</v>
      </c>
    </row>
    <row r="28" spans="1:55" s="354" customFormat="1" ht="31.5" hidden="1" outlineLevel="1" x14ac:dyDescent="0.2">
      <c r="A28" s="352" t="s">
        <v>48</v>
      </c>
      <c r="B28" s="353" t="s">
        <v>49</v>
      </c>
      <c r="C28" s="147" t="s">
        <v>31</v>
      </c>
      <c r="D28" s="173">
        <f>'10'!G27</f>
        <v>31.494161099999996</v>
      </c>
      <c r="E28" s="147">
        <f>J28+O28+T28+Y28</f>
        <v>78.870852131999996</v>
      </c>
      <c r="F28" s="147">
        <f t="shared" si="7"/>
        <v>7.8870852132000007</v>
      </c>
      <c r="G28" s="147">
        <f t="shared" si="8"/>
        <v>31.548340852800003</v>
      </c>
      <c r="H28" s="147">
        <f>M28+R28+W28+AB28</f>
        <v>39.435426065999998</v>
      </c>
      <c r="I28" s="147">
        <f t="shared" si="10"/>
        <v>0</v>
      </c>
      <c r="J28" s="147">
        <f>'10'!J27</f>
        <v>78.870852131999996</v>
      </c>
      <c r="K28" s="147">
        <f>SUM(K29:K31)</f>
        <v>7.8870852132000007</v>
      </c>
      <c r="L28" s="147">
        <f t="shared" ref="L28:N28" si="75">SUM(L29:L31)</f>
        <v>31.548340852800003</v>
      </c>
      <c r="M28" s="147">
        <f t="shared" si="75"/>
        <v>39.435426065999998</v>
      </c>
      <c r="N28" s="147">
        <f t="shared" si="75"/>
        <v>0</v>
      </c>
      <c r="O28" s="147">
        <f>'10'!L27</f>
        <v>0</v>
      </c>
      <c r="P28" s="147">
        <f>SUM(P29:P31)</f>
        <v>0</v>
      </c>
      <c r="Q28" s="147">
        <f t="shared" ref="Q28" si="76">SUM(Q29:Q31)</f>
        <v>0</v>
      </c>
      <c r="R28" s="147">
        <f t="shared" ref="R28" si="77">SUM(R29:R31)</f>
        <v>0</v>
      </c>
      <c r="S28" s="147">
        <f t="shared" ref="S28" si="78">SUM(S29:S31)</f>
        <v>0</v>
      </c>
      <c r="T28" s="147">
        <f>'10'!N27</f>
        <v>0</v>
      </c>
      <c r="U28" s="147">
        <f>SUM(U29:U31)</f>
        <v>0</v>
      </c>
      <c r="V28" s="147">
        <f t="shared" ref="V28" si="79">SUM(V29:V31)</f>
        <v>0</v>
      </c>
      <c r="W28" s="147">
        <f t="shared" ref="W28" si="80">SUM(W29:W31)</f>
        <v>0</v>
      </c>
      <c r="X28" s="147">
        <f t="shared" ref="X28" si="81">SUM(X29:X31)</f>
        <v>0</v>
      </c>
      <c r="Y28" s="147">
        <f>'10'!P27</f>
        <v>0</v>
      </c>
      <c r="Z28" s="147">
        <f>SUM(Z29:Z31)</f>
        <v>0</v>
      </c>
      <c r="AA28" s="147">
        <f t="shared" ref="AA28" si="82">SUM(AA29:AA31)</f>
        <v>0</v>
      </c>
      <c r="AB28" s="147">
        <f t="shared" ref="AB28" si="83">SUM(AB29:AB31)</f>
        <v>0</v>
      </c>
      <c r="AC28" s="147">
        <f t="shared" ref="AC28" si="84">SUM(AC29:AC31)</f>
        <v>0</v>
      </c>
      <c r="AD28" s="173">
        <f>AD29+AD30+AD31</f>
        <v>26.24513425</v>
      </c>
      <c r="AE28" s="147">
        <f>AJ28+AO28+AT28+AY28</f>
        <v>65.725710109999994</v>
      </c>
      <c r="AF28" s="147">
        <f>AK28+AP28+AU28+AZ28</f>
        <v>6.5725710110000009</v>
      </c>
      <c r="AG28" s="147">
        <f t="shared" si="28"/>
        <v>26.290284044000003</v>
      </c>
      <c r="AH28" s="147">
        <f t="shared" si="29"/>
        <v>32.862855054999997</v>
      </c>
      <c r="AI28" s="147">
        <f t="shared" si="30"/>
        <v>0</v>
      </c>
      <c r="AJ28" s="147">
        <f>AJ29+AJ30+AJ31</f>
        <v>65.725710109999994</v>
      </c>
      <c r="AK28" s="147">
        <f>SUM(AK29:AK31)</f>
        <v>6.5725710110000009</v>
      </c>
      <c r="AL28" s="147">
        <f t="shared" ref="AL28" si="85">SUM(AL29:AL31)</f>
        <v>26.290284044000003</v>
      </c>
      <c r="AM28" s="147">
        <f t="shared" ref="AM28" si="86">SUM(AM29:AM31)</f>
        <v>32.862855054999997</v>
      </c>
      <c r="AN28" s="147">
        <f t="shared" ref="AN28" si="87">SUM(AN29:AN31)</f>
        <v>0</v>
      </c>
      <c r="AO28" s="147">
        <f>AO29+AO30+AO31</f>
        <v>0</v>
      </c>
      <c r="AP28" s="147">
        <f>SUM(AP29:AP31)</f>
        <v>0</v>
      </c>
      <c r="AQ28" s="147">
        <f t="shared" ref="AQ28" si="88">SUM(AQ29:AQ31)</f>
        <v>0</v>
      </c>
      <c r="AR28" s="147">
        <f t="shared" ref="AR28" si="89">SUM(AR29:AR31)</f>
        <v>0</v>
      </c>
      <c r="AS28" s="147">
        <f t="shared" ref="AS28" si="90">SUM(AS29:AS31)</f>
        <v>0</v>
      </c>
      <c r="AT28" s="147">
        <f>AT29+AT30+AT31</f>
        <v>0</v>
      </c>
      <c r="AU28" s="147">
        <f>SUM(AU29:AU31)</f>
        <v>0</v>
      </c>
      <c r="AV28" s="147">
        <f t="shared" ref="AV28" si="91">SUM(AV29:AV31)</f>
        <v>0</v>
      </c>
      <c r="AW28" s="147">
        <f t="shared" ref="AW28" si="92">SUM(AW29:AW31)</f>
        <v>0</v>
      </c>
      <c r="AX28" s="147">
        <f t="shared" ref="AX28" si="93">SUM(AX29:AX31)</f>
        <v>0</v>
      </c>
      <c r="AY28" s="147">
        <f>AY29+AY30+AY31</f>
        <v>0</v>
      </c>
      <c r="AZ28" s="147">
        <f>SUM(AZ29:AZ31)</f>
        <v>0</v>
      </c>
      <c r="BA28" s="147">
        <f t="shared" ref="BA28" si="94">SUM(BA29:BA31)</f>
        <v>0</v>
      </c>
      <c r="BB28" s="147">
        <f t="shared" ref="BB28" si="95">SUM(BB29:BB31)</f>
        <v>0</v>
      </c>
      <c r="BC28" s="147">
        <f t="shared" ref="BC28" si="96">SUM(BC29:BC31)</f>
        <v>0</v>
      </c>
    </row>
    <row r="29" spans="1:55" s="65" customFormat="1" ht="42" hidden="1" outlineLevel="2" x14ac:dyDescent="0.2">
      <c r="A29" s="159" t="s">
        <v>50</v>
      </c>
      <c r="B29" s="160" t="s">
        <v>51</v>
      </c>
      <c r="C29" s="161" t="s">
        <v>31</v>
      </c>
      <c r="D29" s="167">
        <f>'10'!G28</f>
        <v>25.133663399999996</v>
      </c>
      <c r="E29" s="161">
        <f>J29+O29+T29+Y29</f>
        <v>27.042549647999998</v>
      </c>
      <c r="F29" s="161">
        <f t="shared" si="7"/>
        <v>2.7042549648</v>
      </c>
      <c r="G29" s="161">
        <f t="shared" si="8"/>
        <v>10.8170198592</v>
      </c>
      <c r="H29" s="161">
        <f t="shared" si="9"/>
        <v>13.521274823999997</v>
      </c>
      <c r="I29" s="161">
        <f t="shared" si="10"/>
        <v>0</v>
      </c>
      <c r="J29" s="161">
        <f>'10'!J28</f>
        <v>27.042549647999998</v>
      </c>
      <c r="K29" s="161">
        <f>J29*0.1</f>
        <v>2.7042549648</v>
      </c>
      <c r="L29" s="161">
        <f>J29*0.4</f>
        <v>10.8170198592</v>
      </c>
      <c r="M29" s="161">
        <f>J29-K29-L29</f>
        <v>13.521274823999997</v>
      </c>
      <c r="N29" s="161">
        <v>0</v>
      </c>
      <c r="O29" s="161">
        <f>'10'!L28</f>
        <v>0</v>
      </c>
      <c r="P29" s="161">
        <f>O29*0.1</f>
        <v>0</v>
      </c>
      <c r="Q29" s="161">
        <f>O29*0.4</f>
        <v>0</v>
      </c>
      <c r="R29" s="161">
        <f>O29-P29-Q29</f>
        <v>0</v>
      </c>
      <c r="S29" s="161">
        <v>0</v>
      </c>
      <c r="T29" s="161">
        <f>'10'!N28</f>
        <v>0</v>
      </c>
      <c r="U29" s="161">
        <f>T29*0.1</f>
        <v>0</v>
      </c>
      <c r="V29" s="161">
        <f>T29*0.4</f>
        <v>0</v>
      </c>
      <c r="W29" s="161">
        <f>T29-U29-V29</f>
        <v>0</v>
      </c>
      <c r="X29" s="161">
        <v>0</v>
      </c>
      <c r="Y29" s="161">
        <f>'10'!P28</f>
        <v>0</v>
      </c>
      <c r="Z29" s="161">
        <f>Y29*0.1</f>
        <v>0</v>
      </c>
      <c r="AA29" s="161">
        <f>Y29*0.4</f>
        <v>0</v>
      </c>
      <c r="AB29" s="161">
        <f>Y29-Z29-AA29</f>
        <v>0</v>
      </c>
      <c r="AC29" s="161">
        <v>0</v>
      </c>
      <c r="AD29" s="167">
        <f>D29/1.2</f>
        <v>20.944719499999998</v>
      </c>
      <c r="AE29" s="161">
        <f>AJ29+AO29+AT29+AY29</f>
        <v>22.535458039999998</v>
      </c>
      <c r="AF29" s="161">
        <f t="shared" si="27"/>
        <v>2.2535458040000003</v>
      </c>
      <c r="AG29" s="161">
        <f t="shared" si="28"/>
        <v>9.0141832160000011</v>
      </c>
      <c r="AH29" s="161">
        <f t="shared" si="29"/>
        <v>11.267729019999997</v>
      </c>
      <c r="AI29" s="161">
        <f t="shared" si="30"/>
        <v>0</v>
      </c>
      <c r="AJ29" s="161">
        <f t="shared" ref="AJ29:AS31" si="97">J29/1.2</f>
        <v>22.535458039999998</v>
      </c>
      <c r="AK29" s="161">
        <f t="shared" si="97"/>
        <v>2.2535458040000003</v>
      </c>
      <c r="AL29" s="161">
        <f t="shared" si="97"/>
        <v>9.0141832160000011</v>
      </c>
      <c r="AM29" s="161">
        <f t="shared" si="97"/>
        <v>11.267729019999997</v>
      </c>
      <c r="AN29" s="161">
        <f t="shared" si="97"/>
        <v>0</v>
      </c>
      <c r="AO29" s="161">
        <f t="shared" si="97"/>
        <v>0</v>
      </c>
      <c r="AP29" s="161">
        <f t="shared" si="97"/>
        <v>0</v>
      </c>
      <c r="AQ29" s="161">
        <f t="shared" si="97"/>
        <v>0</v>
      </c>
      <c r="AR29" s="161">
        <f t="shared" si="97"/>
        <v>0</v>
      </c>
      <c r="AS29" s="161">
        <f t="shared" si="97"/>
        <v>0</v>
      </c>
      <c r="AT29" s="161">
        <f t="shared" ref="AT29:BC31" si="98">T29/1.2</f>
        <v>0</v>
      </c>
      <c r="AU29" s="161">
        <f t="shared" si="98"/>
        <v>0</v>
      </c>
      <c r="AV29" s="161">
        <f t="shared" si="98"/>
        <v>0</v>
      </c>
      <c r="AW29" s="161">
        <f t="shared" si="98"/>
        <v>0</v>
      </c>
      <c r="AX29" s="161">
        <f t="shared" si="98"/>
        <v>0</v>
      </c>
      <c r="AY29" s="161">
        <f t="shared" si="98"/>
        <v>0</v>
      </c>
      <c r="AZ29" s="161">
        <f t="shared" si="98"/>
        <v>0</v>
      </c>
      <c r="BA29" s="161">
        <f t="shared" si="98"/>
        <v>0</v>
      </c>
      <c r="BB29" s="161">
        <f t="shared" si="98"/>
        <v>0</v>
      </c>
      <c r="BC29" s="161">
        <f t="shared" si="98"/>
        <v>0</v>
      </c>
    </row>
    <row r="30" spans="1:55" s="65" customFormat="1" ht="42" hidden="1" outlineLevel="2" x14ac:dyDescent="0.2">
      <c r="A30" s="159" t="s">
        <v>52</v>
      </c>
      <c r="B30" s="160" t="s">
        <v>53</v>
      </c>
      <c r="C30" s="161" t="s">
        <v>31</v>
      </c>
      <c r="D30" s="167">
        <f>'10'!G29</f>
        <v>6.3604976999999998</v>
      </c>
      <c r="E30" s="161">
        <f t="shared" si="6"/>
        <v>27.917942784000001</v>
      </c>
      <c r="F30" s="161">
        <f t="shared" si="7"/>
        <v>2.7917942784000003</v>
      </c>
      <c r="G30" s="161">
        <f t="shared" si="8"/>
        <v>11.167177113600001</v>
      </c>
      <c r="H30" s="161">
        <f t="shared" si="9"/>
        <v>13.958971391999999</v>
      </c>
      <c r="I30" s="161">
        <f t="shared" si="10"/>
        <v>0</v>
      </c>
      <c r="J30" s="161">
        <f>'10'!J29</f>
        <v>27.917942784000001</v>
      </c>
      <c r="K30" s="161">
        <f t="shared" ref="K30:K31" si="99">J30*0.1</f>
        <v>2.7917942784000003</v>
      </c>
      <c r="L30" s="161">
        <f t="shared" ref="L30:L31" si="100">J30*0.4</f>
        <v>11.167177113600001</v>
      </c>
      <c r="M30" s="161">
        <f t="shared" ref="M30:M31" si="101">J30-K30-L30</f>
        <v>13.958971391999999</v>
      </c>
      <c r="N30" s="161">
        <v>0</v>
      </c>
      <c r="O30" s="161">
        <f>'10'!L29</f>
        <v>0</v>
      </c>
      <c r="P30" s="161">
        <f t="shared" ref="P30:P31" si="102">O30*0.1</f>
        <v>0</v>
      </c>
      <c r="Q30" s="161">
        <f t="shared" ref="Q30:Q31" si="103">O30*0.4</f>
        <v>0</v>
      </c>
      <c r="R30" s="161">
        <f t="shared" ref="R30:R31" si="104">O30-P30-Q30</f>
        <v>0</v>
      </c>
      <c r="S30" s="161">
        <v>0</v>
      </c>
      <c r="T30" s="161">
        <f>'10'!N29</f>
        <v>0</v>
      </c>
      <c r="U30" s="161">
        <f t="shared" ref="U30:U31" si="105">T30*0.1</f>
        <v>0</v>
      </c>
      <c r="V30" s="161">
        <f t="shared" ref="V30:V31" si="106">T30*0.4</f>
        <v>0</v>
      </c>
      <c r="W30" s="161">
        <f t="shared" ref="W30:W31" si="107">T30-U30-V30</f>
        <v>0</v>
      </c>
      <c r="X30" s="161">
        <v>0</v>
      </c>
      <c r="Y30" s="161">
        <f>'10'!P29</f>
        <v>0</v>
      </c>
      <c r="Z30" s="161">
        <f t="shared" ref="Z30:Z31" si="108">Y30*0.1</f>
        <v>0</v>
      </c>
      <c r="AA30" s="161">
        <f t="shared" ref="AA30:AA31" si="109">Y30*0.4</f>
        <v>0</v>
      </c>
      <c r="AB30" s="161">
        <f t="shared" ref="AB30:AB31" si="110">Y30-Z30-AA30</f>
        <v>0</v>
      </c>
      <c r="AC30" s="161">
        <v>0</v>
      </c>
      <c r="AD30" s="167">
        <f>D30/1.2</f>
        <v>5.3004147499999998</v>
      </c>
      <c r="AE30" s="161">
        <f t="shared" si="26"/>
        <v>23.264952320000003</v>
      </c>
      <c r="AF30" s="161">
        <f t="shared" si="27"/>
        <v>2.3264952320000005</v>
      </c>
      <c r="AG30" s="161">
        <f t="shared" si="28"/>
        <v>9.3059809280000021</v>
      </c>
      <c r="AH30" s="161">
        <f t="shared" si="29"/>
        <v>11.63247616</v>
      </c>
      <c r="AI30" s="161">
        <f t="shared" si="30"/>
        <v>0</v>
      </c>
      <c r="AJ30" s="161">
        <f t="shared" si="97"/>
        <v>23.264952320000003</v>
      </c>
      <c r="AK30" s="161">
        <f t="shared" si="97"/>
        <v>2.3264952320000005</v>
      </c>
      <c r="AL30" s="161">
        <f t="shared" si="97"/>
        <v>9.3059809280000021</v>
      </c>
      <c r="AM30" s="161">
        <f t="shared" si="97"/>
        <v>11.63247616</v>
      </c>
      <c r="AN30" s="161">
        <f t="shared" si="97"/>
        <v>0</v>
      </c>
      <c r="AO30" s="161">
        <f t="shared" si="97"/>
        <v>0</v>
      </c>
      <c r="AP30" s="161">
        <f t="shared" si="97"/>
        <v>0</v>
      </c>
      <c r="AQ30" s="161">
        <f t="shared" si="97"/>
        <v>0</v>
      </c>
      <c r="AR30" s="161">
        <f t="shared" si="97"/>
        <v>0</v>
      </c>
      <c r="AS30" s="161">
        <f t="shared" si="97"/>
        <v>0</v>
      </c>
      <c r="AT30" s="161">
        <f t="shared" si="98"/>
        <v>0</v>
      </c>
      <c r="AU30" s="161">
        <f t="shared" si="98"/>
        <v>0</v>
      </c>
      <c r="AV30" s="161">
        <f t="shared" si="98"/>
        <v>0</v>
      </c>
      <c r="AW30" s="161">
        <f t="shared" si="98"/>
        <v>0</v>
      </c>
      <c r="AX30" s="161">
        <f t="shared" si="98"/>
        <v>0</v>
      </c>
      <c r="AY30" s="161">
        <f t="shared" si="98"/>
        <v>0</v>
      </c>
      <c r="AZ30" s="161">
        <f t="shared" si="98"/>
        <v>0</v>
      </c>
      <c r="BA30" s="161">
        <f t="shared" si="98"/>
        <v>0</v>
      </c>
      <c r="BB30" s="161">
        <f t="shared" si="98"/>
        <v>0</v>
      </c>
      <c r="BC30" s="161">
        <f t="shared" si="98"/>
        <v>0</v>
      </c>
    </row>
    <row r="31" spans="1:55" s="65" customFormat="1" ht="51.75" hidden="1" customHeight="1" outlineLevel="2" x14ac:dyDescent="0.2">
      <c r="A31" s="159" t="s">
        <v>54</v>
      </c>
      <c r="B31" s="160" t="s">
        <v>55</v>
      </c>
      <c r="C31" s="161" t="s">
        <v>31</v>
      </c>
      <c r="D31" s="167">
        <f>'10'!G30</f>
        <v>0</v>
      </c>
      <c r="E31" s="161">
        <f t="shared" si="6"/>
        <v>23.910359700000001</v>
      </c>
      <c r="F31" s="161">
        <f t="shared" si="7"/>
        <v>2.3910359700000003</v>
      </c>
      <c r="G31" s="161">
        <f t="shared" si="8"/>
        <v>9.5641438800000014</v>
      </c>
      <c r="H31" s="161">
        <f t="shared" si="9"/>
        <v>11.955179849999999</v>
      </c>
      <c r="I31" s="161">
        <f t="shared" si="10"/>
        <v>0</v>
      </c>
      <c r="J31" s="161">
        <f>'10'!J30</f>
        <v>23.910359700000001</v>
      </c>
      <c r="K31" s="161">
        <f t="shared" si="99"/>
        <v>2.3910359700000003</v>
      </c>
      <c r="L31" s="161">
        <f t="shared" si="100"/>
        <v>9.5641438800000014</v>
      </c>
      <c r="M31" s="161">
        <f t="shared" si="101"/>
        <v>11.955179849999999</v>
      </c>
      <c r="N31" s="161">
        <v>0</v>
      </c>
      <c r="O31" s="161">
        <f>'10'!L30</f>
        <v>0</v>
      </c>
      <c r="P31" s="161">
        <f t="shared" si="102"/>
        <v>0</v>
      </c>
      <c r="Q31" s="161">
        <f t="shared" si="103"/>
        <v>0</v>
      </c>
      <c r="R31" s="161">
        <f t="shared" si="104"/>
        <v>0</v>
      </c>
      <c r="S31" s="161">
        <v>0</v>
      </c>
      <c r="T31" s="161">
        <f>'10'!N30</f>
        <v>0</v>
      </c>
      <c r="U31" s="161">
        <f t="shared" si="105"/>
        <v>0</v>
      </c>
      <c r="V31" s="161">
        <f t="shared" si="106"/>
        <v>0</v>
      </c>
      <c r="W31" s="161">
        <f t="shared" si="107"/>
        <v>0</v>
      </c>
      <c r="X31" s="161">
        <v>0</v>
      </c>
      <c r="Y31" s="161">
        <f>'10'!P30</f>
        <v>0</v>
      </c>
      <c r="Z31" s="161">
        <f t="shared" si="108"/>
        <v>0</v>
      </c>
      <c r="AA31" s="161">
        <f t="shared" si="109"/>
        <v>0</v>
      </c>
      <c r="AB31" s="161">
        <f t="shared" si="110"/>
        <v>0</v>
      </c>
      <c r="AC31" s="161">
        <v>0</v>
      </c>
      <c r="AD31" s="167">
        <f>D31/1.2</f>
        <v>0</v>
      </c>
      <c r="AE31" s="161">
        <f t="shared" si="26"/>
        <v>19.925299750000001</v>
      </c>
      <c r="AF31" s="161">
        <f t="shared" si="27"/>
        <v>1.9925299750000003</v>
      </c>
      <c r="AG31" s="161">
        <f t="shared" si="28"/>
        <v>7.9701199000000011</v>
      </c>
      <c r="AH31" s="161">
        <f t="shared" si="29"/>
        <v>9.9626498749999985</v>
      </c>
      <c r="AI31" s="161">
        <f t="shared" si="30"/>
        <v>0</v>
      </c>
      <c r="AJ31" s="161">
        <f t="shared" si="97"/>
        <v>19.925299750000001</v>
      </c>
      <c r="AK31" s="161">
        <f t="shared" si="97"/>
        <v>1.9925299750000003</v>
      </c>
      <c r="AL31" s="161">
        <f t="shared" si="97"/>
        <v>7.9701199000000011</v>
      </c>
      <c r="AM31" s="161">
        <f t="shared" si="97"/>
        <v>9.9626498749999985</v>
      </c>
      <c r="AN31" s="161">
        <f t="shared" si="97"/>
        <v>0</v>
      </c>
      <c r="AO31" s="161">
        <f t="shared" si="97"/>
        <v>0</v>
      </c>
      <c r="AP31" s="161">
        <f t="shared" si="97"/>
        <v>0</v>
      </c>
      <c r="AQ31" s="161">
        <f t="shared" si="97"/>
        <v>0</v>
      </c>
      <c r="AR31" s="161">
        <f t="shared" si="97"/>
        <v>0</v>
      </c>
      <c r="AS31" s="161">
        <f t="shared" si="97"/>
        <v>0</v>
      </c>
      <c r="AT31" s="161">
        <f t="shared" si="98"/>
        <v>0</v>
      </c>
      <c r="AU31" s="161">
        <f t="shared" si="98"/>
        <v>0</v>
      </c>
      <c r="AV31" s="161">
        <f t="shared" si="98"/>
        <v>0</v>
      </c>
      <c r="AW31" s="161">
        <f t="shared" si="98"/>
        <v>0</v>
      </c>
      <c r="AX31" s="161">
        <f t="shared" si="98"/>
        <v>0</v>
      </c>
      <c r="AY31" s="161">
        <f t="shared" si="98"/>
        <v>0</v>
      </c>
      <c r="AZ31" s="161">
        <f t="shared" si="98"/>
        <v>0</v>
      </c>
      <c r="BA31" s="161">
        <f t="shared" si="98"/>
        <v>0</v>
      </c>
      <c r="BB31" s="161">
        <f t="shared" si="98"/>
        <v>0</v>
      </c>
      <c r="BC31" s="161">
        <f t="shared" si="98"/>
        <v>0</v>
      </c>
    </row>
    <row r="32" spans="1:55" s="65" customFormat="1" ht="21" collapsed="1" x14ac:dyDescent="0.2">
      <c r="A32" s="162" t="s">
        <v>56</v>
      </c>
      <c r="B32" s="163" t="s">
        <v>57</v>
      </c>
      <c r="C32" s="164" t="s">
        <v>31</v>
      </c>
      <c r="D32" s="168">
        <f>'10'!G31</f>
        <v>15.9768714368616</v>
      </c>
      <c r="E32" s="164">
        <f t="shared" si="6"/>
        <v>7.8638381759999998</v>
      </c>
      <c r="F32" s="164">
        <f>K32+P32+U32+Z32</f>
        <v>0.60296544240000005</v>
      </c>
      <c r="G32" s="164">
        <f t="shared" si="8"/>
        <v>2.4118617696000002</v>
      </c>
      <c r="H32" s="164">
        <f t="shared" si="9"/>
        <v>4.8490109639999996</v>
      </c>
      <c r="I32" s="164">
        <f t="shared" si="10"/>
        <v>0</v>
      </c>
      <c r="J32" s="164">
        <f>'10'!J31</f>
        <v>7.8638381759999998</v>
      </c>
      <c r="K32" s="164">
        <f>K33+K35+K41</f>
        <v>0.60296544240000005</v>
      </c>
      <c r="L32" s="164">
        <f>L33+L35+L41</f>
        <v>2.4118617696000002</v>
      </c>
      <c r="M32" s="164">
        <f>M33+M35+M41</f>
        <v>4.8490109639999996</v>
      </c>
      <c r="N32" s="164">
        <f t="shared" ref="N32" si="111">N33+N35+N41</f>
        <v>0</v>
      </c>
      <c r="O32" s="164">
        <f>'10'!L31</f>
        <v>0</v>
      </c>
      <c r="P32" s="164">
        <f t="shared" ref="P32" si="112">P33+P35+P41</f>
        <v>0</v>
      </c>
      <c r="Q32" s="164">
        <f t="shared" ref="Q32" si="113">Q33+Q35+Q41</f>
        <v>0</v>
      </c>
      <c r="R32" s="164">
        <f t="shared" ref="R32" si="114">R33+R35+R41</f>
        <v>0</v>
      </c>
      <c r="S32" s="164">
        <f t="shared" ref="S32" si="115">S33+S35+S41</f>
        <v>0</v>
      </c>
      <c r="T32" s="164">
        <f>'10'!N31</f>
        <v>0</v>
      </c>
      <c r="U32" s="164">
        <f t="shared" ref="U32" si="116">U33+U35+U41</f>
        <v>0</v>
      </c>
      <c r="V32" s="164">
        <f t="shared" ref="V32" si="117">V33+V35+V41</f>
        <v>0</v>
      </c>
      <c r="W32" s="164">
        <f t="shared" ref="W32" si="118">W33+W35+W41</f>
        <v>0</v>
      </c>
      <c r="X32" s="164">
        <f t="shared" ref="X32" si="119">X33+X35+X41</f>
        <v>0</v>
      </c>
      <c r="Y32" s="164">
        <f>'10'!P31</f>
        <v>0</v>
      </c>
      <c r="Z32" s="164">
        <f t="shared" ref="Z32" si="120">Z33+Z35+Z41</f>
        <v>0</v>
      </c>
      <c r="AA32" s="164">
        <f t="shared" ref="AA32" si="121">AA33+AA35+AA41</f>
        <v>0</v>
      </c>
      <c r="AB32" s="164">
        <f t="shared" ref="AB32" si="122">AB33+AB35+AB41</f>
        <v>0</v>
      </c>
      <c r="AC32" s="164">
        <f t="shared" ref="AC32" si="123">AC33+AC35+AC41</f>
        <v>0</v>
      </c>
      <c r="AD32" s="168">
        <f t="shared" ref="AD32" si="124">AD33+AD35+AD41</f>
        <v>13.314059530718</v>
      </c>
      <c r="AE32" s="164">
        <f t="shared" si="26"/>
        <v>6.5531984800000007</v>
      </c>
      <c r="AF32" s="164">
        <f t="shared" si="27"/>
        <v>0.50247120200000017</v>
      </c>
      <c r="AG32" s="164">
        <f t="shared" si="28"/>
        <v>2.0098848080000007</v>
      </c>
      <c r="AH32" s="164">
        <f t="shared" si="29"/>
        <v>4.0408424700000003</v>
      </c>
      <c r="AI32" s="164">
        <f t="shared" si="30"/>
        <v>0</v>
      </c>
      <c r="AJ32" s="164">
        <f t="shared" ref="AJ32" si="125">AJ33+AJ35+AJ41</f>
        <v>6.5531984800000007</v>
      </c>
      <c r="AK32" s="164">
        <f t="shared" ref="AK32" si="126">AK33+AK35+AK41</f>
        <v>0.50247120200000017</v>
      </c>
      <c r="AL32" s="164">
        <f t="shared" ref="AL32" si="127">AL33+AL35+AL41</f>
        <v>2.0098848080000007</v>
      </c>
      <c r="AM32" s="164">
        <f t="shared" ref="AM32" si="128">AM33+AM35+AM41</f>
        <v>4.0408424700000003</v>
      </c>
      <c r="AN32" s="164">
        <f t="shared" ref="AN32" si="129">AN33+AN35+AN41</f>
        <v>0</v>
      </c>
      <c r="AO32" s="164">
        <f t="shared" ref="AO32" si="130">AO33+AO35+AO41</f>
        <v>0</v>
      </c>
      <c r="AP32" s="164">
        <f t="shared" ref="AP32" si="131">AP33+AP35+AP41</f>
        <v>0</v>
      </c>
      <c r="AQ32" s="164">
        <f t="shared" ref="AQ32" si="132">AQ33+AQ35+AQ41</f>
        <v>0</v>
      </c>
      <c r="AR32" s="164">
        <f t="shared" ref="AR32" si="133">AR33+AR35+AR41</f>
        <v>0</v>
      </c>
      <c r="AS32" s="164">
        <f t="shared" ref="AS32" si="134">AS33+AS35+AS41</f>
        <v>0</v>
      </c>
      <c r="AT32" s="164">
        <f t="shared" ref="AT32" si="135">AT33+AT35+AT41</f>
        <v>0</v>
      </c>
      <c r="AU32" s="164">
        <f t="shared" ref="AU32" si="136">AU33+AU35+AU41</f>
        <v>0</v>
      </c>
      <c r="AV32" s="164">
        <f t="shared" ref="AV32" si="137">AV33+AV35+AV41</f>
        <v>0</v>
      </c>
      <c r="AW32" s="164">
        <f t="shared" ref="AW32" si="138">AW33+AW35+AW41</f>
        <v>0</v>
      </c>
      <c r="AX32" s="164">
        <f t="shared" ref="AX32" si="139">AX33+AX35+AX41</f>
        <v>0</v>
      </c>
      <c r="AY32" s="164">
        <f t="shared" ref="AY32" si="140">AY33+AY35+AY41</f>
        <v>0</v>
      </c>
      <c r="AZ32" s="164">
        <f t="shared" ref="AZ32" si="141">AZ33+AZ35+AZ41</f>
        <v>0</v>
      </c>
      <c r="BA32" s="164">
        <f t="shared" ref="BA32" si="142">BA33+BA35+BA41</f>
        <v>0</v>
      </c>
      <c r="BB32" s="164">
        <f t="shared" ref="BB32" si="143">BB33+BB35+BB41</f>
        <v>0</v>
      </c>
      <c r="BC32" s="164">
        <f t="shared" ref="BC32" si="144">BC33+BC35+BC41</f>
        <v>0</v>
      </c>
    </row>
    <row r="33" spans="1:55" s="65" customFormat="1" ht="42" hidden="1" outlineLevel="1" x14ac:dyDescent="0.2">
      <c r="A33" s="151" t="s">
        <v>58</v>
      </c>
      <c r="B33" s="149" t="s">
        <v>59</v>
      </c>
      <c r="C33" s="150" t="s">
        <v>31</v>
      </c>
      <c r="D33" s="166">
        <f>'10'!G32</f>
        <v>1.70854696681</v>
      </c>
      <c r="E33" s="150">
        <f t="shared" si="6"/>
        <v>1.6525592279999999</v>
      </c>
      <c r="F33" s="150">
        <f t="shared" si="7"/>
        <v>0.16525592280000001</v>
      </c>
      <c r="G33" s="150">
        <f t="shared" si="8"/>
        <v>0.66102369120000004</v>
      </c>
      <c r="H33" s="150">
        <f t="shared" si="9"/>
        <v>0.82627961399999972</v>
      </c>
      <c r="I33" s="150">
        <f t="shared" si="10"/>
        <v>0</v>
      </c>
      <c r="J33" s="150">
        <f>'10'!J32</f>
        <v>1.6525592279999999</v>
      </c>
      <c r="K33" s="150">
        <f t="shared" ref="K33" si="145">K34</f>
        <v>0.16525592280000001</v>
      </c>
      <c r="L33" s="150">
        <f t="shared" ref="L33" si="146">L34</f>
        <v>0.66102369120000004</v>
      </c>
      <c r="M33" s="150">
        <f t="shared" ref="M33" si="147">M34</f>
        <v>0.82627961399999972</v>
      </c>
      <c r="N33" s="150">
        <f t="shared" ref="N33" si="148">N34</f>
        <v>0</v>
      </c>
      <c r="O33" s="150">
        <f>'10'!L32</f>
        <v>0</v>
      </c>
      <c r="P33" s="150">
        <f t="shared" ref="P33" si="149">P34</f>
        <v>0</v>
      </c>
      <c r="Q33" s="150">
        <f t="shared" ref="Q33" si="150">Q34</f>
        <v>0</v>
      </c>
      <c r="R33" s="150">
        <f t="shared" ref="R33" si="151">R34</f>
        <v>0</v>
      </c>
      <c r="S33" s="150">
        <f t="shared" ref="S33" si="152">S34</f>
        <v>0</v>
      </c>
      <c r="T33" s="150">
        <f>'10'!N32</f>
        <v>0</v>
      </c>
      <c r="U33" s="150">
        <f t="shared" ref="U33" si="153">U34</f>
        <v>0</v>
      </c>
      <c r="V33" s="150">
        <f t="shared" ref="V33" si="154">V34</f>
        <v>0</v>
      </c>
      <c r="W33" s="150">
        <f t="shared" ref="W33" si="155">W34</f>
        <v>0</v>
      </c>
      <c r="X33" s="150">
        <f t="shared" ref="X33" si="156">X34</f>
        <v>0</v>
      </c>
      <c r="Y33" s="150">
        <f>'10'!P32</f>
        <v>0</v>
      </c>
      <c r="Z33" s="150">
        <f t="shared" ref="Z33" si="157">Z34</f>
        <v>0</v>
      </c>
      <c r="AA33" s="150">
        <f t="shared" ref="AA33" si="158">AA34</f>
        <v>0</v>
      </c>
      <c r="AB33" s="150">
        <f t="shared" ref="AB33" si="159">AB34</f>
        <v>0</v>
      </c>
      <c r="AC33" s="150">
        <f t="shared" ref="AC33" si="160">AC34</f>
        <v>0</v>
      </c>
      <c r="AD33" s="166">
        <f t="shared" ref="AD33" si="161">AD34</f>
        <v>1.4237891390083333</v>
      </c>
      <c r="AE33" s="150">
        <f t="shared" si="26"/>
        <v>1.37713269</v>
      </c>
      <c r="AF33" s="150">
        <f t="shared" si="27"/>
        <v>0.13771326900000003</v>
      </c>
      <c r="AG33" s="150">
        <f t="shared" si="28"/>
        <v>0.55085307600000011</v>
      </c>
      <c r="AH33" s="150">
        <f t="shared" si="29"/>
        <v>0.6885663449999998</v>
      </c>
      <c r="AI33" s="150">
        <f t="shared" si="30"/>
        <v>0</v>
      </c>
      <c r="AJ33" s="150">
        <f t="shared" ref="AJ33" si="162">AJ34</f>
        <v>1.37713269</v>
      </c>
      <c r="AK33" s="150">
        <f t="shared" ref="AK33" si="163">AK34</f>
        <v>0.13771326900000003</v>
      </c>
      <c r="AL33" s="150">
        <f t="shared" ref="AL33" si="164">AL34</f>
        <v>0.55085307600000011</v>
      </c>
      <c r="AM33" s="150">
        <f t="shared" ref="AM33" si="165">AM34</f>
        <v>0.6885663449999998</v>
      </c>
      <c r="AN33" s="150">
        <f t="shared" ref="AN33" si="166">AN34</f>
        <v>0</v>
      </c>
      <c r="AO33" s="150">
        <f t="shared" ref="AO33" si="167">AO34</f>
        <v>0</v>
      </c>
      <c r="AP33" s="150">
        <f t="shared" ref="AP33" si="168">AP34</f>
        <v>0</v>
      </c>
      <c r="AQ33" s="150">
        <f t="shared" ref="AQ33" si="169">AQ34</f>
        <v>0</v>
      </c>
      <c r="AR33" s="150">
        <f t="shared" ref="AR33" si="170">AR34</f>
        <v>0</v>
      </c>
      <c r="AS33" s="150">
        <f t="shared" ref="AS33" si="171">AS34</f>
        <v>0</v>
      </c>
      <c r="AT33" s="150">
        <f t="shared" ref="AT33" si="172">AT34</f>
        <v>0</v>
      </c>
      <c r="AU33" s="150">
        <f t="shared" ref="AU33" si="173">AU34</f>
        <v>0</v>
      </c>
      <c r="AV33" s="150">
        <f t="shared" ref="AV33" si="174">AV34</f>
        <v>0</v>
      </c>
      <c r="AW33" s="150">
        <f t="shared" ref="AW33" si="175">AW34</f>
        <v>0</v>
      </c>
      <c r="AX33" s="150">
        <f t="shared" ref="AX33" si="176">AX34</f>
        <v>0</v>
      </c>
      <c r="AY33" s="150">
        <f t="shared" ref="AY33" si="177">AY34</f>
        <v>0</v>
      </c>
      <c r="AZ33" s="150">
        <f t="shared" ref="AZ33" si="178">AZ34</f>
        <v>0</v>
      </c>
      <c r="BA33" s="150">
        <f t="shared" ref="BA33" si="179">BA34</f>
        <v>0</v>
      </c>
      <c r="BB33" s="150">
        <f t="shared" ref="BB33" si="180">BB34</f>
        <v>0</v>
      </c>
      <c r="BC33" s="150">
        <f t="shared" ref="BC33" si="181">BC34</f>
        <v>0</v>
      </c>
    </row>
    <row r="34" spans="1:55" s="65" customFormat="1" ht="10.5" hidden="1" outlineLevel="2" x14ac:dyDescent="0.2">
      <c r="A34" s="159" t="s">
        <v>60</v>
      </c>
      <c r="B34" s="160" t="s">
        <v>61</v>
      </c>
      <c r="C34" s="161" t="s">
        <v>62</v>
      </c>
      <c r="D34" s="167">
        <f>'10'!G33</f>
        <v>1.70854696681</v>
      </c>
      <c r="E34" s="161">
        <f t="shared" si="6"/>
        <v>1.6525592279999999</v>
      </c>
      <c r="F34" s="161">
        <f t="shared" si="7"/>
        <v>0.16525592280000001</v>
      </c>
      <c r="G34" s="161">
        <f t="shared" si="8"/>
        <v>0.66102369120000004</v>
      </c>
      <c r="H34" s="161">
        <f t="shared" si="9"/>
        <v>0.82627961399999972</v>
      </c>
      <c r="I34" s="161">
        <f t="shared" si="10"/>
        <v>0</v>
      </c>
      <c r="J34" s="161">
        <f>'10'!J33</f>
        <v>1.6525592279999999</v>
      </c>
      <c r="K34" s="161">
        <f>J34*0.1</f>
        <v>0.16525592280000001</v>
      </c>
      <c r="L34" s="161">
        <f>J34*0.4</f>
        <v>0.66102369120000004</v>
      </c>
      <c r="M34" s="161">
        <f>J34-K34-L34</f>
        <v>0.82627961399999972</v>
      </c>
      <c r="N34" s="161">
        <v>0</v>
      </c>
      <c r="O34" s="161">
        <f>'10'!L33</f>
        <v>0</v>
      </c>
      <c r="P34" s="161">
        <f>O34*0.1</f>
        <v>0</v>
      </c>
      <c r="Q34" s="161">
        <f>O34*0.4</f>
        <v>0</v>
      </c>
      <c r="R34" s="161">
        <f>O34-P34-Q34</f>
        <v>0</v>
      </c>
      <c r="S34" s="161">
        <v>0</v>
      </c>
      <c r="T34" s="161">
        <f>'10'!N33</f>
        <v>0</v>
      </c>
      <c r="U34" s="161">
        <f>T34*0.1</f>
        <v>0</v>
      </c>
      <c r="V34" s="161">
        <f>T34*0.4</f>
        <v>0</v>
      </c>
      <c r="W34" s="161">
        <f>T34-U34-V34</f>
        <v>0</v>
      </c>
      <c r="X34" s="161">
        <v>0</v>
      </c>
      <c r="Y34" s="161">
        <f>'10'!P33</f>
        <v>0</v>
      </c>
      <c r="Z34" s="161">
        <f>Y34*0.1</f>
        <v>0</v>
      </c>
      <c r="AA34" s="161">
        <f>Y34*0.4</f>
        <v>0</v>
      </c>
      <c r="AB34" s="161">
        <f>Y34-Z34-AA34</f>
        <v>0</v>
      </c>
      <c r="AC34" s="161">
        <v>0</v>
      </c>
      <c r="AD34" s="167">
        <f>D34/1.2</f>
        <v>1.4237891390083333</v>
      </c>
      <c r="AE34" s="161">
        <f t="shared" si="26"/>
        <v>1.37713269</v>
      </c>
      <c r="AF34" s="161">
        <f t="shared" si="27"/>
        <v>0.13771326900000003</v>
      </c>
      <c r="AG34" s="161">
        <f t="shared" si="28"/>
        <v>0.55085307600000011</v>
      </c>
      <c r="AH34" s="161">
        <f t="shared" si="29"/>
        <v>0.6885663449999998</v>
      </c>
      <c r="AI34" s="161">
        <f t="shared" si="30"/>
        <v>0</v>
      </c>
      <c r="AJ34" s="161">
        <f t="shared" ref="AJ34:BC34" si="182">J34/1.2</f>
        <v>1.37713269</v>
      </c>
      <c r="AK34" s="161">
        <f t="shared" si="182"/>
        <v>0.13771326900000003</v>
      </c>
      <c r="AL34" s="161">
        <f t="shared" si="182"/>
        <v>0.55085307600000011</v>
      </c>
      <c r="AM34" s="161">
        <f t="shared" si="182"/>
        <v>0.6885663449999998</v>
      </c>
      <c r="AN34" s="161">
        <f t="shared" si="182"/>
        <v>0</v>
      </c>
      <c r="AO34" s="161">
        <f t="shared" si="182"/>
        <v>0</v>
      </c>
      <c r="AP34" s="161">
        <f t="shared" si="182"/>
        <v>0</v>
      </c>
      <c r="AQ34" s="161">
        <f t="shared" si="182"/>
        <v>0</v>
      </c>
      <c r="AR34" s="161">
        <f t="shared" si="182"/>
        <v>0</v>
      </c>
      <c r="AS34" s="161">
        <f t="shared" si="182"/>
        <v>0</v>
      </c>
      <c r="AT34" s="161">
        <f t="shared" si="182"/>
        <v>0</v>
      </c>
      <c r="AU34" s="161">
        <f t="shared" si="182"/>
        <v>0</v>
      </c>
      <c r="AV34" s="161">
        <f t="shared" si="182"/>
        <v>0</v>
      </c>
      <c r="AW34" s="161">
        <f t="shared" si="182"/>
        <v>0</v>
      </c>
      <c r="AX34" s="161">
        <f t="shared" si="182"/>
        <v>0</v>
      </c>
      <c r="AY34" s="161">
        <f t="shared" si="182"/>
        <v>0</v>
      </c>
      <c r="AZ34" s="161">
        <f t="shared" si="182"/>
        <v>0</v>
      </c>
      <c r="BA34" s="161">
        <f t="shared" si="182"/>
        <v>0</v>
      </c>
      <c r="BB34" s="161">
        <f t="shared" si="182"/>
        <v>0</v>
      </c>
      <c r="BC34" s="161">
        <f t="shared" si="182"/>
        <v>0</v>
      </c>
    </row>
    <row r="35" spans="1:55" s="65" customFormat="1" ht="31.5" hidden="1" outlineLevel="1" x14ac:dyDescent="0.2">
      <c r="A35" s="151" t="s">
        <v>63</v>
      </c>
      <c r="B35" s="149" t="s">
        <v>64</v>
      </c>
      <c r="C35" s="150" t="s">
        <v>31</v>
      </c>
      <c r="D35" s="166">
        <f>'10'!G34</f>
        <v>0.46126127005159995</v>
      </c>
      <c r="E35" s="150">
        <f t="shared" si="6"/>
        <v>4.377095196</v>
      </c>
      <c r="F35" s="150">
        <f t="shared" si="7"/>
        <v>0.43770951960000004</v>
      </c>
      <c r="G35" s="150">
        <f t="shared" si="8"/>
        <v>1.7508380784000002</v>
      </c>
      <c r="H35" s="150">
        <f t="shared" si="9"/>
        <v>2.188547598</v>
      </c>
      <c r="I35" s="150">
        <f t="shared" si="10"/>
        <v>0</v>
      </c>
      <c r="J35" s="150">
        <f>'10'!J34</f>
        <v>4.377095196</v>
      </c>
      <c r="K35" s="150">
        <f t="shared" ref="K35" si="183">SUM(K36:K39)</f>
        <v>0.43770951960000004</v>
      </c>
      <c r="L35" s="150">
        <f t="shared" ref="L35" si="184">SUM(L36:L39)</f>
        <v>1.7508380784000002</v>
      </c>
      <c r="M35" s="150">
        <f t="shared" ref="M35" si="185">SUM(M36:M39)</f>
        <v>2.188547598</v>
      </c>
      <c r="N35" s="150">
        <f t="shared" ref="N35" si="186">SUM(N36:N39)</f>
        <v>0</v>
      </c>
      <c r="O35" s="150">
        <f>'10'!L34</f>
        <v>0</v>
      </c>
      <c r="P35" s="150">
        <f t="shared" ref="P35" si="187">SUM(P36:P39)</f>
        <v>0</v>
      </c>
      <c r="Q35" s="150">
        <f t="shared" ref="Q35" si="188">SUM(Q36:Q39)</f>
        <v>0</v>
      </c>
      <c r="R35" s="150">
        <f t="shared" ref="R35" si="189">SUM(R36:R39)</f>
        <v>0</v>
      </c>
      <c r="S35" s="150">
        <f t="shared" ref="S35" si="190">SUM(S36:S39)</f>
        <v>0</v>
      </c>
      <c r="T35" s="150">
        <f>'10'!N34</f>
        <v>0</v>
      </c>
      <c r="U35" s="150">
        <f t="shared" ref="U35" si="191">SUM(U36:U39)</f>
        <v>0</v>
      </c>
      <c r="V35" s="150">
        <f t="shared" ref="V35" si="192">SUM(V36:V39)</f>
        <v>0</v>
      </c>
      <c r="W35" s="150">
        <f t="shared" ref="W35" si="193">SUM(W36:W39)</f>
        <v>0</v>
      </c>
      <c r="X35" s="150">
        <f t="shared" ref="X35" si="194">SUM(X36:X39)</f>
        <v>0</v>
      </c>
      <c r="Y35" s="150">
        <f>'10'!P34</f>
        <v>0</v>
      </c>
      <c r="Z35" s="150">
        <f t="shared" ref="Z35" si="195">SUM(Z36:Z39)</f>
        <v>0</v>
      </c>
      <c r="AA35" s="150">
        <f t="shared" ref="AA35" si="196">SUM(AA36:AA39)</f>
        <v>0</v>
      </c>
      <c r="AB35" s="150">
        <f t="shared" ref="AB35" si="197">SUM(AB36:AB39)</f>
        <v>0</v>
      </c>
      <c r="AC35" s="150">
        <f t="shared" ref="AC35" si="198">SUM(AC36:AC39)</f>
        <v>0</v>
      </c>
      <c r="AD35" s="166">
        <f t="shared" ref="AD35" si="199">SUM(AD36:AD39)</f>
        <v>0.38438439170966665</v>
      </c>
      <c r="AE35" s="150">
        <f t="shared" si="26"/>
        <v>3.6475793300000006</v>
      </c>
      <c r="AF35" s="150">
        <f t="shared" si="27"/>
        <v>0.36475793300000009</v>
      </c>
      <c r="AG35" s="150">
        <f t="shared" si="28"/>
        <v>1.4590317320000004</v>
      </c>
      <c r="AH35" s="150">
        <f t="shared" si="29"/>
        <v>1.8237896650000001</v>
      </c>
      <c r="AI35" s="150">
        <f t="shared" si="30"/>
        <v>0</v>
      </c>
      <c r="AJ35" s="150">
        <f t="shared" ref="AJ35" si="200">SUM(AJ36:AJ39)</f>
        <v>3.6475793300000006</v>
      </c>
      <c r="AK35" s="150">
        <f t="shared" ref="AK35" si="201">SUM(AK36:AK39)</f>
        <v>0.36475793300000009</v>
      </c>
      <c r="AL35" s="150">
        <f t="shared" ref="AL35" si="202">SUM(AL36:AL39)</f>
        <v>1.4590317320000004</v>
      </c>
      <c r="AM35" s="150">
        <f t="shared" ref="AM35" si="203">SUM(AM36:AM39)</f>
        <v>1.8237896650000001</v>
      </c>
      <c r="AN35" s="150">
        <f t="shared" ref="AN35" si="204">SUM(AN36:AN39)</f>
        <v>0</v>
      </c>
      <c r="AO35" s="150">
        <f t="shared" ref="AO35" si="205">SUM(AO36:AO39)</f>
        <v>0</v>
      </c>
      <c r="AP35" s="150">
        <f t="shared" ref="AP35" si="206">SUM(AP36:AP39)</f>
        <v>0</v>
      </c>
      <c r="AQ35" s="150">
        <f t="shared" ref="AQ35" si="207">SUM(AQ36:AQ39)</f>
        <v>0</v>
      </c>
      <c r="AR35" s="150">
        <f t="shared" ref="AR35" si="208">SUM(AR36:AR39)</f>
        <v>0</v>
      </c>
      <c r="AS35" s="150">
        <f t="shared" ref="AS35" si="209">SUM(AS36:AS39)</f>
        <v>0</v>
      </c>
      <c r="AT35" s="150">
        <f t="shared" ref="AT35" si="210">SUM(AT36:AT39)</f>
        <v>0</v>
      </c>
      <c r="AU35" s="150">
        <f t="shared" ref="AU35" si="211">SUM(AU36:AU39)</f>
        <v>0</v>
      </c>
      <c r="AV35" s="150">
        <f t="shared" ref="AV35" si="212">SUM(AV36:AV39)</f>
        <v>0</v>
      </c>
      <c r="AW35" s="150">
        <f t="shared" ref="AW35" si="213">SUM(AW36:AW39)</f>
        <v>0</v>
      </c>
      <c r="AX35" s="150">
        <f t="shared" ref="AX35" si="214">SUM(AX36:AX39)</f>
        <v>0</v>
      </c>
      <c r="AY35" s="150">
        <f t="shared" ref="AY35" si="215">SUM(AY36:AY39)</f>
        <v>0</v>
      </c>
      <c r="AZ35" s="150">
        <f t="shared" ref="AZ35" si="216">SUM(AZ36:AZ39)</f>
        <v>0</v>
      </c>
      <c r="BA35" s="150">
        <f t="shared" ref="BA35" si="217">SUM(BA36:BA39)</f>
        <v>0</v>
      </c>
      <c r="BB35" s="150">
        <f t="shared" ref="BB35" si="218">SUM(BB36:BB39)</f>
        <v>0</v>
      </c>
      <c r="BC35" s="150">
        <f t="shared" ref="BC35" si="219">SUM(BC36:BC39)</f>
        <v>0</v>
      </c>
    </row>
    <row r="36" spans="1:55" s="65" customFormat="1" ht="10.5" hidden="1" outlineLevel="2" x14ac:dyDescent="0.2">
      <c r="A36" s="159" t="s">
        <v>65</v>
      </c>
      <c r="B36" s="160" t="s">
        <v>66</v>
      </c>
      <c r="C36" s="161" t="s">
        <v>67</v>
      </c>
      <c r="D36" s="167">
        <f>'10'!G35</f>
        <v>0</v>
      </c>
      <c r="E36" s="161">
        <f t="shared" si="6"/>
        <v>0</v>
      </c>
      <c r="F36" s="161">
        <f t="shared" si="7"/>
        <v>0</v>
      </c>
      <c r="G36" s="161">
        <f t="shared" si="8"/>
        <v>0</v>
      </c>
      <c r="H36" s="161">
        <f t="shared" si="9"/>
        <v>0</v>
      </c>
      <c r="I36" s="161">
        <f t="shared" si="10"/>
        <v>0</v>
      </c>
      <c r="J36" s="161">
        <f>'10'!J35</f>
        <v>0</v>
      </c>
      <c r="K36" s="161">
        <f>J36*0.1</f>
        <v>0</v>
      </c>
      <c r="L36" s="161">
        <f>J36*0.4</f>
        <v>0</v>
      </c>
      <c r="M36" s="161">
        <f>J36-K36-L36</f>
        <v>0</v>
      </c>
      <c r="N36" s="161">
        <v>0</v>
      </c>
      <c r="O36" s="161">
        <f>'10'!L35</f>
        <v>0</v>
      </c>
      <c r="P36" s="161">
        <f>O36*0.1</f>
        <v>0</v>
      </c>
      <c r="Q36" s="161">
        <f>O36*0.4</f>
        <v>0</v>
      </c>
      <c r="R36" s="161">
        <f>O36-P36-Q36</f>
        <v>0</v>
      </c>
      <c r="S36" s="161">
        <v>0</v>
      </c>
      <c r="T36" s="161">
        <f>'10'!N35</f>
        <v>0</v>
      </c>
      <c r="U36" s="161">
        <f>T36*0.1</f>
        <v>0</v>
      </c>
      <c r="V36" s="161">
        <f>T36*0.4</f>
        <v>0</v>
      </c>
      <c r="W36" s="161">
        <f>T36-U36-V36</f>
        <v>0</v>
      </c>
      <c r="X36" s="161">
        <v>0</v>
      </c>
      <c r="Y36" s="161">
        <f>'10'!P35</f>
        <v>0</v>
      </c>
      <c r="Z36" s="161">
        <f>Y36*0.1</f>
        <v>0</v>
      </c>
      <c r="AA36" s="161">
        <f>Y36*0.4</f>
        <v>0</v>
      </c>
      <c r="AB36" s="161">
        <f>Y36-Z36-AA36</f>
        <v>0</v>
      </c>
      <c r="AC36" s="161">
        <v>0</v>
      </c>
      <c r="AD36" s="167">
        <f>D36/1.2</f>
        <v>0</v>
      </c>
      <c r="AE36" s="161">
        <f t="shared" si="26"/>
        <v>0</v>
      </c>
      <c r="AF36" s="161">
        <f t="shared" si="27"/>
        <v>0</v>
      </c>
      <c r="AG36" s="161">
        <f t="shared" si="28"/>
        <v>0</v>
      </c>
      <c r="AH36" s="161">
        <f t="shared" si="29"/>
        <v>0</v>
      </c>
      <c r="AI36" s="161">
        <f t="shared" si="30"/>
        <v>0</v>
      </c>
      <c r="AJ36" s="161">
        <f t="shared" ref="AJ36:AS39" si="220">J36/1.2</f>
        <v>0</v>
      </c>
      <c r="AK36" s="161">
        <f t="shared" si="220"/>
        <v>0</v>
      </c>
      <c r="AL36" s="161">
        <f t="shared" si="220"/>
        <v>0</v>
      </c>
      <c r="AM36" s="161">
        <f t="shared" si="220"/>
        <v>0</v>
      </c>
      <c r="AN36" s="161">
        <f t="shared" si="220"/>
        <v>0</v>
      </c>
      <c r="AO36" s="161">
        <f t="shared" si="220"/>
        <v>0</v>
      </c>
      <c r="AP36" s="161">
        <f t="shared" si="220"/>
        <v>0</v>
      </c>
      <c r="AQ36" s="161">
        <f t="shared" si="220"/>
        <v>0</v>
      </c>
      <c r="AR36" s="161">
        <f t="shared" si="220"/>
        <v>0</v>
      </c>
      <c r="AS36" s="161">
        <f t="shared" si="220"/>
        <v>0</v>
      </c>
      <c r="AT36" s="161">
        <f t="shared" ref="AT36:BC39" si="221">T36/1.2</f>
        <v>0</v>
      </c>
      <c r="AU36" s="161">
        <f t="shared" si="221"/>
        <v>0</v>
      </c>
      <c r="AV36" s="161">
        <f t="shared" si="221"/>
        <v>0</v>
      </c>
      <c r="AW36" s="161">
        <f t="shared" si="221"/>
        <v>0</v>
      </c>
      <c r="AX36" s="161">
        <f t="shared" si="221"/>
        <v>0</v>
      </c>
      <c r="AY36" s="161">
        <f t="shared" si="221"/>
        <v>0</v>
      </c>
      <c r="AZ36" s="161">
        <f t="shared" si="221"/>
        <v>0</v>
      </c>
      <c r="BA36" s="161">
        <f t="shared" si="221"/>
        <v>0</v>
      </c>
      <c r="BB36" s="161">
        <f t="shared" si="221"/>
        <v>0</v>
      </c>
      <c r="BC36" s="161">
        <f t="shared" si="221"/>
        <v>0</v>
      </c>
    </row>
    <row r="37" spans="1:55" s="65" customFormat="1" ht="10.5" hidden="1" outlineLevel="2" x14ac:dyDescent="0.2">
      <c r="A37" s="159" t="s">
        <v>68</v>
      </c>
      <c r="B37" s="160" t="s">
        <v>69</v>
      </c>
      <c r="C37" s="161" t="s">
        <v>70</v>
      </c>
      <c r="D37" s="167">
        <f>'10'!G36</f>
        <v>0</v>
      </c>
      <c r="E37" s="161">
        <f t="shared" si="6"/>
        <v>5.7697919999999993E-2</v>
      </c>
      <c r="F37" s="161">
        <f t="shared" si="7"/>
        <v>5.7697919999999993E-3</v>
      </c>
      <c r="G37" s="161">
        <f t="shared" si="8"/>
        <v>2.3079167999999997E-2</v>
      </c>
      <c r="H37" s="161">
        <f t="shared" si="9"/>
        <v>2.8848959999999993E-2</v>
      </c>
      <c r="I37" s="161">
        <f t="shared" si="10"/>
        <v>0</v>
      </c>
      <c r="J37" s="161">
        <f>'10'!J36</f>
        <v>5.7697919999999993E-2</v>
      </c>
      <c r="K37" s="161">
        <f>J37*0.1</f>
        <v>5.7697919999999993E-3</v>
      </c>
      <c r="L37" s="161">
        <f>J37*0.4</f>
        <v>2.3079167999999997E-2</v>
      </c>
      <c r="M37" s="161">
        <f>J37-K37-L37</f>
        <v>2.8848959999999993E-2</v>
      </c>
      <c r="N37" s="161">
        <v>0</v>
      </c>
      <c r="O37" s="161">
        <f>'10'!L36</f>
        <v>0</v>
      </c>
      <c r="P37" s="161">
        <f>O37*0.1</f>
        <v>0</v>
      </c>
      <c r="Q37" s="161">
        <f>O37*0.4</f>
        <v>0</v>
      </c>
      <c r="R37" s="161">
        <f>O37-P37-Q37</f>
        <v>0</v>
      </c>
      <c r="S37" s="161">
        <v>0</v>
      </c>
      <c r="T37" s="161">
        <f>'10'!N36</f>
        <v>0</v>
      </c>
      <c r="U37" s="161">
        <f>T37*0.1</f>
        <v>0</v>
      </c>
      <c r="V37" s="161">
        <f>T37*0.4</f>
        <v>0</v>
      </c>
      <c r="W37" s="161">
        <f>T37-U37-V37</f>
        <v>0</v>
      </c>
      <c r="X37" s="161">
        <v>0</v>
      </c>
      <c r="Y37" s="161">
        <f>'10'!P36</f>
        <v>0</v>
      </c>
      <c r="Z37" s="161">
        <f>Y37*0.1</f>
        <v>0</v>
      </c>
      <c r="AA37" s="161">
        <f>Y37*0.4</f>
        <v>0</v>
      </c>
      <c r="AB37" s="161">
        <f>Y37-Z37-AA37</f>
        <v>0</v>
      </c>
      <c r="AC37" s="161">
        <v>0</v>
      </c>
      <c r="AD37" s="167">
        <f>D37/1.2</f>
        <v>0</v>
      </c>
      <c r="AE37" s="161">
        <f t="shared" si="26"/>
        <v>4.8081599999999995E-2</v>
      </c>
      <c r="AF37" s="161">
        <f t="shared" si="27"/>
        <v>4.8081599999999997E-3</v>
      </c>
      <c r="AG37" s="161">
        <f t="shared" si="28"/>
        <v>1.9232639999999999E-2</v>
      </c>
      <c r="AH37" s="161">
        <f t="shared" si="29"/>
        <v>2.4040799999999994E-2</v>
      </c>
      <c r="AI37" s="161">
        <f t="shared" si="30"/>
        <v>0</v>
      </c>
      <c r="AJ37" s="161">
        <f t="shared" si="220"/>
        <v>4.8081599999999995E-2</v>
      </c>
      <c r="AK37" s="161">
        <f t="shared" si="220"/>
        <v>4.8081599999999997E-3</v>
      </c>
      <c r="AL37" s="161">
        <f t="shared" si="220"/>
        <v>1.9232639999999999E-2</v>
      </c>
      <c r="AM37" s="161">
        <f t="shared" si="220"/>
        <v>2.4040799999999994E-2</v>
      </c>
      <c r="AN37" s="161">
        <f t="shared" si="220"/>
        <v>0</v>
      </c>
      <c r="AO37" s="161">
        <f t="shared" si="220"/>
        <v>0</v>
      </c>
      <c r="AP37" s="161">
        <f t="shared" si="220"/>
        <v>0</v>
      </c>
      <c r="AQ37" s="161">
        <f t="shared" si="220"/>
        <v>0</v>
      </c>
      <c r="AR37" s="161">
        <f t="shared" si="220"/>
        <v>0</v>
      </c>
      <c r="AS37" s="161">
        <f t="shared" si="220"/>
        <v>0</v>
      </c>
      <c r="AT37" s="161">
        <f t="shared" si="221"/>
        <v>0</v>
      </c>
      <c r="AU37" s="161">
        <f t="shared" si="221"/>
        <v>0</v>
      </c>
      <c r="AV37" s="161">
        <f t="shared" si="221"/>
        <v>0</v>
      </c>
      <c r="AW37" s="161">
        <f t="shared" si="221"/>
        <v>0</v>
      </c>
      <c r="AX37" s="161">
        <f t="shared" si="221"/>
        <v>0</v>
      </c>
      <c r="AY37" s="161">
        <f t="shared" si="221"/>
        <v>0</v>
      </c>
      <c r="AZ37" s="161">
        <f t="shared" si="221"/>
        <v>0</v>
      </c>
      <c r="BA37" s="161">
        <f t="shared" si="221"/>
        <v>0</v>
      </c>
      <c r="BB37" s="161">
        <f t="shared" si="221"/>
        <v>0</v>
      </c>
      <c r="BC37" s="161">
        <f t="shared" si="221"/>
        <v>0</v>
      </c>
    </row>
    <row r="38" spans="1:55" s="65" customFormat="1" ht="10.5" hidden="1" outlineLevel="2" x14ac:dyDescent="0.2">
      <c r="A38" s="159" t="s">
        <v>71</v>
      </c>
      <c r="B38" s="160" t="s">
        <v>72</v>
      </c>
      <c r="C38" s="161" t="s">
        <v>73</v>
      </c>
      <c r="D38" s="167">
        <f>'10'!G37</f>
        <v>5.5022660051599996E-2</v>
      </c>
      <c r="E38" s="161">
        <f t="shared" si="6"/>
        <v>3.3196620360000004</v>
      </c>
      <c r="F38" s="161">
        <f t="shared" si="7"/>
        <v>0.33196620360000006</v>
      </c>
      <c r="G38" s="161">
        <f t="shared" si="8"/>
        <v>1.3278648144000003</v>
      </c>
      <c r="H38" s="161">
        <f t="shared" si="9"/>
        <v>1.6598310180000002</v>
      </c>
      <c r="I38" s="161">
        <f t="shared" si="10"/>
        <v>0</v>
      </c>
      <c r="J38" s="161">
        <f>'10'!J37</f>
        <v>3.3196620360000004</v>
      </c>
      <c r="K38" s="161">
        <f>J38*0.1</f>
        <v>0.33196620360000006</v>
      </c>
      <c r="L38" s="161">
        <f>J38*0.4</f>
        <v>1.3278648144000003</v>
      </c>
      <c r="M38" s="161">
        <f>J38-K38-L38</f>
        <v>1.6598310180000002</v>
      </c>
      <c r="N38" s="161">
        <v>0</v>
      </c>
      <c r="O38" s="161">
        <f>'10'!L37</f>
        <v>0</v>
      </c>
      <c r="P38" s="161">
        <f>O38*0.1</f>
        <v>0</v>
      </c>
      <c r="Q38" s="161">
        <f>O38*0.4</f>
        <v>0</v>
      </c>
      <c r="R38" s="161">
        <f>O38-P38-Q38</f>
        <v>0</v>
      </c>
      <c r="S38" s="161">
        <v>0</v>
      </c>
      <c r="T38" s="161">
        <f>'10'!N37</f>
        <v>0</v>
      </c>
      <c r="U38" s="161">
        <f>T38*0.1</f>
        <v>0</v>
      </c>
      <c r="V38" s="161">
        <f>T38*0.4</f>
        <v>0</v>
      </c>
      <c r="W38" s="161">
        <f>T38-U38-V38</f>
        <v>0</v>
      </c>
      <c r="X38" s="161">
        <v>0</v>
      </c>
      <c r="Y38" s="161">
        <f>'10'!P37</f>
        <v>0</v>
      </c>
      <c r="Z38" s="161">
        <f>Y38*0.1</f>
        <v>0</v>
      </c>
      <c r="AA38" s="161">
        <f>Y38*0.4</f>
        <v>0</v>
      </c>
      <c r="AB38" s="161">
        <f>Y38-Z38-AA38</f>
        <v>0</v>
      </c>
      <c r="AC38" s="161">
        <v>0</v>
      </c>
      <c r="AD38" s="167">
        <f>D38/1.2</f>
        <v>4.5852216709666667E-2</v>
      </c>
      <c r="AE38" s="161">
        <f t="shared" si="26"/>
        <v>2.7663850300000004</v>
      </c>
      <c r="AF38" s="161">
        <f t="shared" si="27"/>
        <v>0.27663850300000009</v>
      </c>
      <c r="AG38" s="161">
        <f t="shared" si="28"/>
        <v>1.1065540120000004</v>
      </c>
      <c r="AH38" s="161">
        <f t="shared" si="29"/>
        <v>1.3831925150000002</v>
      </c>
      <c r="AI38" s="161">
        <f t="shared" si="30"/>
        <v>0</v>
      </c>
      <c r="AJ38" s="161">
        <f t="shared" si="220"/>
        <v>2.7663850300000004</v>
      </c>
      <c r="AK38" s="161">
        <f t="shared" si="220"/>
        <v>0.27663850300000009</v>
      </c>
      <c r="AL38" s="161">
        <f t="shared" si="220"/>
        <v>1.1065540120000004</v>
      </c>
      <c r="AM38" s="161">
        <f t="shared" si="220"/>
        <v>1.3831925150000002</v>
      </c>
      <c r="AN38" s="161">
        <f t="shared" si="220"/>
        <v>0</v>
      </c>
      <c r="AO38" s="161">
        <f t="shared" si="220"/>
        <v>0</v>
      </c>
      <c r="AP38" s="161">
        <f t="shared" si="220"/>
        <v>0</v>
      </c>
      <c r="AQ38" s="161">
        <f t="shared" si="220"/>
        <v>0</v>
      </c>
      <c r="AR38" s="161">
        <f t="shared" si="220"/>
        <v>0</v>
      </c>
      <c r="AS38" s="161">
        <f t="shared" si="220"/>
        <v>0</v>
      </c>
      <c r="AT38" s="161">
        <f t="shared" si="221"/>
        <v>0</v>
      </c>
      <c r="AU38" s="161">
        <f t="shared" si="221"/>
        <v>0</v>
      </c>
      <c r="AV38" s="161">
        <f t="shared" si="221"/>
        <v>0</v>
      </c>
      <c r="AW38" s="161">
        <f t="shared" si="221"/>
        <v>0</v>
      </c>
      <c r="AX38" s="161">
        <f t="shared" si="221"/>
        <v>0</v>
      </c>
      <c r="AY38" s="161">
        <f t="shared" si="221"/>
        <v>0</v>
      </c>
      <c r="AZ38" s="161">
        <f t="shared" si="221"/>
        <v>0</v>
      </c>
      <c r="BA38" s="161">
        <f t="shared" si="221"/>
        <v>0</v>
      </c>
      <c r="BB38" s="161">
        <f t="shared" si="221"/>
        <v>0</v>
      </c>
      <c r="BC38" s="161">
        <f t="shared" si="221"/>
        <v>0</v>
      </c>
    </row>
    <row r="39" spans="1:55" s="65" customFormat="1" ht="10.5" hidden="1" outlineLevel="2" x14ac:dyDescent="0.2">
      <c r="A39" s="159" t="s">
        <v>74</v>
      </c>
      <c r="B39" s="160" t="s">
        <v>75</v>
      </c>
      <c r="C39" s="161" t="s">
        <v>76</v>
      </c>
      <c r="D39" s="167">
        <f>'10'!G38</f>
        <v>0.40623860999999994</v>
      </c>
      <c r="E39" s="161">
        <f t="shared" si="6"/>
        <v>0.99973523999999991</v>
      </c>
      <c r="F39" s="161">
        <f t="shared" si="7"/>
        <v>9.9973523999999994E-2</v>
      </c>
      <c r="G39" s="161">
        <f t="shared" si="8"/>
        <v>0.39989409599999998</v>
      </c>
      <c r="H39" s="161">
        <f t="shared" si="9"/>
        <v>0.4998676199999999</v>
      </c>
      <c r="I39" s="161">
        <f t="shared" si="10"/>
        <v>0</v>
      </c>
      <c r="J39" s="161">
        <f>'10'!J38</f>
        <v>0.99973523999999991</v>
      </c>
      <c r="K39" s="161">
        <f>J39*0.1</f>
        <v>9.9973523999999994E-2</v>
      </c>
      <c r="L39" s="161">
        <f>J39*0.4</f>
        <v>0.39989409599999998</v>
      </c>
      <c r="M39" s="161">
        <f>J39-K39-L39</f>
        <v>0.4998676199999999</v>
      </c>
      <c r="N39" s="161">
        <v>0</v>
      </c>
      <c r="O39" s="161">
        <f>'10'!L38</f>
        <v>0</v>
      </c>
      <c r="P39" s="161">
        <f>O39*0.1</f>
        <v>0</v>
      </c>
      <c r="Q39" s="161">
        <f>O39*0.4</f>
        <v>0</v>
      </c>
      <c r="R39" s="161">
        <f>O39-P39-Q39</f>
        <v>0</v>
      </c>
      <c r="S39" s="161">
        <v>0</v>
      </c>
      <c r="T39" s="161">
        <f>'10'!N38</f>
        <v>0</v>
      </c>
      <c r="U39" s="161">
        <f>T39*0.1</f>
        <v>0</v>
      </c>
      <c r="V39" s="161">
        <f>T39*0.4</f>
        <v>0</v>
      </c>
      <c r="W39" s="161">
        <f>T39-U39-V39</f>
        <v>0</v>
      </c>
      <c r="X39" s="161">
        <v>0</v>
      </c>
      <c r="Y39" s="161">
        <f>'10'!P38</f>
        <v>0</v>
      </c>
      <c r="Z39" s="161">
        <f>Y39*0.1</f>
        <v>0</v>
      </c>
      <c r="AA39" s="161">
        <f>Y39*0.4</f>
        <v>0</v>
      </c>
      <c r="AB39" s="161">
        <f>Y39-Z39-AA39</f>
        <v>0</v>
      </c>
      <c r="AC39" s="161">
        <v>0</v>
      </c>
      <c r="AD39" s="167">
        <f>D39/1.2</f>
        <v>0.33853217499999999</v>
      </c>
      <c r="AE39" s="161">
        <f t="shared" si="26"/>
        <v>0.83311269999999993</v>
      </c>
      <c r="AF39" s="161">
        <f t="shared" si="27"/>
        <v>8.3311269999999993E-2</v>
      </c>
      <c r="AG39" s="161">
        <f t="shared" si="28"/>
        <v>0.33324507999999997</v>
      </c>
      <c r="AH39" s="161">
        <f t="shared" si="29"/>
        <v>0.41655634999999991</v>
      </c>
      <c r="AI39" s="161">
        <f t="shared" si="30"/>
        <v>0</v>
      </c>
      <c r="AJ39" s="161">
        <f t="shared" si="220"/>
        <v>0.83311269999999993</v>
      </c>
      <c r="AK39" s="161">
        <f t="shared" si="220"/>
        <v>8.3311269999999993E-2</v>
      </c>
      <c r="AL39" s="161">
        <f t="shared" si="220"/>
        <v>0.33324507999999997</v>
      </c>
      <c r="AM39" s="161">
        <f t="shared" si="220"/>
        <v>0.41655634999999991</v>
      </c>
      <c r="AN39" s="161">
        <f t="shared" si="220"/>
        <v>0</v>
      </c>
      <c r="AO39" s="161">
        <f t="shared" si="220"/>
        <v>0</v>
      </c>
      <c r="AP39" s="161">
        <f t="shared" si="220"/>
        <v>0</v>
      </c>
      <c r="AQ39" s="161">
        <f t="shared" si="220"/>
        <v>0</v>
      </c>
      <c r="AR39" s="161">
        <f t="shared" si="220"/>
        <v>0</v>
      </c>
      <c r="AS39" s="161">
        <f t="shared" si="220"/>
        <v>0</v>
      </c>
      <c r="AT39" s="161">
        <f t="shared" si="221"/>
        <v>0</v>
      </c>
      <c r="AU39" s="161">
        <f t="shared" si="221"/>
        <v>0</v>
      </c>
      <c r="AV39" s="161">
        <f t="shared" si="221"/>
        <v>0</v>
      </c>
      <c r="AW39" s="161">
        <f t="shared" si="221"/>
        <v>0</v>
      </c>
      <c r="AX39" s="161">
        <f t="shared" si="221"/>
        <v>0</v>
      </c>
      <c r="AY39" s="161">
        <f t="shared" si="221"/>
        <v>0</v>
      </c>
      <c r="AZ39" s="161">
        <f t="shared" si="221"/>
        <v>0</v>
      </c>
      <c r="BA39" s="161">
        <f t="shared" si="221"/>
        <v>0</v>
      </c>
      <c r="BB39" s="161">
        <f t="shared" si="221"/>
        <v>0</v>
      </c>
      <c r="BC39" s="161">
        <f t="shared" si="221"/>
        <v>0</v>
      </c>
    </row>
    <row r="40" spans="1:55" s="65" customFormat="1" ht="31.5" hidden="1" outlineLevel="1" x14ac:dyDescent="0.2">
      <c r="A40" s="151" t="s">
        <v>77</v>
      </c>
      <c r="B40" s="149" t="s">
        <v>78</v>
      </c>
      <c r="C40" s="150" t="s">
        <v>31</v>
      </c>
      <c r="D40" s="166" t="str">
        <f>'10'!G39</f>
        <v>нд</v>
      </c>
      <c r="E40" s="150" t="s">
        <v>38</v>
      </c>
      <c r="F40" s="150" t="s">
        <v>38</v>
      </c>
      <c r="G40" s="150" t="s">
        <v>38</v>
      </c>
      <c r="H40" s="150" t="s">
        <v>38</v>
      </c>
      <c r="I40" s="150" t="s">
        <v>38</v>
      </c>
      <c r="J40" s="150" t="str">
        <f>'10'!J39</f>
        <v>нд</v>
      </c>
      <c r="K40" s="150" t="s">
        <v>38</v>
      </c>
      <c r="L40" s="150" t="s">
        <v>38</v>
      </c>
      <c r="M40" s="150" t="s">
        <v>38</v>
      </c>
      <c r="N40" s="150" t="s">
        <v>38</v>
      </c>
      <c r="O40" s="150" t="str">
        <f>'10'!L39</f>
        <v>нд</v>
      </c>
      <c r="P40" s="150" t="s">
        <v>38</v>
      </c>
      <c r="Q40" s="150" t="s">
        <v>38</v>
      </c>
      <c r="R40" s="150" t="s">
        <v>38</v>
      </c>
      <c r="S40" s="150" t="s">
        <v>38</v>
      </c>
      <c r="T40" s="150" t="str">
        <f>'10'!N39</f>
        <v>нд</v>
      </c>
      <c r="U40" s="150" t="s">
        <v>38</v>
      </c>
      <c r="V40" s="150" t="s">
        <v>38</v>
      </c>
      <c r="W40" s="150" t="s">
        <v>38</v>
      </c>
      <c r="X40" s="150" t="s">
        <v>38</v>
      </c>
      <c r="Y40" s="150" t="str">
        <f>'10'!P39</f>
        <v>нд</v>
      </c>
      <c r="Z40" s="150" t="s">
        <v>38</v>
      </c>
      <c r="AA40" s="150" t="s">
        <v>38</v>
      </c>
      <c r="AB40" s="150" t="s">
        <v>38</v>
      </c>
      <c r="AC40" s="150" t="s">
        <v>38</v>
      </c>
      <c r="AD40" s="166" t="s">
        <v>38</v>
      </c>
      <c r="AE40" s="150" t="s">
        <v>38</v>
      </c>
      <c r="AF40" s="150" t="s">
        <v>38</v>
      </c>
      <c r="AG40" s="150" t="s">
        <v>38</v>
      </c>
      <c r="AH40" s="150" t="s">
        <v>38</v>
      </c>
      <c r="AI40" s="150" t="s">
        <v>38</v>
      </c>
      <c r="AJ40" s="150" t="s">
        <v>38</v>
      </c>
      <c r="AK40" s="150" t="s">
        <v>38</v>
      </c>
      <c r="AL40" s="150" t="s">
        <v>38</v>
      </c>
      <c r="AM40" s="150" t="s">
        <v>38</v>
      </c>
      <c r="AN40" s="150" t="s">
        <v>38</v>
      </c>
      <c r="AO40" s="150" t="s">
        <v>38</v>
      </c>
      <c r="AP40" s="150" t="s">
        <v>38</v>
      </c>
      <c r="AQ40" s="150" t="s">
        <v>38</v>
      </c>
      <c r="AR40" s="150" t="s">
        <v>38</v>
      </c>
      <c r="AS40" s="150" t="s">
        <v>38</v>
      </c>
      <c r="AT40" s="150" t="s">
        <v>38</v>
      </c>
      <c r="AU40" s="150" t="s">
        <v>38</v>
      </c>
      <c r="AV40" s="150" t="s">
        <v>38</v>
      </c>
      <c r="AW40" s="150" t="s">
        <v>38</v>
      </c>
      <c r="AX40" s="150" t="s">
        <v>38</v>
      </c>
      <c r="AY40" s="150" t="s">
        <v>38</v>
      </c>
      <c r="AZ40" s="150" t="s">
        <v>38</v>
      </c>
      <c r="BA40" s="150" t="s">
        <v>38</v>
      </c>
      <c r="BB40" s="150" t="s">
        <v>38</v>
      </c>
      <c r="BC40" s="150" t="s">
        <v>38</v>
      </c>
    </row>
    <row r="41" spans="1:55" s="65" customFormat="1" ht="31.5" hidden="1" outlineLevel="1" x14ac:dyDescent="0.2">
      <c r="A41" s="151" t="s">
        <v>79</v>
      </c>
      <c r="B41" s="149" t="s">
        <v>80</v>
      </c>
      <c r="C41" s="150" t="s">
        <v>31</v>
      </c>
      <c r="D41" s="166">
        <f>'10'!G40</f>
        <v>13.8070632</v>
      </c>
      <c r="E41" s="150">
        <f t="shared" si="6"/>
        <v>1.8341837519999999</v>
      </c>
      <c r="F41" s="150">
        <f t="shared" si="7"/>
        <v>0</v>
      </c>
      <c r="G41" s="150">
        <f t="shared" si="8"/>
        <v>0</v>
      </c>
      <c r="H41" s="150">
        <f t="shared" si="9"/>
        <v>1.8341837519999999</v>
      </c>
      <c r="I41" s="150">
        <f t="shared" si="10"/>
        <v>0</v>
      </c>
      <c r="J41" s="150">
        <f>'10'!J40</f>
        <v>1.8341837519999999</v>
      </c>
      <c r="K41" s="150">
        <f t="shared" ref="K41" si="222">SUM(K42:K45)</f>
        <v>0</v>
      </c>
      <c r="L41" s="150">
        <f t="shared" ref="L41" si="223">SUM(L42:L45)</f>
        <v>0</v>
      </c>
      <c r="M41" s="150">
        <f>SUM(M42:M45)</f>
        <v>1.8341837519999999</v>
      </c>
      <c r="N41" s="150">
        <f t="shared" ref="N41" si="224">SUM(N42:N45)</f>
        <v>0</v>
      </c>
      <c r="O41" s="150">
        <f>'10'!L40</f>
        <v>0</v>
      </c>
      <c r="P41" s="150">
        <f t="shared" ref="P41" si="225">SUM(P42:P45)</f>
        <v>0</v>
      </c>
      <c r="Q41" s="150">
        <f t="shared" ref="Q41" si="226">SUM(Q42:Q45)</f>
        <v>0</v>
      </c>
      <c r="R41" s="150">
        <f t="shared" ref="R41" si="227">SUM(R42:R45)</f>
        <v>0</v>
      </c>
      <c r="S41" s="150">
        <f t="shared" ref="S41" si="228">SUM(S42:S45)</f>
        <v>0</v>
      </c>
      <c r="T41" s="150">
        <f>'10'!N40</f>
        <v>0</v>
      </c>
      <c r="U41" s="150">
        <f t="shared" ref="U41" si="229">SUM(U42:U45)</f>
        <v>0</v>
      </c>
      <c r="V41" s="150">
        <f t="shared" ref="V41" si="230">SUM(V42:V45)</f>
        <v>0</v>
      </c>
      <c r="W41" s="150">
        <f t="shared" ref="W41" si="231">SUM(W42:W45)</f>
        <v>0</v>
      </c>
      <c r="X41" s="150">
        <f t="shared" ref="X41" si="232">SUM(X42:X45)</f>
        <v>0</v>
      </c>
      <c r="Y41" s="150">
        <f>'10'!P40</f>
        <v>0</v>
      </c>
      <c r="Z41" s="150">
        <f t="shared" ref="Z41" si="233">SUM(Z42:Z45)</f>
        <v>0</v>
      </c>
      <c r="AA41" s="150">
        <f t="shared" ref="AA41" si="234">SUM(AA42:AA45)</f>
        <v>0</v>
      </c>
      <c r="AB41" s="150">
        <f t="shared" ref="AB41" si="235">SUM(AB42:AB45)</f>
        <v>0</v>
      </c>
      <c r="AC41" s="150">
        <f t="shared" ref="AC41" si="236">SUM(AC42:AC45)</f>
        <v>0</v>
      </c>
      <c r="AD41" s="166">
        <f t="shared" ref="AD41" si="237">SUM(AD42:AD45)</f>
        <v>11.505886</v>
      </c>
      <c r="AE41" s="150">
        <f t="shared" ref="AE41:AE45" si="238">AJ41+AO41+AT41+AY41</f>
        <v>1.5284864600000001</v>
      </c>
      <c r="AF41" s="150">
        <f t="shared" ref="AF41:AF45" si="239">AK41+AP41+AU41+AZ41</f>
        <v>0</v>
      </c>
      <c r="AG41" s="150">
        <f t="shared" ref="AG41:AG45" si="240">AL41+AQ41+AV41+BA41</f>
        <v>0</v>
      </c>
      <c r="AH41" s="150">
        <f t="shared" ref="AH41:AH45" si="241">AM41+AR41+AW41+BB41</f>
        <v>1.5284864600000001</v>
      </c>
      <c r="AI41" s="150">
        <f t="shared" ref="AI41:AI45" si="242">AN41+AS41+AX41+BC41</f>
        <v>0</v>
      </c>
      <c r="AJ41" s="150">
        <f t="shared" ref="AJ41" si="243">SUM(AJ42:AJ45)</f>
        <v>1.5284864600000001</v>
      </c>
      <c r="AK41" s="150">
        <f t="shared" ref="AK41" si="244">SUM(AK42:AK45)</f>
        <v>0</v>
      </c>
      <c r="AL41" s="150">
        <f t="shared" ref="AL41" si="245">SUM(AL42:AL45)</f>
        <v>0</v>
      </c>
      <c r="AM41" s="150">
        <f t="shared" ref="AM41" si="246">SUM(AM42:AM45)</f>
        <v>1.5284864600000001</v>
      </c>
      <c r="AN41" s="150">
        <f t="shared" ref="AN41" si="247">SUM(AN42:AN45)</f>
        <v>0</v>
      </c>
      <c r="AO41" s="150">
        <f t="shared" ref="AO41" si="248">SUM(AO42:AO45)</f>
        <v>0</v>
      </c>
      <c r="AP41" s="150">
        <f t="shared" ref="AP41" si="249">SUM(AP42:AP45)</f>
        <v>0</v>
      </c>
      <c r="AQ41" s="150">
        <f t="shared" ref="AQ41" si="250">SUM(AQ42:AQ45)</f>
        <v>0</v>
      </c>
      <c r="AR41" s="150">
        <f t="shared" ref="AR41" si="251">SUM(AR42:AR45)</f>
        <v>0</v>
      </c>
      <c r="AS41" s="150">
        <f t="shared" ref="AS41" si="252">SUM(AS42:AS45)</f>
        <v>0</v>
      </c>
      <c r="AT41" s="150">
        <f t="shared" ref="AT41" si="253">SUM(AT42:AT45)</f>
        <v>0</v>
      </c>
      <c r="AU41" s="150">
        <f t="shared" ref="AU41" si="254">SUM(AU42:AU45)</f>
        <v>0</v>
      </c>
      <c r="AV41" s="150">
        <f t="shared" ref="AV41" si="255">SUM(AV42:AV45)</f>
        <v>0</v>
      </c>
      <c r="AW41" s="150">
        <f t="shared" ref="AW41" si="256">SUM(AW42:AW45)</f>
        <v>0</v>
      </c>
      <c r="AX41" s="150">
        <f t="shared" ref="AX41" si="257">SUM(AX42:AX45)</f>
        <v>0</v>
      </c>
      <c r="AY41" s="150">
        <f t="shared" ref="AY41" si="258">SUM(AY42:AY45)</f>
        <v>0</v>
      </c>
      <c r="AZ41" s="150">
        <f t="shared" ref="AZ41" si="259">SUM(AZ42:AZ45)</f>
        <v>0</v>
      </c>
      <c r="BA41" s="150">
        <f t="shared" ref="BA41" si="260">SUM(BA42:BA45)</f>
        <v>0</v>
      </c>
      <c r="BB41" s="150">
        <f t="shared" ref="BB41" si="261">SUM(BB42:BB45)</f>
        <v>0</v>
      </c>
      <c r="BC41" s="150">
        <f t="shared" ref="BC41" si="262">SUM(BC42:BC45)</f>
        <v>0</v>
      </c>
    </row>
    <row r="42" spans="1:55" s="65" customFormat="1" ht="21" hidden="1" outlineLevel="2" x14ac:dyDescent="0.2">
      <c r="A42" s="159" t="s">
        <v>81</v>
      </c>
      <c r="B42" s="160" t="s">
        <v>82</v>
      </c>
      <c r="C42" s="161" t="s">
        <v>83</v>
      </c>
      <c r="D42" s="167">
        <f>'10'!G41</f>
        <v>7.4807999999999995</v>
      </c>
      <c r="E42" s="161">
        <f t="shared" si="6"/>
        <v>0.24898375199999997</v>
      </c>
      <c r="F42" s="161">
        <f t="shared" si="7"/>
        <v>0</v>
      </c>
      <c r="G42" s="161">
        <f t="shared" si="8"/>
        <v>0</v>
      </c>
      <c r="H42" s="161">
        <f t="shared" si="9"/>
        <v>0.24898375199999997</v>
      </c>
      <c r="I42" s="161">
        <f t="shared" si="10"/>
        <v>0</v>
      </c>
      <c r="J42" s="161">
        <f>'10'!J41</f>
        <v>0.24898375199999997</v>
      </c>
      <c r="K42" s="161"/>
      <c r="L42" s="161"/>
      <c r="M42" s="161">
        <f>J42</f>
        <v>0.24898375199999997</v>
      </c>
      <c r="N42" s="161"/>
      <c r="O42" s="161">
        <f>'10'!L41</f>
        <v>0</v>
      </c>
      <c r="P42" s="161"/>
      <c r="Q42" s="161"/>
      <c r="R42" s="161">
        <f>O42</f>
        <v>0</v>
      </c>
      <c r="S42" s="161"/>
      <c r="T42" s="161">
        <f>'10'!N41</f>
        <v>0</v>
      </c>
      <c r="U42" s="161"/>
      <c r="V42" s="161"/>
      <c r="W42" s="161">
        <f>T42</f>
        <v>0</v>
      </c>
      <c r="X42" s="161"/>
      <c r="Y42" s="161">
        <f>'10'!P41</f>
        <v>0</v>
      </c>
      <c r="Z42" s="161"/>
      <c r="AA42" s="161"/>
      <c r="AB42" s="161">
        <f>Y42</f>
        <v>0</v>
      </c>
      <c r="AC42" s="161"/>
      <c r="AD42" s="167">
        <f>D42/1.2</f>
        <v>6.234</v>
      </c>
      <c r="AE42" s="161">
        <f t="shared" si="238"/>
        <v>0.20748645999999998</v>
      </c>
      <c r="AF42" s="161">
        <f t="shared" si="239"/>
        <v>0</v>
      </c>
      <c r="AG42" s="161">
        <f t="shared" si="240"/>
        <v>0</v>
      </c>
      <c r="AH42" s="161">
        <f t="shared" si="241"/>
        <v>0.20748645999999998</v>
      </c>
      <c r="AI42" s="161">
        <f t="shared" si="242"/>
        <v>0</v>
      </c>
      <c r="AJ42" s="161">
        <f t="shared" ref="AJ42:AS45" si="263">J42/1.2</f>
        <v>0.20748645999999998</v>
      </c>
      <c r="AK42" s="161">
        <f t="shared" si="263"/>
        <v>0</v>
      </c>
      <c r="AL42" s="161">
        <f t="shared" si="263"/>
        <v>0</v>
      </c>
      <c r="AM42" s="161">
        <f t="shared" si="263"/>
        <v>0.20748645999999998</v>
      </c>
      <c r="AN42" s="161">
        <f t="shared" si="263"/>
        <v>0</v>
      </c>
      <c r="AO42" s="161">
        <f t="shared" si="263"/>
        <v>0</v>
      </c>
      <c r="AP42" s="161">
        <f t="shared" si="263"/>
        <v>0</v>
      </c>
      <c r="AQ42" s="161">
        <f t="shared" si="263"/>
        <v>0</v>
      </c>
      <c r="AR42" s="161">
        <f t="shared" si="263"/>
        <v>0</v>
      </c>
      <c r="AS42" s="161">
        <f t="shared" si="263"/>
        <v>0</v>
      </c>
      <c r="AT42" s="161">
        <f t="shared" ref="AT42:BC45" si="264">T42/1.2</f>
        <v>0</v>
      </c>
      <c r="AU42" s="161">
        <f t="shared" si="264"/>
        <v>0</v>
      </c>
      <c r="AV42" s="161">
        <f t="shared" si="264"/>
        <v>0</v>
      </c>
      <c r="AW42" s="161">
        <f t="shared" si="264"/>
        <v>0</v>
      </c>
      <c r="AX42" s="161">
        <f t="shared" si="264"/>
        <v>0</v>
      </c>
      <c r="AY42" s="161">
        <f t="shared" si="264"/>
        <v>0</v>
      </c>
      <c r="AZ42" s="161">
        <f t="shared" si="264"/>
        <v>0</v>
      </c>
      <c r="BA42" s="161">
        <f t="shared" si="264"/>
        <v>0</v>
      </c>
      <c r="BB42" s="161">
        <f t="shared" si="264"/>
        <v>0</v>
      </c>
      <c r="BC42" s="161">
        <f t="shared" si="264"/>
        <v>0</v>
      </c>
    </row>
    <row r="43" spans="1:55" s="65" customFormat="1" ht="31.5" hidden="1" outlineLevel="2" x14ac:dyDescent="0.2">
      <c r="A43" s="159" t="s">
        <v>84</v>
      </c>
      <c r="B43" s="160" t="s">
        <v>85</v>
      </c>
      <c r="C43" s="161" t="s">
        <v>86</v>
      </c>
      <c r="D43" s="167">
        <f>'10'!G42</f>
        <v>6.3262632000000005</v>
      </c>
      <c r="E43" s="161">
        <f t="shared" si="6"/>
        <v>0</v>
      </c>
      <c r="F43" s="161">
        <f t="shared" si="7"/>
        <v>0</v>
      </c>
      <c r="G43" s="161">
        <f>L43+Q43+V43+AA43</f>
        <v>0</v>
      </c>
      <c r="H43" s="161">
        <f t="shared" si="9"/>
        <v>0</v>
      </c>
      <c r="I43" s="161">
        <f t="shared" si="10"/>
        <v>0</v>
      </c>
      <c r="J43" s="161">
        <f>'10'!J42</f>
        <v>0</v>
      </c>
      <c r="K43" s="161"/>
      <c r="L43" s="161"/>
      <c r="M43" s="161">
        <f t="shared" ref="M43:M45" si="265">J43</f>
        <v>0</v>
      </c>
      <c r="N43" s="161"/>
      <c r="O43" s="161">
        <f>'10'!L42</f>
        <v>0</v>
      </c>
      <c r="P43" s="161"/>
      <c r="Q43" s="161"/>
      <c r="R43" s="161">
        <f t="shared" ref="R43:R45" si="266">O43</f>
        <v>0</v>
      </c>
      <c r="S43" s="161"/>
      <c r="T43" s="161">
        <f>'10'!N42</f>
        <v>0</v>
      </c>
      <c r="U43" s="161"/>
      <c r="V43" s="161"/>
      <c r="W43" s="161">
        <f t="shared" ref="W43:W45" si="267">T43</f>
        <v>0</v>
      </c>
      <c r="X43" s="161"/>
      <c r="Y43" s="161">
        <f>'10'!P42</f>
        <v>0</v>
      </c>
      <c r="Z43" s="161"/>
      <c r="AA43" s="161"/>
      <c r="AB43" s="161">
        <f t="shared" ref="AB43:AB45" si="268">Y43</f>
        <v>0</v>
      </c>
      <c r="AC43" s="161"/>
      <c r="AD43" s="167">
        <f>D43/1.2</f>
        <v>5.2718860000000003</v>
      </c>
      <c r="AE43" s="161">
        <f t="shared" si="238"/>
        <v>0</v>
      </c>
      <c r="AF43" s="161">
        <f t="shared" si="239"/>
        <v>0</v>
      </c>
      <c r="AG43" s="161">
        <f t="shared" si="240"/>
        <v>0</v>
      </c>
      <c r="AH43" s="161">
        <f t="shared" si="241"/>
        <v>0</v>
      </c>
      <c r="AI43" s="161">
        <f t="shared" si="242"/>
        <v>0</v>
      </c>
      <c r="AJ43" s="161">
        <f t="shared" si="263"/>
        <v>0</v>
      </c>
      <c r="AK43" s="161">
        <f t="shared" si="263"/>
        <v>0</v>
      </c>
      <c r="AL43" s="161">
        <f t="shared" si="263"/>
        <v>0</v>
      </c>
      <c r="AM43" s="161">
        <f t="shared" si="263"/>
        <v>0</v>
      </c>
      <c r="AN43" s="161">
        <f t="shared" si="263"/>
        <v>0</v>
      </c>
      <c r="AO43" s="161">
        <f t="shared" si="263"/>
        <v>0</v>
      </c>
      <c r="AP43" s="161">
        <f t="shared" si="263"/>
        <v>0</v>
      </c>
      <c r="AQ43" s="161">
        <f t="shared" si="263"/>
        <v>0</v>
      </c>
      <c r="AR43" s="161">
        <f t="shared" si="263"/>
        <v>0</v>
      </c>
      <c r="AS43" s="161">
        <f t="shared" si="263"/>
        <v>0</v>
      </c>
      <c r="AT43" s="161">
        <f t="shared" si="264"/>
        <v>0</v>
      </c>
      <c r="AU43" s="161">
        <f t="shared" si="264"/>
        <v>0</v>
      </c>
      <c r="AV43" s="161">
        <f t="shared" si="264"/>
        <v>0</v>
      </c>
      <c r="AW43" s="161">
        <f t="shared" si="264"/>
        <v>0</v>
      </c>
      <c r="AX43" s="161">
        <f t="shared" si="264"/>
        <v>0</v>
      </c>
      <c r="AY43" s="161">
        <f t="shared" si="264"/>
        <v>0</v>
      </c>
      <c r="AZ43" s="161">
        <f t="shared" si="264"/>
        <v>0</v>
      </c>
      <c r="BA43" s="161">
        <f t="shared" si="264"/>
        <v>0</v>
      </c>
      <c r="BB43" s="161">
        <f t="shared" si="264"/>
        <v>0</v>
      </c>
      <c r="BC43" s="161">
        <f t="shared" si="264"/>
        <v>0</v>
      </c>
    </row>
    <row r="44" spans="1:55" s="65" customFormat="1" ht="10.5" hidden="1" outlineLevel="2" x14ac:dyDescent="0.2">
      <c r="A44" s="159" t="s">
        <v>87</v>
      </c>
      <c r="B44" s="160" t="s">
        <v>949</v>
      </c>
      <c r="C44" s="161" t="s">
        <v>89</v>
      </c>
      <c r="D44" s="167">
        <f>'10'!G43</f>
        <v>0</v>
      </c>
      <c r="E44" s="161">
        <f t="shared" si="6"/>
        <v>0.432</v>
      </c>
      <c r="F44" s="161">
        <f t="shared" ref="F44" si="269">K44+P44+U44+Z44</f>
        <v>0</v>
      </c>
      <c r="G44" s="161">
        <f>L44+Q44+V44+AA44</f>
        <v>0</v>
      </c>
      <c r="H44" s="161">
        <f t="shared" ref="H44" si="270">M44+R44+W44+AB44</f>
        <v>0.432</v>
      </c>
      <c r="I44" s="161">
        <f t="shared" ref="I44" si="271">N44+S44+X44+AC44</f>
        <v>0</v>
      </c>
      <c r="J44" s="161">
        <f>'10'!J43</f>
        <v>0.432</v>
      </c>
      <c r="K44" s="161"/>
      <c r="L44" s="161"/>
      <c r="M44" s="161">
        <f t="shared" ref="M44" si="272">J44</f>
        <v>0.432</v>
      </c>
      <c r="N44" s="161"/>
      <c r="O44" s="161">
        <f>'10'!L43</f>
        <v>0</v>
      </c>
      <c r="P44" s="161"/>
      <c r="Q44" s="161"/>
      <c r="R44" s="161">
        <f t="shared" si="266"/>
        <v>0</v>
      </c>
      <c r="S44" s="161"/>
      <c r="T44" s="161">
        <f>'10'!N43</f>
        <v>0</v>
      </c>
      <c r="U44" s="161"/>
      <c r="V44" s="161"/>
      <c r="W44" s="161">
        <f t="shared" si="267"/>
        <v>0</v>
      </c>
      <c r="X44" s="161"/>
      <c r="Y44" s="161">
        <f>'10'!P43</f>
        <v>0</v>
      </c>
      <c r="Z44" s="161"/>
      <c r="AA44" s="161"/>
      <c r="AB44" s="161">
        <f t="shared" si="268"/>
        <v>0</v>
      </c>
      <c r="AC44" s="161"/>
      <c r="AD44" s="167">
        <f>D44/1.2</f>
        <v>0</v>
      </c>
      <c r="AE44" s="161">
        <f t="shared" ref="AE44" si="273">AJ44+AO44+AT44+AY44</f>
        <v>0.36</v>
      </c>
      <c r="AF44" s="161">
        <f t="shared" ref="AF44" si="274">AK44+AP44+AU44+AZ44</f>
        <v>0</v>
      </c>
      <c r="AG44" s="161">
        <f t="shared" ref="AG44" si="275">AL44+AQ44+AV44+BA44</f>
        <v>0</v>
      </c>
      <c r="AH44" s="161">
        <f t="shared" ref="AH44" si="276">AM44+AR44+AW44+BB44</f>
        <v>0.36</v>
      </c>
      <c r="AI44" s="161">
        <f t="shared" ref="AI44" si="277">AN44+AS44+AX44+BC44</f>
        <v>0</v>
      </c>
      <c r="AJ44" s="161">
        <f t="shared" si="263"/>
        <v>0.36</v>
      </c>
      <c r="AK44" s="161">
        <f t="shared" si="263"/>
        <v>0</v>
      </c>
      <c r="AL44" s="161">
        <f t="shared" si="263"/>
        <v>0</v>
      </c>
      <c r="AM44" s="161">
        <f t="shared" si="263"/>
        <v>0.36</v>
      </c>
      <c r="AN44" s="161">
        <f t="shared" si="263"/>
        <v>0</v>
      </c>
      <c r="AO44" s="161">
        <f t="shared" si="263"/>
        <v>0</v>
      </c>
      <c r="AP44" s="161">
        <f t="shared" si="263"/>
        <v>0</v>
      </c>
      <c r="AQ44" s="161">
        <f t="shared" si="263"/>
        <v>0</v>
      </c>
      <c r="AR44" s="161">
        <f t="shared" si="263"/>
        <v>0</v>
      </c>
      <c r="AS44" s="161">
        <f t="shared" si="263"/>
        <v>0</v>
      </c>
      <c r="AT44" s="161">
        <f t="shared" si="264"/>
        <v>0</v>
      </c>
      <c r="AU44" s="161">
        <f t="shared" si="264"/>
        <v>0</v>
      </c>
      <c r="AV44" s="161">
        <f t="shared" si="264"/>
        <v>0</v>
      </c>
      <c r="AW44" s="161">
        <f t="shared" si="264"/>
        <v>0</v>
      </c>
      <c r="AX44" s="161">
        <f t="shared" si="264"/>
        <v>0</v>
      </c>
      <c r="AY44" s="161">
        <f t="shared" si="264"/>
        <v>0</v>
      </c>
      <c r="AZ44" s="161">
        <f t="shared" si="264"/>
        <v>0</v>
      </c>
      <c r="BA44" s="161">
        <f t="shared" si="264"/>
        <v>0</v>
      </c>
      <c r="BB44" s="161">
        <f t="shared" si="264"/>
        <v>0</v>
      </c>
      <c r="BC44" s="161">
        <f t="shared" si="264"/>
        <v>0</v>
      </c>
    </row>
    <row r="45" spans="1:55" s="65" customFormat="1" ht="10.5" hidden="1" outlineLevel="2" x14ac:dyDescent="0.2">
      <c r="A45" s="159" t="s">
        <v>950</v>
      </c>
      <c r="B45" s="160" t="s">
        <v>88</v>
      </c>
      <c r="C45" s="161" t="s">
        <v>951</v>
      </c>
      <c r="D45" s="167">
        <f>'10'!G44</f>
        <v>0</v>
      </c>
      <c r="E45" s="161">
        <f t="shared" si="6"/>
        <v>1.1532</v>
      </c>
      <c r="F45" s="161">
        <f t="shared" si="7"/>
        <v>0</v>
      </c>
      <c r="G45" s="161">
        <f t="shared" si="8"/>
        <v>0</v>
      </c>
      <c r="H45" s="161">
        <f t="shared" si="9"/>
        <v>1.1532</v>
      </c>
      <c r="I45" s="161">
        <f t="shared" si="10"/>
        <v>0</v>
      </c>
      <c r="J45" s="161">
        <f>'10'!J44</f>
        <v>1.1532</v>
      </c>
      <c r="K45" s="161"/>
      <c r="L45" s="161"/>
      <c r="M45" s="161">
        <f t="shared" si="265"/>
        <v>1.1532</v>
      </c>
      <c r="N45" s="161"/>
      <c r="O45" s="161">
        <f>'10'!L44</f>
        <v>0</v>
      </c>
      <c r="P45" s="161"/>
      <c r="Q45" s="161"/>
      <c r="R45" s="161">
        <f t="shared" si="266"/>
        <v>0</v>
      </c>
      <c r="S45" s="161"/>
      <c r="T45" s="161">
        <f>'10'!N44</f>
        <v>0</v>
      </c>
      <c r="U45" s="161"/>
      <c r="V45" s="161"/>
      <c r="W45" s="161">
        <f t="shared" si="267"/>
        <v>0</v>
      </c>
      <c r="X45" s="161"/>
      <c r="Y45" s="161">
        <f>'10'!P44</f>
        <v>0</v>
      </c>
      <c r="Z45" s="161"/>
      <c r="AA45" s="161"/>
      <c r="AB45" s="161">
        <f t="shared" si="268"/>
        <v>0</v>
      </c>
      <c r="AC45" s="161"/>
      <c r="AD45" s="167">
        <f>D45/1.2</f>
        <v>0</v>
      </c>
      <c r="AE45" s="161">
        <f t="shared" si="238"/>
        <v>0.96100000000000008</v>
      </c>
      <c r="AF45" s="161">
        <f t="shared" si="239"/>
        <v>0</v>
      </c>
      <c r="AG45" s="161">
        <f t="shared" si="240"/>
        <v>0</v>
      </c>
      <c r="AH45" s="161">
        <f t="shared" si="241"/>
        <v>0.96100000000000008</v>
      </c>
      <c r="AI45" s="161">
        <f t="shared" si="242"/>
        <v>0</v>
      </c>
      <c r="AJ45" s="161">
        <f t="shared" si="263"/>
        <v>0.96100000000000008</v>
      </c>
      <c r="AK45" s="161">
        <f t="shared" si="263"/>
        <v>0</v>
      </c>
      <c r="AL45" s="161">
        <f t="shared" si="263"/>
        <v>0</v>
      </c>
      <c r="AM45" s="161">
        <f t="shared" si="263"/>
        <v>0.96100000000000008</v>
      </c>
      <c r="AN45" s="161">
        <f t="shared" si="263"/>
        <v>0</v>
      </c>
      <c r="AO45" s="161">
        <f t="shared" si="263"/>
        <v>0</v>
      </c>
      <c r="AP45" s="161">
        <f t="shared" si="263"/>
        <v>0</v>
      </c>
      <c r="AQ45" s="161">
        <f t="shared" si="263"/>
        <v>0</v>
      </c>
      <c r="AR45" s="161">
        <f t="shared" si="263"/>
        <v>0</v>
      </c>
      <c r="AS45" s="161">
        <f t="shared" si="263"/>
        <v>0</v>
      </c>
      <c r="AT45" s="161">
        <f t="shared" si="264"/>
        <v>0</v>
      </c>
      <c r="AU45" s="161">
        <f t="shared" si="264"/>
        <v>0</v>
      </c>
      <c r="AV45" s="161">
        <f t="shared" si="264"/>
        <v>0</v>
      </c>
      <c r="AW45" s="161">
        <f t="shared" si="264"/>
        <v>0</v>
      </c>
      <c r="AX45" s="161">
        <f t="shared" si="264"/>
        <v>0</v>
      </c>
      <c r="AY45" s="161">
        <f t="shared" si="264"/>
        <v>0</v>
      </c>
      <c r="AZ45" s="161">
        <f t="shared" si="264"/>
        <v>0</v>
      </c>
      <c r="BA45" s="161">
        <f t="shared" si="264"/>
        <v>0</v>
      </c>
      <c r="BB45" s="161">
        <f t="shared" si="264"/>
        <v>0</v>
      </c>
      <c r="BC45" s="161">
        <f t="shared" si="264"/>
        <v>0</v>
      </c>
    </row>
    <row r="46" spans="1:55" s="65" customFormat="1" ht="42" x14ac:dyDescent="0.2">
      <c r="A46" s="162" t="s">
        <v>90</v>
      </c>
      <c r="B46" s="163" t="s">
        <v>37</v>
      </c>
      <c r="C46" s="164" t="s">
        <v>31</v>
      </c>
      <c r="D46" s="168" t="str">
        <f>'10'!G45</f>
        <v>нд</v>
      </c>
      <c r="E46" s="164" t="s">
        <v>38</v>
      </c>
      <c r="F46" s="164" t="s">
        <v>38</v>
      </c>
      <c r="G46" s="164" t="s">
        <v>38</v>
      </c>
      <c r="H46" s="164" t="s">
        <v>38</v>
      </c>
      <c r="I46" s="164" t="s">
        <v>38</v>
      </c>
      <c r="J46" s="164" t="str">
        <f>'10'!J45</f>
        <v>нд</v>
      </c>
      <c r="K46" s="164" t="s">
        <v>38</v>
      </c>
      <c r="L46" s="164" t="s">
        <v>38</v>
      </c>
      <c r="M46" s="164" t="s">
        <v>38</v>
      </c>
      <c r="N46" s="164" t="s">
        <v>38</v>
      </c>
      <c r="O46" s="164" t="str">
        <f>'10'!L45</f>
        <v>нд</v>
      </c>
      <c r="P46" s="164" t="s">
        <v>38</v>
      </c>
      <c r="Q46" s="164" t="s">
        <v>38</v>
      </c>
      <c r="R46" s="164" t="s">
        <v>38</v>
      </c>
      <c r="S46" s="164" t="s">
        <v>38</v>
      </c>
      <c r="T46" s="164" t="str">
        <f>'10'!N45</f>
        <v>нд</v>
      </c>
      <c r="U46" s="164" t="s">
        <v>38</v>
      </c>
      <c r="V46" s="164" t="s">
        <v>38</v>
      </c>
      <c r="W46" s="164" t="s">
        <v>38</v>
      </c>
      <c r="X46" s="164" t="s">
        <v>38</v>
      </c>
      <c r="Y46" s="164" t="str">
        <f>'10'!P45</f>
        <v>нд</v>
      </c>
      <c r="Z46" s="164" t="s">
        <v>38</v>
      </c>
      <c r="AA46" s="164" t="s">
        <v>38</v>
      </c>
      <c r="AB46" s="164" t="s">
        <v>38</v>
      </c>
      <c r="AC46" s="164" t="s">
        <v>38</v>
      </c>
      <c r="AD46" s="168" t="s">
        <v>38</v>
      </c>
      <c r="AE46" s="164" t="s">
        <v>38</v>
      </c>
      <c r="AF46" s="164" t="s">
        <v>38</v>
      </c>
      <c r="AG46" s="164" t="s">
        <v>38</v>
      </c>
      <c r="AH46" s="164" t="s">
        <v>38</v>
      </c>
      <c r="AI46" s="164" t="s">
        <v>38</v>
      </c>
      <c r="AJ46" s="164" t="s">
        <v>38</v>
      </c>
      <c r="AK46" s="164" t="s">
        <v>38</v>
      </c>
      <c r="AL46" s="164" t="s">
        <v>38</v>
      </c>
      <c r="AM46" s="164" t="s">
        <v>38</v>
      </c>
      <c r="AN46" s="164" t="s">
        <v>38</v>
      </c>
      <c r="AO46" s="164" t="s">
        <v>38</v>
      </c>
      <c r="AP46" s="164" t="s">
        <v>38</v>
      </c>
      <c r="AQ46" s="164" t="s">
        <v>38</v>
      </c>
      <c r="AR46" s="164" t="s">
        <v>38</v>
      </c>
      <c r="AS46" s="164" t="s">
        <v>38</v>
      </c>
      <c r="AT46" s="164" t="s">
        <v>38</v>
      </c>
      <c r="AU46" s="164" t="s">
        <v>38</v>
      </c>
      <c r="AV46" s="164" t="s">
        <v>38</v>
      </c>
      <c r="AW46" s="164" t="s">
        <v>38</v>
      </c>
      <c r="AX46" s="164" t="s">
        <v>38</v>
      </c>
      <c r="AY46" s="164" t="s">
        <v>38</v>
      </c>
      <c r="AZ46" s="164" t="s">
        <v>38</v>
      </c>
      <c r="BA46" s="164" t="s">
        <v>38</v>
      </c>
      <c r="BB46" s="164" t="s">
        <v>38</v>
      </c>
      <c r="BC46" s="164" t="s">
        <v>38</v>
      </c>
    </row>
    <row r="47" spans="1:55" s="65" customFormat="1" ht="31.5" collapsed="1" x14ac:dyDescent="0.2">
      <c r="A47" s="162" t="s">
        <v>91</v>
      </c>
      <c r="B47" s="163" t="s">
        <v>92</v>
      </c>
      <c r="C47" s="164" t="s">
        <v>31</v>
      </c>
      <c r="D47" s="168">
        <f>'10'!G46</f>
        <v>3.6898756568886997</v>
      </c>
      <c r="E47" s="164">
        <f t="shared" si="6"/>
        <v>35.822879711999995</v>
      </c>
      <c r="F47" s="164">
        <f t="shared" si="7"/>
        <v>3.5822879712000004</v>
      </c>
      <c r="G47" s="164">
        <f t="shared" si="8"/>
        <v>14.329151884800002</v>
      </c>
      <c r="H47" s="164">
        <f t="shared" si="9"/>
        <v>17.911439855999998</v>
      </c>
      <c r="I47" s="164">
        <f t="shared" si="10"/>
        <v>0</v>
      </c>
      <c r="J47" s="164">
        <f>'10'!J46</f>
        <v>35.822879711999995</v>
      </c>
      <c r="K47" s="164">
        <f t="shared" ref="K47" si="278">K48+K51+K52+K53+K54+K50</f>
        <v>3.5822879712000004</v>
      </c>
      <c r="L47" s="164">
        <f t="shared" ref="L47" si="279">L48+L51+L52+L53+L54+L50</f>
        <v>14.329151884800002</v>
      </c>
      <c r="M47" s="164">
        <f t="shared" ref="M47" si="280">M48+M51+M52+M53+M54+M50</f>
        <v>17.911439855999998</v>
      </c>
      <c r="N47" s="164">
        <f t="shared" ref="N47" si="281">N48+N51+N52+N53+N54+N50</f>
        <v>0</v>
      </c>
      <c r="O47" s="164">
        <f>'10'!L46</f>
        <v>0</v>
      </c>
      <c r="P47" s="164">
        <f t="shared" ref="P47" si="282">P48+P51+P52+P53+P54+P50</f>
        <v>0</v>
      </c>
      <c r="Q47" s="164">
        <f t="shared" ref="Q47" si="283">Q48+Q51+Q52+Q53+Q54+Q50</f>
        <v>0</v>
      </c>
      <c r="R47" s="164">
        <f t="shared" ref="R47" si="284">R48+R51+R52+R53+R54+R50</f>
        <v>0</v>
      </c>
      <c r="S47" s="164">
        <f t="shared" ref="S47" si="285">S48+S51+S52+S53+S54+S50</f>
        <v>0</v>
      </c>
      <c r="T47" s="164">
        <f>'10'!N46</f>
        <v>0</v>
      </c>
      <c r="U47" s="164">
        <f t="shared" ref="U47" si="286">U48+U51+U52+U53+U54+U50</f>
        <v>0</v>
      </c>
      <c r="V47" s="164">
        <f t="shared" ref="V47" si="287">V48+V51+V52+V53+V54+V50</f>
        <v>0</v>
      </c>
      <c r="W47" s="164">
        <f t="shared" ref="W47" si="288">W48+W51+W52+W53+W54+W50</f>
        <v>0</v>
      </c>
      <c r="X47" s="164">
        <f t="shared" ref="X47" si="289">X48+X51+X52+X53+X54+X50</f>
        <v>0</v>
      </c>
      <c r="Y47" s="164">
        <f>'10'!P46</f>
        <v>0</v>
      </c>
      <c r="Z47" s="164">
        <f t="shared" ref="Z47" si="290">Z48+Z51+Z52+Z53+Z54+Z50</f>
        <v>0</v>
      </c>
      <c r="AA47" s="164">
        <f t="shared" ref="AA47" si="291">AA48+AA51+AA52+AA53+AA54+AA50</f>
        <v>0</v>
      </c>
      <c r="AB47" s="164">
        <f t="shared" ref="AB47" si="292">AB48+AB51+AB52+AB53+AB54+AB50</f>
        <v>0</v>
      </c>
      <c r="AC47" s="164">
        <f t="shared" ref="AC47" si="293">AC48+AC51+AC52+AC53+AC54+AC50</f>
        <v>0</v>
      </c>
      <c r="AD47" s="168">
        <f t="shared" ref="AD47" si="294">AD48+AD51+AD52+AD53+AD54+AD50</f>
        <v>3.0748963807405834</v>
      </c>
      <c r="AE47" s="164">
        <f t="shared" ref="AE47:AE58" si="295">AJ47+AO47+AT47+AY47</f>
        <v>29.852399759999997</v>
      </c>
      <c r="AF47" s="164">
        <f t="shared" ref="AF47:AF58" si="296">AK47+AP47+AU47+AZ47</f>
        <v>2.9852399760000004</v>
      </c>
      <c r="AG47" s="164">
        <f t="shared" ref="AG47:AG58" si="297">AL47+AQ47+AV47+BA47</f>
        <v>11.940959904000001</v>
      </c>
      <c r="AH47" s="164">
        <f t="shared" ref="AH47:AH58" si="298">AM47+AR47+AW47+BB47</f>
        <v>14.926199879999999</v>
      </c>
      <c r="AI47" s="164">
        <f t="shared" ref="AI47:AI58" si="299">AN47+AS47+AX47+BC47</f>
        <v>0</v>
      </c>
      <c r="AJ47" s="164">
        <f t="shared" ref="AJ47" si="300">AJ48+AJ51+AJ52+AJ53+AJ54+AJ50</f>
        <v>29.852399759999997</v>
      </c>
      <c r="AK47" s="164">
        <f t="shared" ref="AK47" si="301">AK48+AK51+AK52+AK53+AK54+AK50</f>
        <v>2.9852399760000004</v>
      </c>
      <c r="AL47" s="164">
        <f t="shared" ref="AL47" si="302">AL48+AL51+AL52+AL53+AL54+AL50</f>
        <v>11.940959904000001</v>
      </c>
      <c r="AM47" s="164">
        <f t="shared" ref="AM47" si="303">AM48+AM51+AM52+AM53+AM54+AM50</f>
        <v>14.926199879999999</v>
      </c>
      <c r="AN47" s="164">
        <f t="shared" ref="AN47" si="304">AN48+AN51+AN52+AN53+AN54+AN50</f>
        <v>0</v>
      </c>
      <c r="AO47" s="164">
        <f t="shared" ref="AO47" si="305">AO48+AO51+AO52+AO53+AO54+AO50</f>
        <v>0</v>
      </c>
      <c r="AP47" s="164">
        <f t="shared" ref="AP47" si="306">AP48+AP51+AP52+AP53+AP54+AP50</f>
        <v>0</v>
      </c>
      <c r="AQ47" s="164">
        <f t="shared" ref="AQ47" si="307">AQ48+AQ51+AQ52+AQ53+AQ54+AQ50</f>
        <v>0</v>
      </c>
      <c r="AR47" s="164">
        <f t="shared" ref="AR47" si="308">AR48+AR51+AR52+AR53+AR54+AR50</f>
        <v>0</v>
      </c>
      <c r="AS47" s="164">
        <f t="shared" ref="AS47" si="309">AS48+AS51+AS52+AS53+AS54+AS50</f>
        <v>0</v>
      </c>
      <c r="AT47" s="164">
        <f t="shared" ref="AT47" si="310">AT48+AT51+AT52+AT53+AT54+AT50</f>
        <v>0</v>
      </c>
      <c r="AU47" s="164">
        <f t="shared" ref="AU47" si="311">AU48+AU51+AU52+AU53+AU54+AU50</f>
        <v>0</v>
      </c>
      <c r="AV47" s="164">
        <f t="shared" ref="AV47" si="312">AV48+AV51+AV52+AV53+AV54+AV50</f>
        <v>0</v>
      </c>
      <c r="AW47" s="164">
        <f t="shared" ref="AW47" si="313">AW48+AW51+AW52+AW53+AW54+AW50</f>
        <v>0</v>
      </c>
      <c r="AX47" s="164">
        <f t="shared" ref="AX47" si="314">AX48+AX51+AX52+AX53+AX54+AX50</f>
        <v>0</v>
      </c>
      <c r="AY47" s="164">
        <f t="shared" ref="AY47" si="315">AY48+AY51+AY52+AY53+AY54+AY50</f>
        <v>0</v>
      </c>
      <c r="AZ47" s="164">
        <f t="shared" ref="AZ47" si="316">AZ48+AZ51+AZ52+AZ53+AZ54+AZ50</f>
        <v>0</v>
      </c>
      <c r="BA47" s="164">
        <f t="shared" ref="BA47" si="317">BA48+BA51+BA52+BA53+BA54+BA50</f>
        <v>0</v>
      </c>
      <c r="BB47" s="164">
        <f t="shared" ref="BB47" si="318">BB48+BB51+BB52+BB53+BB54+BB50</f>
        <v>0</v>
      </c>
      <c r="BC47" s="164">
        <f t="shared" ref="BC47" si="319">BC48+BC51+BC52+BC53+BC54+BC50</f>
        <v>0</v>
      </c>
    </row>
    <row r="48" spans="1:55" s="65" customFormat="1" ht="21" hidden="1" outlineLevel="2" x14ac:dyDescent="0.2">
      <c r="A48" s="159" t="s">
        <v>93</v>
      </c>
      <c r="B48" s="160" t="s">
        <v>94</v>
      </c>
      <c r="C48" s="161" t="s">
        <v>95</v>
      </c>
      <c r="D48" s="167">
        <f>'10'!G47</f>
        <v>0</v>
      </c>
      <c r="E48" s="161">
        <f t="shared" si="6"/>
        <v>35.414069099999999</v>
      </c>
      <c r="F48" s="161">
        <f t="shared" si="7"/>
        <v>3.5414069100000001</v>
      </c>
      <c r="G48" s="161">
        <f t="shared" si="8"/>
        <v>14.16562764</v>
      </c>
      <c r="H48" s="161">
        <f t="shared" si="9"/>
        <v>17.707034549999999</v>
      </c>
      <c r="I48" s="161">
        <f t="shared" si="10"/>
        <v>0</v>
      </c>
      <c r="J48" s="161">
        <f>'10'!J47</f>
        <v>35.414069099999999</v>
      </c>
      <c r="K48" s="161">
        <f t="shared" ref="K48:K54" si="320">J48*0.1</f>
        <v>3.5414069100000001</v>
      </c>
      <c r="L48" s="161">
        <f t="shared" ref="L48:L54" si="321">J48*0.4</f>
        <v>14.16562764</v>
      </c>
      <c r="M48" s="161">
        <f t="shared" ref="M48:M54" si="322">J48-K48-L48</f>
        <v>17.707034549999999</v>
      </c>
      <c r="N48" s="161">
        <v>0</v>
      </c>
      <c r="O48" s="161">
        <f>'10'!L47</f>
        <v>0</v>
      </c>
      <c r="P48" s="161">
        <f t="shared" ref="P48:P54" si="323">O48*0.1</f>
        <v>0</v>
      </c>
      <c r="Q48" s="161">
        <f t="shared" ref="Q48:Q54" si="324">O48*0.4</f>
        <v>0</v>
      </c>
      <c r="R48" s="161">
        <f t="shared" ref="R48:R54" si="325">O48-P48-Q48</f>
        <v>0</v>
      </c>
      <c r="S48" s="161">
        <v>0</v>
      </c>
      <c r="T48" s="161">
        <f>'10'!N47</f>
        <v>0</v>
      </c>
      <c r="U48" s="161">
        <f t="shared" ref="U48:U54" si="326">T48*0.1</f>
        <v>0</v>
      </c>
      <c r="V48" s="161">
        <f t="shared" ref="V48:V54" si="327">T48*0.4</f>
        <v>0</v>
      </c>
      <c r="W48" s="161">
        <f t="shared" ref="W48:W54" si="328">T48-U48-V48</f>
        <v>0</v>
      </c>
      <c r="X48" s="161">
        <v>0</v>
      </c>
      <c r="Y48" s="161">
        <f>'10'!P47</f>
        <v>0</v>
      </c>
      <c r="Z48" s="161">
        <f t="shared" ref="Z48:Z54" si="329">Y48*0.1</f>
        <v>0</v>
      </c>
      <c r="AA48" s="161">
        <f t="shared" ref="AA48:AA54" si="330">Y48*0.4</f>
        <v>0</v>
      </c>
      <c r="AB48" s="161">
        <f t="shared" ref="AB48:AB54" si="331">Y48-Z48-AA48</f>
        <v>0</v>
      </c>
      <c r="AC48" s="161">
        <v>0</v>
      </c>
      <c r="AD48" s="167">
        <f t="shared" ref="AD48:AD55" si="332">D48/1.2</f>
        <v>0</v>
      </c>
      <c r="AE48" s="161">
        <f t="shared" si="295"/>
        <v>29.51172425</v>
      </c>
      <c r="AF48" s="161">
        <f t="shared" si="296"/>
        <v>2.9511724250000002</v>
      </c>
      <c r="AG48" s="161">
        <f t="shared" si="297"/>
        <v>11.804689700000001</v>
      </c>
      <c r="AH48" s="161">
        <f t="shared" si="298"/>
        <v>14.755862125</v>
      </c>
      <c r="AI48" s="161">
        <f t="shared" si="299"/>
        <v>0</v>
      </c>
      <c r="AJ48" s="161">
        <f t="shared" ref="AJ48:AS54" si="333">J48/1.2</f>
        <v>29.51172425</v>
      </c>
      <c r="AK48" s="161">
        <f t="shared" si="333"/>
        <v>2.9511724250000002</v>
      </c>
      <c r="AL48" s="161">
        <f t="shared" si="333"/>
        <v>11.804689700000001</v>
      </c>
      <c r="AM48" s="161">
        <f t="shared" si="333"/>
        <v>14.755862125</v>
      </c>
      <c r="AN48" s="161">
        <f t="shared" si="333"/>
        <v>0</v>
      </c>
      <c r="AO48" s="161">
        <f t="shared" si="333"/>
        <v>0</v>
      </c>
      <c r="AP48" s="161">
        <f t="shared" si="333"/>
        <v>0</v>
      </c>
      <c r="AQ48" s="161">
        <f t="shared" si="333"/>
        <v>0</v>
      </c>
      <c r="AR48" s="161">
        <f t="shared" si="333"/>
        <v>0</v>
      </c>
      <c r="AS48" s="161">
        <f t="shared" si="333"/>
        <v>0</v>
      </c>
      <c r="AT48" s="161">
        <f t="shared" ref="AT48:BC54" si="334">T48/1.2</f>
        <v>0</v>
      </c>
      <c r="AU48" s="161">
        <f t="shared" si="334"/>
        <v>0</v>
      </c>
      <c r="AV48" s="161">
        <f t="shared" si="334"/>
        <v>0</v>
      </c>
      <c r="AW48" s="161">
        <f t="shared" si="334"/>
        <v>0</v>
      </c>
      <c r="AX48" s="161">
        <f t="shared" si="334"/>
        <v>0</v>
      </c>
      <c r="AY48" s="161">
        <f t="shared" si="334"/>
        <v>0</v>
      </c>
      <c r="AZ48" s="161">
        <f t="shared" si="334"/>
        <v>0</v>
      </c>
      <c r="BA48" s="161">
        <f t="shared" si="334"/>
        <v>0</v>
      </c>
      <c r="BB48" s="161">
        <f t="shared" si="334"/>
        <v>0</v>
      </c>
      <c r="BC48" s="161">
        <f t="shared" si="334"/>
        <v>0</v>
      </c>
    </row>
    <row r="49" spans="1:55" s="65" customFormat="1" ht="10.5" hidden="1" outlineLevel="3" x14ac:dyDescent="0.2">
      <c r="A49" s="159" t="s">
        <v>96</v>
      </c>
      <c r="B49" s="160" t="s">
        <v>97</v>
      </c>
      <c r="C49" s="161" t="s">
        <v>98</v>
      </c>
      <c r="D49" s="167">
        <f>'10'!G48</f>
        <v>0</v>
      </c>
      <c r="E49" s="161">
        <f t="shared" si="6"/>
        <v>35.414069099999999</v>
      </c>
      <c r="F49" s="161">
        <f t="shared" si="7"/>
        <v>3.5414069100000001</v>
      </c>
      <c r="G49" s="161">
        <f t="shared" si="8"/>
        <v>14.16562764</v>
      </c>
      <c r="H49" s="161">
        <f t="shared" si="9"/>
        <v>17.707034549999999</v>
      </c>
      <c r="I49" s="161">
        <f t="shared" si="10"/>
        <v>0</v>
      </c>
      <c r="J49" s="161">
        <f>'10'!J48</f>
        <v>35.414069099999999</v>
      </c>
      <c r="K49" s="161">
        <f t="shared" si="320"/>
        <v>3.5414069100000001</v>
      </c>
      <c r="L49" s="161">
        <f t="shared" si="321"/>
        <v>14.16562764</v>
      </c>
      <c r="M49" s="161">
        <f t="shared" si="322"/>
        <v>17.707034549999999</v>
      </c>
      <c r="N49" s="161">
        <v>0</v>
      </c>
      <c r="O49" s="161">
        <f>'10'!L48</f>
        <v>0</v>
      </c>
      <c r="P49" s="161">
        <f t="shared" si="323"/>
        <v>0</v>
      </c>
      <c r="Q49" s="161">
        <f t="shared" si="324"/>
        <v>0</v>
      </c>
      <c r="R49" s="161">
        <f t="shared" si="325"/>
        <v>0</v>
      </c>
      <c r="S49" s="161">
        <v>0</v>
      </c>
      <c r="T49" s="161">
        <f>'10'!N48</f>
        <v>0</v>
      </c>
      <c r="U49" s="161">
        <f t="shared" si="326"/>
        <v>0</v>
      </c>
      <c r="V49" s="161">
        <f t="shared" si="327"/>
        <v>0</v>
      </c>
      <c r="W49" s="161">
        <f t="shared" si="328"/>
        <v>0</v>
      </c>
      <c r="X49" s="161">
        <v>0</v>
      </c>
      <c r="Y49" s="161">
        <f>'10'!P48</f>
        <v>0</v>
      </c>
      <c r="Z49" s="161">
        <f t="shared" si="329"/>
        <v>0</v>
      </c>
      <c r="AA49" s="161">
        <f t="shared" si="330"/>
        <v>0</v>
      </c>
      <c r="AB49" s="161">
        <f t="shared" si="331"/>
        <v>0</v>
      </c>
      <c r="AC49" s="161">
        <v>0</v>
      </c>
      <c r="AD49" s="167">
        <f t="shared" si="332"/>
        <v>0</v>
      </c>
      <c r="AE49" s="161">
        <f t="shared" si="295"/>
        <v>29.51172425</v>
      </c>
      <c r="AF49" s="161">
        <f t="shared" si="296"/>
        <v>2.9511724250000002</v>
      </c>
      <c r="AG49" s="161">
        <f t="shared" si="297"/>
        <v>11.804689700000001</v>
      </c>
      <c r="AH49" s="161">
        <f t="shared" si="298"/>
        <v>14.755862125</v>
      </c>
      <c r="AI49" s="161">
        <f t="shared" si="299"/>
        <v>0</v>
      </c>
      <c r="AJ49" s="161">
        <f t="shared" si="333"/>
        <v>29.51172425</v>
      </c>
      <c r="AK49" s="161">
        <f t="shared" si="333"/>
        <v>2.9511724250000002</v>
      </c>
      <c r="AL49" s="161">
        <f t="shared" si="333"/>
        <v>11.804689700000001</v>
      </c>
      <c r="AM49" s="161">
        <f t="shared" si="333"/>
        <v>14.755862125</v>
      </c>
      <c r="AN49" s="161">
        <f t="shared" si="333"/>
        <v>0</v>
      </c>
      <c r="AO49" s="161">
        <f t="shared" si="333"/>
        <v>0</v>
      </c>
      <c r="AP49" s="161">
        <f t="shared" si="333"/>
        <v>0</v>
      </c>
      <c r="AQ49" s="161">
        <f t="shared" si="333"/>
        <v>0</v>
      </c>
      <c r="AR49" s="161">
        <f t="shared" si="333"/>
        <v>0</v>
      </c>
      <c r="AS49" s="161">
        <f t="shared" si="333"/>
        <v>0</v>
      </c>
      <c r="AT49" s="161">
        <f t="shared" si="334"/>
        <v>0</v>
      </c>
      <c r="AU49" s="161">
        <f t="shared" si="334"/>
        <v>0</v>
      </c>
      <c r="AV49" s="161">
        <f t="shared" si="334"/>
        <v>0</v>
      </c>
      <c r="AW49" s="161">
        <f t="shared" si="334"/>
        <v>0</v>
      </c>
      <c r="AX49" s="161">
        <f t="shared" si="334"/>
        <v>0</v>
      </c>
      <c r="AY49" s="161">
        <f t="shared" si="334"/>
        <v>0</v>
      </c>
      <c r="AZ49" s="161">
        <f t="shared" si="334"/>
        <v>0</v>
      </c>
      <c r="BA49" s="161">
        <f t="shared" si="334"/>
        <v>0</v>
      </c>
      <c r="BB49" s="161">
        <f t="shared" si="334"/>
        <v>0</v>
      </c>
      <c r="BC49" s="161">
        <f t="shared" si="334"/>
        <v>0</v>
      </c>
    </row>
    <row r="50" spans="1:55" s="65" customFormat="1" ht="10.5" hidden="1" outlineLevel="2" x14ac:dyDescent="0.2">
      <c r="A50" s="159" t="s">
        <v>99</v>
      </c>
      <c r="B50" s="160" t="s">
        <v>100</v>
      </c>
      <c r="C50" s="161" t="s">
        <v>101</v>
      </c>
      <c r="D50" s="167">
        <f>'10'!G49</f>
        <v>0</v>
      </c>
      <c r="E50" s="161">
        <f t="shared" si="6"/>
        <v>1.44E-2</v>
      </c>
      <c r="F50" s="161">
        <f t="shared" si="7"/>
        <v>1.4400000000000001E-3</v>
      </c>
      <c r="G50" s="161">
        <f t="shared" si="8"/>
        <v>5.7600000000000004E-3</v>
      </c>
      <c r="H50" s="161">
        <f t="shared" si="9"/>
        <v>7.1999999999999989E-3</v>
      </c>
      <c r="I50" s="161">
        <f t="shared" si="10"/>
        <v>0</v>
      </c>
      <c r="J50" s="161">
        <f>'10'!J49</f>
        <v>1.44E-2</v>
      </c>
      <c r="K50" s="161">
        <f t="shared" si="320"/>
        <v>1.4400000000000001E-3</v>
      </c>
      <c r="L50" s="161">
        <f t="shared" si="321"/>
        <v>5.7600000000000004E-3</v>
      </c>
      <c r="M50" s="161">
        <f t="shared" si="322"/>
        <v>7.1999999999999989E-3</v>
      </c>
      <c r="N50" s="161">
        <v>0</v>
      </c>
      <c r="O50" s="161">
        <f>'10'!L49</f>
        <v>0</v>
      </c>
      <c r="P50" s="161">
        <f t="shared" si="323"/>
        <v>0</v>
      </c>
      <c r="Q50" s="161">
        <f t="shared" si="324"/>
        <v>0</v>
      </c>
      <c r="R50" s="161">
        <f t="shared" si="325"/>
        <v>0</v>
      </c>
      <c r="S50" s="161">
        <v>0</v>
      </c>
      <c r="T50" s="161">
        <f>'10'!N49</f>
        <v>0</v>
      </c>
      <c r="U50" s="161">
        <f t="shared" si="326"/>
        <v>0</v>
      </c>
      <c r="V50" s="161">
        <f t="shared" si="327"/>
        <v>0</v>
      </c>
      <c r="W50" s="161">
        <f t="shared" si="328"/>
        <v>0</v>
      </c>
      <c r="X50" s="161">
        <v>0</v>
      </c>
      <c r="Y50" s="161">
        <f>'10'!P49</f>
        <v>0</v>
      </c>
      <c r="Z50" s="161">
        <f t="shared" si="329"/>
        <v>0</v>
      </c>
      <c r="AA50" s="161">
        <f t="shared" si="330"/>
        <v>0</v>
      </c>
      <c r="AB50" s="161">
        <f t="shared" si="331"/>
        <v>0</v>
      </c>
      <c r="AC50" s="161">
        <v>0</v>
      </c>
      <c r="AD50" s="167">
        <f t="shared" si="332"/>
        <v>0</v>
      </c>
      <c r="AE50" s="161">
        <f t="shared" si="295"/>
        <v>1.2E-2</v>
      </c>
      <c r="AF50" s="161">
        <f t="shared" si="296"/>
        <v>1.2000000000000001E-3</v>
      </c>
      <c r="AG50" s="161">
        <f t="shared" si="297"/>
        <v>4.8000000000000004E-3</v>
      </c>
      <c r="AH50" s="161">
        <f t="shared" si="298"/>
        <v>5.9999999999999993E-3</v>
      </c>
      <c r="AI50" s="161">
        <f t="shared" si="299"/>
        <v>0</v>
      </c>
      <c r="AJ50" s="161">
        <f t="shared" si="333"/>
        <v>1.2E-2</v>
      </c>
      <c r="AK50" s="161">
        <f t="shared" si="333"/>
        <v>1.2000000000000001E-3</v>
      </c>
      <c r="AL50" s="161">
        <f t="shared" si="333"/>
        <v>4.8000000000000004E-3</v>
      </c>
      <c r="AM50" s="161">
        <f t="shared" si="333"/>
        <v>5.9999999999999993E-3</v>
      </c>
      <c r="AN50" s="161">
        <f t="shared" si="333"/>
        <v>0</v>
      </c>
      <c r="AO50" s="161">
        <f t="shared" si="333"/>
        <v>0</v>
      </c>
      <c r="AP50" s="161">
        <f t="shared" si="333"/>
        <v>0</v>
      </c>
      <c r="AQ50" s="161">
        <f t="shared" si="333"/>
        <v>0</v>
      </c>
      <c r="AR50" s="161">
        <f t="shared" si="333"/>
        <v>0</v>
      </c>
      <c r="AS50" s="161">
        <f t="shared" si="333"/>
        <v>0</v>
      </c>
      <c r="AT50" s="161">
        <f t="shared" si="334"/>
        <v>0</v>
      </c>
      <c r="AU50" s="161">
        <f t="shared" si="334"/>
        <v>0</v>
      </c>
      <c r="AV50" s="161">
        <f t="shared" si="334"/>
        <v>0</v>
      </c>
      <c r="AW50" s="161">
        <f t="shared" si="334"/>
        <v>0</v>
      </c>
      <c r="AX50" s="161">
        <f t="shared" si="334"/>
        <v>0</v>
      </c>
      <c r="AY50" s="161">
        <f t="shared" si="334"/>
        <v>0</v>
      </c>
      <c r="AZ50" s="161">
        <f t="shared" si="334"/>
        <v>0</v>
      </c>
      <c r="BA50" s="161">
        <f t="shared" si="334"/>
        <v>0</v>
      </c>
      <c r="BB50" s="161">
        <f t="shared" si="334"/>
        <v>0</v>
      </c>
      <c r="BC50" s="161">
        <f t="shared" si="334"/>
        <v>0</v>
      </c>
    </row>
    <row r="51" spans="1:55" s="65" customFormat="1" ht="21" hidden="1" outlineLevel="2" x14ac:dyDescent="0.2">
      <c r="A51" s="159" t="s">
        <v>99</v>
      </c>
      <c r="B51" s="160" t="s">
        <v>102</v>
      </c>
      <c r="C51" s="161" t="s">
        <v>101</v>
      </c>
      <c r="D51" s="167">
        <f>'10'!G50</f>
        <v>1.3386628940799998</v>
      </c>
      <c r="E51" s="161">
        <f t="shared" si="6"/>
        <v>0.13170193199999997</v>
      </c>
      <c r="F51" s="161">
        <f t="shared" si="7"/>
        <v>1.3170193199999998E-2</v>
      </c>
      <c r="G51" s="161">
        <f t="shared" si="8"/>
        <v>5.2680772799999991E-2</v>
      </c>
      <c r="H51" s="161">
        <f t="shared" si="9"/>
        <v>6.5850965999999983E-2</v>
      </c>
      <c r="I51" s="161">
        <f t="shared" si="10"/>
        <v>0</v>
      </c>
      <c r="J51" s="161">
        <f>'10'!J50</f>
        <v>0.13170193199999997</v>
      </c>
      <c r="K51" s="161">
        <f t="shared" si="320"/>
        <v>1.3170193199999998E-2</v>
      </c>
      <c r="L51" s="161">
        <f t="shared" si="321"/>
        <v>5.2680772799999991E-2</v>
      </c>
      <c r="M51" s="161">
        <f t="shared" si="322"/>
        <v>6.5850965999999983E-2</v>
      </c>
      <c r="N51" s="161">
        <v>0</v>
      </c>
      <c r="O51" s="161">
        <f>'10'!L50</f>
        <v>0</v>
      </c>
      <c r="P51" s="161">
        <f t="shared" si="323"/>
        <v>0</v>
      </c>
      <c r="Q51" s="161">
        <f t="shared" si="324"/>
        <v>0</v>
      </c>
      <c r="R51" s="161">
        <f t="shared" si="325"/>
        <v>0</v>
      </c>
      <c r="S51" s="161">
        <v>0</v>
      </c>
      <c r="T51" s="161">
        <f>'10'!N50</f>
        <v>0</v>
      </c>
      <c r="U51" s="161">
        <f t="shared" si="326"/>
        <v>0</v>
      </c>
      <c r="V51" s="161">
        <f t="shared" si="327"/>
        <v>0</v>
      </c>
      <c r="W51" s="161">
        <f t="shared" si="328"/>
        <v>0</v>
      </c>
      <c r="X51" s="161">
        <v>0</v>
      </c>
      <c r="Y51" s="161">
        <f>'10'!P50</f>
        <v>0</v>
      </c>
      <c r="Z51" s="161">
        <f t="shared" si="329"/>
        <v>0</v>
      </c>
      <c r="AA51" s="161">
        <f t="shared" si="330"/>
        <v>0</v>
      </c>
      <c r="AB51" s="161">
        <f t="shared" si="331"/>
        <v>0</v>
      </c>
      <c r="AC51" s="161">
        <v>0</v>
      </c>
      <c r="AD51" s="167">
        <f t="shared" si="332"/>
        <v>1.1155524117333333</v>
      </c>
      <c r="AE51" s="161">
        <f t="shared" si="295"/>
        <v>0.10975160999999997</v>
      </c>
      <c r="AF51" s="161">
        <f t="shared" si="296"/>
        <v>1.0975160999999999E-2</v>
      </c>
      <c r="AG51" s="161">
        <f t="shared" si="297"/>
        <v>4.3900643999999996E-2</v>
      </c>
      <c r="AH51" s="161">
        <f t="shared" si="298"/>
        <v>5.4875804999999986E-2</v>
      </c>
      <c r="AI51" s="161">
        <f t="shared" si="299"/>
        <v>0</v>
      </c>
      <c r="AJ51" s="161">
        <f t="shared" si="333"/>
        <v>0.10975160999999997</v>
      </c>
      <c r="AK51" s="161">
        <f t="shared" si="333"/>
        <v>1.0975160999999999E-2</v>
      </c>
      <c r="AL51" s="161">
        <f t="shared" si="333"/>
        <v>4.3900643999999996E-2</v>
      </c>
      <c r="AM51" s="161">
        <f t="shared" si="333"/>
        <v>5.4875804999999986E-2</v>
      </c>
      <c r="AN51" s="161">
        <f t="shared" si="333"/>
        <v>0</v>
      </c>
      <c r="AO51" s="161">
        <f t="shared" si="333"/>
        <v>0</v>
      </c>
      <c r="AP51" s="161">
        <f t="shared" si="333"/>
        <v>0</v>
      </c>
      <c r="AQ51" s="161">
        <f t="shared" si="333"/>
        <v>0</v>
      </c>
      <c r="AR51" s="161">
        <f t="shared" si="333"/>
        <v>0</v>
      </c>
      <c r="AS51" s="161">
        <f t="shared" si="333"/>
        <v>0</v>
      </c>
      <c r="AT51" s="161">
        <f t="shared" si="334"/>
        <v>0</v>
      </c>
      <c r="AU51" s="161">
        <f t="shared" si="334"/>
        <v>0</v>
      </c>
      <c r="AV51" s="161">
        <f t="shared" si="334"/>
        <v>0</v>
      </c>
      <c r="AW51" s="161">
        <f t="shared" si="334"/>
        <v>0</v>
      </c>
      <c r="AX51" s="161">
        <f t="shared" si="334"/>
        <v>0</v>
      </c>
      <c r="AY51" s="161">
        <f t="shared" si="334"/>
        <v>0</v>
      </c>
      <c r="AZ51" s="161">
        <f t="shared" si="334"/>
        <v>0</v>
      </c>
      <c r="BA51" s="161">
        <f t="shared" si="334"/>
        <v>0</v>
      </c>
      <c r="BB51" s="161">
        <f t="shared" si="334"/>
        <v>0</v>
      </c>
      <c r="BC51" s="161">
        <f t="shared" si="334"/>
        <v>0</v>
      </c>
    </row>
    <row r="52" spans="1:55" s="65" customFormat="1" ht="21" hidden="1" outlineLevel="2" x14ac:dyDescent="0.2">
      <c r="A52" s="159" t="s">
        <v>103</v>
      </c>
      <c r="B52" s="160" t="s">
        <v>104</v>
      </c>
      <c r="C52" s="161" t="s">
        <v>105</v>
      </c>
      <c r="D52" s="167">
        <f>'10'!G51</f>
        <v>0.67156803999999992</v>
      </c>
      <c r="E52" s="161">
        <f t="shared" si="6"/>
        <v>0.1109118</v>
      </c>
      <c r="F52" s="161">
        <f t="shared" si="7"/>
        <v>1.1091180000000001E-2</v>
      </c>
      <c r="G52" s="161">
        <f t="shared" si="8"/>
        <v>4.4364720000000003E-2</v>
      </c>
      <c r="H52" s="161">
        <f t="shared" si="9"/>
        <v>5.5455899999999995E-2</v>
      </c>
      <c r="I52" s="161">
        <f t="shared" si="10"/>
        <v>0</v>
      </c>
      <c r="J52" s="161">
        <f>'10'!J51</f>
        <v>0.1109118</v>
      </c>
      <c r="K52" s="161">
        <f t="shared" si="320"/>
        <v>1.1091180000000001E-2</v>
      </c>
      <c r="L52" s="161">
        <f t="shared" si="321"/>
        <v>4.4364720000000003E-2</v>
      </c>
      <c r="M52" s="161">
        <f t="shared" si="322"/>
        <v>5.5455899999999995E-2</v>
      </c>
      <c r="N52" s="161">
        <v>0</v>
      </c>
      <c r="O52" s="161">
        <f>'10'!L51</f>
        <v>0</v>
      </c>
      <c r="P52" s="161">
        <f t="shared" si="323"/>
        <v>0</v>
      </c>
      <c r="Q52" s="161">
        <f t="shared" si="324"/>
        <v>0</v>
      </c>
      <c r="R52" s="161">
        <f t="shared" si="325"/>
        <v>0</v>
      </c>
      <c r="S52" s="161">
        <v>0</v>
      </c>
      <c r="T52" s="161">
        <f>'10'!N51</f>
        <v>0</v>
      </c>
      <c r="U52" s="161">
        <f t="shared" si="326"/>
        <v>0</v>
      </c>
      <c r="V52" s="161">
        <f t="shared" si="327"/>
        <v>0</v>
      </c>
      <c r="W52" s="161">
        <f t="shared" si="328"/>
        <v>0</v>
      </c>
      <c r="X52" s="161">
        <v>0</v>
      </c>
      <c r="Y52" s="161">
        <f>'10'!P51</f>
        <v>0</v>
      </c>
      <c r="Z52" s="161">
        <f t="shared" si="329"/>
        <v>0</v>
      </c>
      <c r="AA52" s="161">
        <f t="shared" si="330"/>
        <v>0</v>
      </c>
      <c r="AB52" s="161">
        <f t="shared" si="331"/>
        <v>0</v>
      </c>
      <c r="AC52" s="161">
        <v>0</v>
      </c>
      <c r="AD52" s="167">
        <f t="shared" si="332"/>
        <v>0.55964003333333334</v>
      </c>
      <c r="AE52" s="161">
        <f t="shared" si="295"/>
        <v>9.2426500000000009E-2</v>
      </c>
      <c r="AF52" s="161">
        <f t="shared" si="296"/>
        <v>9.2426500000000016E-3</v>
      </c>
      <c r="AG52" s="161">
        <f t="shared" si="297"/>
        <v>3.6970600000000006E-2</v>
      </c>
      <c r="AH52" s="161">
        <f t="shared" si="298"/>
        <v>4.6213249999999997E-2</v>
      </c>
      <c r="AI52" s="161">
        <f t="shared" si="299"/>
        <v>0</v>
      </c>
      <c r="AJ52" s="161">
        <f t="shared" si="333"/>
        <v>9.2426500000000009E-2</v>
      </c>
      <c r="AK52" s="161">
        <f t="shared" si="333"/>
        <v>9.2426500000000016E-3</v>
      </c>
      <c r="AL52" s="161">
        <f t="shared" si="333"/>
        <v>3.6970600000000006E-2</v>
      </c>
      <c r="AM52" s="161">
        <f t="shared" si="333"/>
        <v>4.6213249999999997E-2</v>
      </c>
      <c r="AN52" s="161">
        <f t="shared" si="333"/>
        <v>0</v>
      </c>
      <c r="AO52" s="161">
        <f t="shared" si="333"/>
        <v>0</v>
      </c>
      <c r="AP52" s="161">
        <f t="shared" si="333"/>
        <v>0</v>
      </c>
      <c r="AQ52" s="161">
        <f t="shared" si="333"/>
        <v>0</v>
      </c>
      <c r="AR52" s="161">
        <f t="shared" si="333"/>
        <v>0</v>
      </c>
      <c r="AS52" s="161">
        <f t="shared" si="333"/>
        <v>0</v>
      </c>
      <c r="AT52" s="161">
        <f t="shared" si="334"/>
        <v>0</v>
      </c>
      <c r="AU52" s="161">
        <f t="shared" si="334"/>
        <v>0</v>
      </c>
      <c r="AV52" s="161">
        <f t="shared" si="334"/>
        <v>0</v>
      </c>
      <c r="AW52" s="161">
        <f t="shared" si="334"/>
        <v>0</v>
      </c>
      <c r="AX52" s="161">
        <f t="shared" si="334"/>
        <v>0</v>
      </c>
      <c r="AY52" s="161">
        <f t="shared" si="334"/>
        <v>0</v>
      </c>
      <c r="AZ52" s="161">
        <f t="shared" si="334"/>
        <v>0</v>
      </c>
      <c r="BA52" s="161">
        <f t="shared" si="334"/>
        <v>0</v>
      </c>
      <c r="BB52" s="161">
        <f t="shared" si="334"/>
        <v>0</v>
      </c>
      <c r="BC52" s="161">
        <f t="shared" si="334"/>
        <v>0</v>
      </c>
    </row>
    <row r="53" spans="1:55" s="65" customFormat="1" ht="21" hidden="1" outlineLevel="2" x14ac:dyDescent="0.2">
      <c r="A53" s="159" t="s">
        <v>106</v>
      </c>
      <c r="B53" s="160" t="s">
        <v>107</v>
      </c>
      <c r="C53" s="161" t="s">
        <v>108</v>
      </c>
      <c r="D53" s="167">
        <f>'10'!G52</f>
        <v>0.167467210694</v>
      </c>
      <c r="E53" s="161">
        <f t="shared" si="6"/>
        <v>6.9620183999999988E-2</v>
      </c>
      <c r="F53" s="161">
        <f t="shared" si="7"/>
        <v>6.9620183999999988E-3</v>
      </c>
      <c r="G53" s="161">
        <f t="shared" si="8"/>
        <v>2.7848073599999995E-2</v>
      </c>
      <c r="H53" s="161">
        <f t="shared" si="9"/>
        <v>3.4810091999999987E-2</v>
      </c>
      <c r="I53" s="161">
        <f t="shared" si="10"/>
        <v>0</v>
      </c>
      <c r="J53" s="161">
        <f>'10'!J52</f>
        <v>6.9620183999999988E-2</v>
      </c>
      <c r="K53" s="161">
        <f t="shared" si="320"/>
        <v>6.9620183999999988E-3</v>
      </c>
      <c r="L53" s="161">
        <f t="shared" si="321"/>
        <v>2.7848073599999995E-2</v>
      </c>
      <c r="M53" s="161">
        <f t="shared" si="322"/>
        <v>3.4810091999999987E-2</v>
      </c>
      <c r="N53" s="161">
        <v>0</v>
      </c>
      <c r="O53" s="161">
        <f>'10'!L52</f>
        <v>0</v>
      </c>
      <c r="P53" s="161">
        <f t="shared" si="323"/>
        <v>0</v>
      </c>
      <c r="Q53" s="161">
        <f t="shared" si="324"/>
        <v>0</v>
      </c>
      <c r="R53" s="161">
        <f t="shared" si="325"/>
        <v>0</v>
      </c>
      <c r="S53" s="161">
        <v>0</v>
      </c>
      <c r="T53" s="161">
        <f>'10'!N52</f>
        <v>0</v>
      </c>
      <c r="U53" s="161">
        <f t="shared" si="326"/>
        <v>0</v>
      </c>
      <c r="V53" s="161">
        <f t="shared" si="327"/>
        <v>0</v>
      </c>
      <c r="W53" s="161">
        <f t="shared" si="328"/>
        <v>0</v>
      </c>
      <c r="X53" s="161">
        <v>0</v>
      </c>
      <c r="Y53" s="161">
        <f>'10'!P52</f>
        <v>0</v>
      </c>
      <c r="Z53" s="161">
        <f t="shared" si="329"/>
        <v>0</v>
      </c>
      <c r="AA53" s="161">
        <f t="shared" si="330"/>
        <v>0</v>
      </c>
      <c r="AB53" s="161">
        <f t="shared" si="331"/>
        <v>0</v>
      </c>
      <c r="AC53" s="161">
        <v>0</v>
      </c>
      <c r="AD53" s="167">
        <f t="shared" si="332"/>
        <v>0.13955600891166667</v>
      </c>
      <c r="AE53" s="161">
        <f t="shared" si="295"/>
        <v>5.801681999999999E-2</v>
      </c>
      <c r="AF53" s="161">
        <f t="shared" si="296"/>
        <v>5.801681999999999E-3</v>
      </c>
      <c r="AG53" s="161">
        <f t="shared" si="297"/>
        <v>2.3206727999999996E-2</v>
      </c>
      <c r="AH53" s="161">
        <f t="shared" si="298"/>
        <v>2.9008409999999991E-2</v>
      </c>
      <c r="AI53" s="161">
        <f t="shared" si="299"/>
        <v>0</v>
      </c>
      <c r="AJ53" s="161">
        <f t="shared" si="333"/>
        <v>5.801681999999999E-2</v>
      </c>
      <c r="AK53" s="161">
        <f t="shared" si="333"/>
        <v>5.801681999999999E-3</v>
      </c>
      <c r="AL53" s="161">
        <f t="shared" si="333"/>
        <v>2.3206727999999996E-2</v>
      </c>
      <c r="AM53" s="161">
        <f t="shared" si="333"/>
        <v>2.9008409999999991E-2</v>
      </c>
      <c r="AN53" s="161">
        <f t="shared" si="333"/>
        <v>0</v>
      </c>
      <c r="AO53" s="161">
        <f t="shared" si="333"/>
        <v>0</v>
      </c>
      <c r="AP53" s="161">
        <f t="shared" si="333"/>
        <v>0</v>
      </c>
      <c r="AQ53" s="161">
        <f t="shared" si="333"/>
        <v>0</v>
      </c>
      <c r="AR53" s="161">
        <f t="shared" si="333"/>
        <v>0</v>
      </c>
      <c r="AS53" s="161">
        <f t="shared" si="333"/>
        <v>0</v>
      </c>
      <c r="AT53" s="161">
        <f t="shared" si="334"/>
        <v>0</v>
      </c>
      <c r="AU53" s="161">
        <f t="shared" si="334"/>
        <v>0</v>
      </c>
      <c r="AV53" s="161">
        <f t="shared" si="334"/>
        <v>0</v>
      </c>
      <c r="AW53" s="161">
        <f t="shared" si="334"/>
        <v>0</v>
      </c>
      <c r="AX53" s="161">
        <f t="shared" si="334"/>
        <v>0</v>
      </c>
      <c r="AY53" s="161">
        <f t="shared" si="334"/>
        <v>0</v>
      </c>
      <c r="AZ53" s="161">
        <f t="shared" si="334"/>
        <v>0</v>
      </c>
      <c r="BA53" s="161">
        <f t="shared" si="334"/>
        <v>0</v>
      </c>
      <c r="BB53" s="161">
        <f t="shared" si="334"/>
        <v>0</v>
      </c>
      <c r="BC53" s="161">
        <f t="shared" si="334"/>
        <v>0</v>
      </c>
    </row>
    <row r="54" spans="1:55" s="65" customFormat="1" ht="21" hidden="1" outlineLevel="2" x14ac:dyDescent="0.2">
      <c r="A54" s="159" t="s">
        <v>109</v>
      </c>
      <c r="B54" s="160" t="s">
        <v>110</v>
      </c>
      <c r="C54" s="161" t="s">
        <v>111</v>
      </c>
      <c r="D54" s="167">
        <f>'10'!G53</f>
        <v>1.5121775121146999</v>
      </c>
      <c r="E54" s="161">
        <f t="shared" si="6"/>
        <v>8.2176696000000007E-2</v>
      </c>
      <c r="F54" s="161">
        <f t="shared" si="7"/>
        <v>8.2176696000000014E-3</v>
      </c>
      <c r="G54" s="161">
        <f t="shared" si="8"/>
        <v>3.2870678400000006E-2</v>
      </c>
      <c r="H54" s="161">
        <f t="shared" si="9"/>
        <v>4.1088347999999997E-2</v>
      </c>
      <c r="I54" s="161">
        <f t="shared" si="10"/>
        <v>0</v>
      </c>
      <c r="J54" s="161">
        <f>'10'!J53</f>
        <v>8.2176696000000007E-2</v>
      </c>
      <c r="K54" s="161">
        <f t="shared" si="320"/>
        <v>8.2176696000000014E-3</v>
      </c>
      <c r="L54" s="161">
        <f t="shared" si="321"/>
        <v>3.2870678400000006E-2</v>
      </c>
      <c r="M54" s="161">
        <f t="shared" si="322"/>
        <v>4.1088347999999997E-2</v>
      </c>
      <c r="N54" s="161">
        <v>0</v>
      </c>
      <c r="O54" s="161">
        <f>'10'!L53</f>
        <v>0</v>
      </c>
      <c r="P54" s="161">
        <f t="shared" si="323"/>
        <v>0</v>
      </c>
      <c r="Q54" s="161">
        <f t="shared" si="324"/>
        <v>0</v>
      </c>
      <c r="R54" s="161">
        <f t="shared" si="325"/>
        <v>0</v>
      </c>
      <c r="S54" s="161">
        <v>0</v>
      </c>
      <c r="T54" s="161">
        <f>'10'!N53</f>
        <v>0</v>
      </c>
      <c r="U54" s="161">
        <f t="shared" si="326"/>
        <v>0</v>
      </c>
      <c r="V54" s="161">
        <f t="shared" si="327"/>
        <v>0</v>
      </c>
      <c r="W54" s="161">
        <f t="shared" si="328"/>
        <v>0</v>
      </c>
      <c r="X54" s="161">
        <v>0</v>
      </c>
      <c r="Y54" s="161">
        <f>'10'!P53</f>
        <v>0</v>
      </c>
      <c r="Z54" s="161">
        <f t="shared" si="329"/>
        <v>0</v>
      </c>
      <c r="AA54" s="161">
        <f t="shared" si="330"/>
        <v>0</v>
      </c>
      <c r="AB54" s="161">
        <f t="shared" si="331"/>
        <v>0</v>
      </c>
      <c r="AC54" s="161">
        <v>0</v>
      </c>
      <c r="AD54" s="167">
        <f t="shared" si="332"/>
        <v>1.26014792676225</v>
      </c>
      <c r="AE54" s="161">
        <f t="shared" si="295"/>
        <v>6.8480580000000013E-2</v>
      </c>
      <c r="AF54" s="161">
        <f t="shared" si="296"/>
        <v>6.8480580000000015E-3</v>
      </c>
      <c r="AG54" s="161">
        <f t="shared" si="297"/>
        <v>2.7392232000000006E-2</v>
      </c>
      <c r="AH54" s="161">
        <f t="shared" si="298"/>
        <v>3.424029E-2</v>
      </c>
      <c r="AI54" s="161">
        <f t="shared" si="299"/>
        <v>0</v>
      </c>
      <c r="AJ54" s="161">
        <f t="shared" si="333"/>
        <v>6.8480580000000013E-2</v>
      </c>
      <c r="AK54" s="161">
        <f t="shared" si="333"/>
        <v>6.8480580000000015E-3</v>
      </c>
      <c r="AL54" s="161">
        <f t="shared" si="333"/>
        <v>2.7392232000000006E-2</v>
      </c>
      <c r="AM54" s="161">
        <f t="shared" si="333"/>
        <v>3.424029E-2</v>
      </c>
      <c r="AN54" s="161">
        <f t="shared" si="333"/>
        <v>0</v>
      </c>
      <c r="AO54" s="161">
        <f t="shared" si="333"/>
        <v>0</v>
      </c>
      <c r="AP54" s="161">
        <f t="shared" si="333"/>
        <v>0</v>
      </c>
      <c r="AQ54" s="161">
        <f t="shared" si="333"/>
        <v>0</v>
      </c>
      <c r="AR54" s="161">
        <f t="shared" si="333"/>
        <v>0</v>
      </c>
      <c r="AS54" s="161">
        <f t="shared" si="333"/>
        <v>0</v>
      </c>
      <c r="AT54" s="161">
        <f t="shared" si="334"/>
        <v>0</v>
      </c>
      <c r="AU54" s="161">
        <f t="shared" si="334"/>
        <v>0</v>
      </c>
      <c r="AV54" s="161">
        <f t="shared" si="334"/>
        <v>0</v>
      </c>
      <c r="AW54" s="161">
        <f t="shared" si="334"/>
        <v>0</v>
      </c>
      <c r="AX54" s="161">
        <f t="shared" si="334"/>
        <v>0</v>
      </c>
      <c r="AY54" s="161">
        <f t="shared" si="334"/>
        <v>0</v>
      </c>
      <c r="AZ54" s="161">
        <f t="shared" si="334"/>
        <v>0</v>
      </c>
      <c r="BA54" s="161">
        <f t="shared" si="334"/>
        <v>0</v>
      </c>
      <c r="BB54" s="161">
        <f t="shared" si="334"/>
        <v>0</v>
      </c>
      <c r="BC54" s="161">
        <f t="shared" si="334"/>
        <v>0</v>
      </c>
    </row>
    <row r="55" spans="1:55" s="65" customFormat="1" ht="21" x14ac:dyDescent="0.2">
      <c r="A55" s="162" t="s">
        <v>112</v>
      </c>
      <c r="B55" s="163" t="s">
        <v>42</v>
      </c>
      <c r="C55" s="164" t="s">
        <v>31</v>
      </c>
      <c r="D55" s="168">
        <f>'10'!G54</f>
        <v>0</v>
      </c>
      <c r="E55" s="164">
        <f t="shared" si="6"/>
        <v>0</v>
      </c>
      <c r="F55" s="164">
        <f>K55+P55+U55+Z55</f>
        <v>0</v>
      </c>
      <c r="G55" s="164">
        <f t="shared" si="8"/>
        <v>0</v>
      </c>
      <c r="H55" s="164">
        <f t="shared" si="9"/>
        <v>0</v>
      </c>
      <c r="I55" s="164">
        <f t="shared" si="10"/>
        <v>0</v>
      </c>
      <c r="J55" s="164">
        <f>'10'!J54</f>
        <v>0</v>
      </c>
      <c r="K55" s="164">
        <v>0</v>
      </c>
      <c r="L55" s="164">
        <v>0</v>
      </c>
      <c r="M55" s="164">
        <v>0</v>
      </c>
      <c r="N55" s="164">
        <f>J55</f>
        <v>0</v>
      </c>
      <c r="O55" s="164">
        <f>'10'!L54</f>
        <v>0</v>
      </c>
      <c r="P55" s="164">
        <v>0</v>
      </c>
      <c r="Q55" s="164">
        <v>0</v>
      </c>
      <c r="R55" s="164">
        <v>0</v>
      </c>
      <c r="S55" s="164">
        <f>O55</f>
        <v>0</v>
      </c>
      <c r="T55" s="164">
        <f>'10'!N54</f>
        <v>0</v>
      </c>
      <c r="U55" s="164">
        <v>0</v>
      </c>
      <c r="V55" s="164">
        <v>0</v>
      </c>
      <c r="W55" s="164">
        <v>0</v>
      </c>
      <c r="X55" s="164">
        <f>T55</f>
        <v>0</v>
      </c>
      <c r="Y55" s="164">
        <f>'10'!P54</f>
        <v>0</v>
      </c>
      <c r="Z55" s="164">
        <v>0</v>
      </c>
      <c r="AA55" s="164">
        <v>0</v>
      </c>
      <c r="AB55" s="164">
        <v>0</v>
      </c>
      <c r="AC55" s="164">
        <f>Y55</f>
        <v>0</v>
      </c>
      <c r="AD55" s="168">
        <f t="shared" si="332"/>
        <v>0</v>
      </c>
      <c r="AE55" s="164">
        <f t="shared" si="295"/>
        <v>0</v>
      </c>
      <c r="AF55" s="164">
        <f t="shared" si="296"/>
        <v>0</v>
      </c>
      <c r="AG55" s="164">
        <f t="shared" si="297"/>
        <v>0</v>
      </c>
      <c r="AH55" s="164">
        <f t="shared" si="298"/>
        <v>0</v>
      </c>
      <c r="AI55" s="164">
        <f t="shared" si="299"/>
        <v>0</v>
      </c>
      <c r="AJ55" s="164">
        <f>J55/1.2</f>
        <v>0</v>
      </c>
      <c r="AK55" s="164">
        <v>0</v>
      </c>
      <c r="AL55" s="164">
        <v>0</v>
      </c>
      <c r="AM55" s="164">
        <v>0</v>
      </c>
      <c r="AN55" s="164">
        <f>N55/1.2</f>
        <v>0</v>
      </c>
      <c r="AO55" s="164">
        <f>O55/1.2</f>
        <v>0</v>
      </c>
      <c r="AP55" s="164">
        <v>0</v>
      </c>
      <c r="AQ55" s="164">
        <v>0</v>
      </c>
      <c r="AR55" s="164">
        <v>0</v>
      </c>
      <c r="AS55" s="164">
        <f>S55/1.2</f>
        <v>0</v>
      </c>
      <c r="AT55" s="164">
        <f>T55/1.2</f>
        <v>0</v>
      </c>
      <c r="AU55" s="164">
        <v>0</v>
      </c>
      <c r="AV55" s="164">
        <v>0</v>
      </c>
      <c r="AW55" s="164">
        <v>0</v>
      </c>
      <c r="AX55" s="164">
        <f>X55/1.2</f>
        <v>0</v>
      </c>
      <c r="AY55" s="164">
        <f>Y55/1.2</f>
        <v>0</v>
      </c>
      <c r="AZ55" s="164">
        <v>0</v>
      </c>
      <c r="BA55" s="164">
        <v>0</v>
      </c>
      <c r="BB55" s="164">
        <v>0</v>
      </c>
      <c r="BC55" s="164">
        <f>AC55/1.2</f>
        <v>0</v>
      </c>
    </row>
    <row r="56" spans="1:55" s="65" customFormat="1" ht="21" collapsed="1" x14ac:dyDescent="0.2">
      <c r="A56" s="162" t="s">
        <v>113</v>
      </c>
      <c r="B56" s="163" t="s">
        <v>114</v>
      </c>
      <c r="C56" s="164" t="s">
        <v>31</v>
      </c>
      <c r="D56" s="168">
        <f>'10'!G55</f>
        <v>0.66239999999999999</v>
      </c>
      <c r="E56" s="164">
        <f t="shared" si="6"/>
        <v>5.0044479959999997</v>
      </c>
      <c r="F56" s="164">
        <f t="shared" si="7"/>
        <v>0</v>
      </c>
      <c r="G56" s="164">
        <f t="shared" si="8"/>
        <v>0</v>
      </c>
      <c r="H56" s="164">
        <f t="shared" si="9"/>
        <v>0</v>
      </c>
      <c r="I56" s="164">
        <f t="shared" si="10"/>
        <v>5.0044479959999997</v>
      </c>
      <c r="J56" s="164">
        <f>'10'!J55</f>
        <v>5.0044479959999997</v>
      </c>
      <c r="K56" s="164">
        <f>SUM(K57:K58)</f>
        <v>0</v>
      </c>
      <c r="L56" s="164">
        <f>SUM(L57:L58)</f>
        <v>0</v>
      </c>
      <c r="M56" s="164">
        <f>SUM(M57:M58)</f>
        <v>0</v>
      </c>
      <c r="N56" s="164">
        <f>SUM(N57:N58)</f>
        <v>5.0044479959999997</v>
      </c>
      <c r="O56" s="164">
        <f>'10'!L55</f>
        <v>0</v>
      </c>
      <c r="P56" s="164">
        <f>SUM(P57:P58)</f>
        <v>0</v>
      </c>
      <c r="Q56" s="164">
        <f>SUM(Q57:Q58)</f>
        <v>0</v>
      </c>
      <c r="R56" s="164">
        <f>SUM(R57:R58)</f>
        <v>0</v>
      </c>
      <c r="S56" s="164">
        <f>SUM(S57:S58)</f>
        <v>0</v>
      </c>
      <c r="T56" s="164">
        <f>'10'!N55</f>
        <v>0</v>
      </c>
      <c r="U56" s="164">
        <f>SUM(U57:U58)</f>
        <v>0</v>
      </c>
      <c r="V56" s="164">
        <f>SUM(V57:V58)</f>
        <v>0</v>
      </c>
      <c r="W56" s="164">
        <f>SUM(W57:W58)</f>
        <v>0</v>
      </c>
      <c r="X56" s="164">
        <f>SUM(X57:X58)</f>
        <v>0</v>
      </c>
      <c r="Y56" s="164">
        <f>'10'!P55</f>
        <v>0</v>
      </c>
      <c r="Z56" s="164">
        <f>SUM(Z57:Z58)</f>
        <v>0</v>
      </c>
      <c r="AA56" s="164">
        <f>SUM(AA57:AA58)</f>
        <v>0</v>
      </c>
      <c r="AB56" s="164">
        <f>SUM(AB57:AB58)</f>
        <v>0</v>
      </c>
      <c r="AC56" s="164">
        <f>SUM(AC57:AC58)</f>
        <v>0</v>
      </c>
      <c r="AD56" s="168">
        <f>SUM(AD57:AD58)</f>
        <v>0.55200000000000005</v>
      </c>
      <c r="AE56" s="164">
        <f t="shared" si="295"/>
        <v>4.1703733300000003</v>
      </c>
      <c r="AF56" s="164">
        <f t="shared" si="296"/>
        <v>0</v>
      </c>
      <c r="AG56" s="164">
        <f t="shared" si="297"/>
        <v>0</v>
      </c>
      <c r="AH56" s="164">
        <f t="shared" si="298"/>
        <v>0</v>
      </c>
      <c r="AI56" s="164">
        <f t="shared" si="299"/>
        <v>4.1703733300000003</v>
      </c>
      <c r="AJ56" s="164">
        <f t="shared" ref="AJ56:BC56" si="335">SUM(AJ57:AJ58)</f>
        <v>4.1703733300000003</v>
      </c>
      <c r="AK56" s="164">
        <f t="shared" si="335"/>
        <v>0</v>
      </c>
      <c r="AL56" s="164">
        <f t="shared" si="335"/>
        <v>0</v>
      </c>
      <c r="AM56" s="164">
        <f t="shared" si="335"/>
        <v>0</v>
      </c>
      <c r="AN56" s="164">
        <f t="shared" si="335"/>
        <v>4.1703733300000003</v>
      </c>
      <c r="AO56" s="164">
        <f t="shared" si="335"/>
        <v>0</v>
      </c>
      <c r="AP56" s="164">
        <f t="shared" si="335"/>
        <v>0</v>
      </c>
      <c r="AQ56" s="164">
        <f t="shared" si="335"/>
        <v>0</v>
      </c>
      <c r="AR56" s="164">
        <f t="shared" si="335"/>
        <v>0</v>
      </c>
      <c r="AS56" s="164">
        <f t="shared" si="335"/>
        <v>0</v>
      </c>
      <c r="AT56" s="164">
        <f t="shared" si="335"/>
        <v>0</v>
      </c>
      <c r="AU56" s="164">
        <f t="shared" si="335"/>
        <v>0</v>
      </c>
      <c r="AV56" s="164">
        <f t="shared" si="335"/>
        <v>0</v>
      </c>
      <c r="AW56" s="164">
        <f t="shared" si="335"/>
        <v>0</v>
      </c>
      <c r="AX56" s="164">
        <f t="shared" si="335"/>
        <v>0</v>
      </c>
      <c r="AY56" s="164">
        <f t="shared" si="335"/>
        <v>0</v>
      </c>
      <c r="AZ56" s="164">
        <f t="shared" si="335"/>
        <v>0</v>
      </c>
      <c r="BA56" s="164">
        <f t="shared" si="335"/>
        <v>0</v>
      </c>
      <c r="BB56" s="164">
        <f t="shared" si="335"/>
        <v>0</v>
      </c>
      <c r="BC56" s="164">
        <f t="shared" si="335"/>
        <v>0</v>
      </c>
    </row>
    <row r="57" spans="1:55" s="65" customFormat="1" ht="21" hidden="1" outlineLevel="2" x14ac:dyDescent="0.2">
      <c r="A57" s="159" t="s">
        <v>115</v>
      </c>
      <c r="B57" s="160" t="s">
        <v>116</v>
      </c>
      <c r="C57" s="161" t="s">
        <v>117</v>
      </c>
      <c r="D57" s="167">
        <f>'10'!G56</f>
        <v>0</v>
      </c>
      <c r="E57" s="161">
        <f t="shared" si="6"/>
        <v>0.32499999599999996</v>
      </c>
      <c r="F57" s="161">
        <f t="shared" si="7"/>
        <v>0</v>
      </c>
      <c r="G57" s="161">
        <f t="shared" si="8"/>
        <v>0</v>
      </c>
      <c r="H57" s="161">
        <f t="shared" si="9"/>
        <v>0</v>
      </c>
      <c r="I57" s="161">
        <f t="shared" si="10"/>
        <v>0.32499999599999996</v>
      </c>
      <c r="J57" s="161">
        <f>'10'!J56</f>
        <v>0.32499999599999996</v>
      </c>
      <c r="K57" s="161"/>
      <c r="L57" s="161"/>
      <c r="M57" s="161"/>
      <c r="N57" s="161">
        <f>J57</f>
        <v>0.32499999599999996</v>
      </c>
      <c r="O57" s="161">
        <f>'10'!L56</f>
        <v>0</v>
      </c>
      <c r="P57" s="161"/>
      <c r="Q57" s="161"/>
      <c r="R57" s="161"/>
      <c r="S57" s="161">
        <f>O57</f>
        <v>0</v>
      </c>
      <c r="T57" s="161">
        <f>'10'!N56</f>
        <v>0</v>
      </c>
      <c r="U57" s="161"/>
      <c r="V57" s="161"/>
      <c r="W57" s="161"/>
      <c r="X57" s="161">
        <f>T57</f>
        <v>0</v>
      </c>
      <c r="Y57" s="161">
        <f>'10'!P56</f>
        <v>0</v>
      </c>
      <c r="Z57" s="161"/>
      <c r="AA57" s="161"/>
      <c r="AB57" s="161"/>
      <c r="AC57" s="161">
        <f>Y57</f>
        <v>0</v>
      </c>
      <c r="AD57" s="167">
        <f>D57/1.2</f>
        <v>0</v>
      </c>
      <c r="AE57" s="161">
        <f t="shared" si="295"/>
        <v>0.27083332999999998</v>
      </c>
      <c r="AF57" s="161">
        <f t="shared" si="296"/>
        <v>0</v>
      </c>
      <c r="AG57" s="161">
        <f t="shared" si="297"/>
        <v>0</v>
      </c>
      <c r="AH57" s="161">
        <f t="shared" si="298"/>
        <v>0</v>
      </c>
      <c r="AI57" s="161">
        <f t="shared" si="299"/>
        <v>0.27083332999999998</v>
      </c>
      <c r="AJ57" s="161">
        <f t="shared" ref="AJ57:AS58" si="336">J57/1.2</f>
        <v>0.27083332999999998</v>
      </c>
      <c r="AK57" s="161">
        <f t="shared" si="336"/>
        <v>0</v>
      </c>
      <c r="AL57" s="161">
        <f t="shared" si="336"/>
        <v>0</v>
      </c>
      <c r="AM57" s="161">
        <f t="shared" si="336"/>
        <v>0</v>
      </c>
      <c r="AN57" s="161">
        <f t="shared" si="336"/>
        <v>0.27083332999999998</v>
      </c>
      <c r="AO57" s="161">
        <f t="shared" si="336"/>
        <v>0</v>
      </c>
      <c r="AP57" s="161">
        <f t="shared" si="336"/>
        <v>0</v>
      </c>
      <c r="AQ57" s="161">
        <f t="shared" si="336"/>
        <v>0</v>
      </c>
      <c r="AR57" s="161">
        <f t="shared" si="336"/>
        <v>0</v>
      </c>
      <c r="AS57" s="161">
        <f t="shared" si="336"/>
        <v>0</v>
      </c>
      <c r="AT57" s="161">
        <f t="shared" ref="AT57:BC58" si="337">T57/1.2</f>
        <v>0</v>
      </c>
      <c r="AU57" s="161">
        <f t="shared" si="337"/>
        <v>0</v>
      </c>
      <c r="AV57" s="161">
        <f t="shared" si="337"/>
        <v>0</v>
      </c>
      <c r="AW57" s="161">
        <f t="shared" si="337"/>
        <v>0</v>
      </c>
      <c r="AX57" s="161">
        <f t="shared" si="337"/>
        <v>0</v>
      </c>
      <c r="AY57" s="161">
        <f t="shared" si="337"/>
        <v>0</v>
      </c>
      <c r="AZ57" s="161">
        <f t="shared" si="337"/>
        <v>0</v>
      </c>
      <c r="BA57" s="161">
        <f t="shared" si="337"/>
        <v>0</v>
      </c>
      <c r="BB57" s="161">
        <f t="shared" si="337"/>
        <v>0</v>
      </c>
      <c r="BC57" s="161">
        <f t="shared" si="337"/>
        <v>0</v>
      </c>
    </row>
    <row r="58" spans="1:55" s="65" customFormat="1" ht="10.5" hidden="1" outlineLevel="2" x14ac:dyDescent="0.2">
      <c r="A58" s="159" t="s">
        <v>118</v>
      </c>
      <c r="B58" s="160" t="s">
        <v>119</v>
      </c>
      <c r="C58" s="161" t="s">
        <v>120</v>
      </c>
      <c r="D58" s="167">
        <f>'10'!G57</f>
        <v>0.66239999999999999</v>
      </c>
      <c r="E58" s="161">
        <f t="shared" si="6"/>
        <v>4.6794479999999998</v>
      </c>
      <c r="F58" s="161">
        <f t="shared" si="7"/>
        <v>0</v>
      </c>
      <c r="G58" s="161">
        <f t="shared" si="8"/>
        <v>0</v>
      </c>
      <c r="H58" s="161">
        <f t="shared" si="9"/>
        <v>0</v>
      </c>
      <c r="I58" s="161">
        <f t="shared" si="10"/>
        <v>4.6794479999999998</v>
      </c>
      <c r="J58" s="161">
        <f>'10'!J57</f>
        <v>4.6794479999999998</v>
      </c>
      <c r="K58" s="161"/>
      <c r="L58" s="161"/>
      <c r="M58" s="161"/>
      <c r="N58" s="161">
        <f t="shared" ref="N58" si="338">J58</f>
        <v>4.6794479999999998</v>
      </c>
      <c r="O58" s="161">
        <f>'10'!L57</f>
        <v>0</v>
      </c>
      <c r="P58" s="161"/>
      <c r="Q58" s="161"/>
      <c r="R58" s="161"/>
      <c r="S58" s="161">
        <f t="shared" ref="S58" si="339">O58</f>
        <v>0</v>
      </c>
      <c r="T58" s="161">
        <f>'10'!N57</f>
        <v>0</v>
      </c>
      <c r="U58" s="161"/>
      <c r="V58" s="161"/>
      <c r="W58" s="161"/>
      <c r="X58" s="161">
        <f t="shared" ref="X58" si="340">T58</f>
        <v>0</v>
      </c>
      <c r="Y58" s="161">
        <f>'10'!P57</f>
        <v>0</v>
      </c>
      <c r="Z58" s="161"/>
      <c r="AA58" s="161"/>
      <c r="AB58" s="161"/>
      <c r="AC58" s="161">
        <f t="shared" ref="AC58" si="341">Y58</f>
        <v>0</v>
      </c>
      <c r="AD58" s="167">
        <f>D58/1.2</f>
        <v>0.55200000000000005</v>
      </c>
      <c r="AE58" s="161">
        <f t="shared" si="295"/>
        <v>3.89954</v>
      </c>
      <c r="AF58" s="161">
        <f t="shared" si="296"/>
        <v>0</v>
      </c>
      <c r="AG58" s="161">
        <f t="shared" si="297"/>
        <v>0</v>
      </c>
      <c r="AH58" s="161">
        <f t="shared" si="298"/>
        <v>0</v>
      </c>
      <c r="AI58" s="161">
        <f t="shared" si="299"/>
        <v>3.89954</v>
      </c>
      <c r="AJ58" s="161">
        <f t="shared" si="336"/>
        <v>3.89954</v>
      </c>
      <c r="AK58" s="161">
        <f t="shared" si="336"/>
        <v>0</v>
      </c>
      <c r="AL58" s="161">
        <f t="shared" si="336"/>
        <v>0</v>
      </c>
      <c r="AM58" s="161">
        <f t="shared" si="336"/>
        <v>0</v>
      </c>
      <c r="AN58" s="161">
        <f t="shared" si="336"/>
        <v>3.89954</v>
      </c>
      <c r="AO58" s="161">
        <f t="shared" si="336"/>
        <v>0</v>
      </c>
      <c r="AP58" s="161">
        <f t="shared" si="336"/>
        <v>0</v>
      </c>
      <c r="AQ58" s="161">
        <f t="shared" si="336"/>
        <v>0</v>
      </c>
      <c r="AR58" s="161">
        <f t="shared" si="336"/>
        <v>0</v>
      </c>
      <c r="AS58" s="161">
        <f t="shared" si="336"/>
        <v>0</v>
      </c>
      <c r="AT58" s="161">
        <f t="shared" si="337"/>
        <v>0</v>
      </c>
      <c r="AU58" s="161">
        <f t="shared" si="337"/>
        <v>0</v>
      </c>
      <c r="AV58" s="161">
        <f t="shared" si="337"/>
        <v>0</v>
      </c>
      <c r="AW58" s="161">
        <f t="shared" si="337"/>
        <v>0</v>
      </c>
      <c r="AX58" s="161">
        <f t="shared" si="337"/>
        <v>0</v>
      </c>
      <c r="AY58" s="161">
        <f t="shared" si="337"/>
        <v>0</v>
      </c>
      <c r="AZ58" s="161">
        <f t="shared" si="337"/>
        <v>0</v>
      </c>
      <c r="BA58" s="161">
        <f t="shared" si="337"/>
        <v>0</v>
      </c>
      <c r="BB58" s="161">
        <f t="shared" si="337"/>
        <v>0</v>
      </c>
      <c r="BC58" s="161">
        <f t="shared" si="337"/>
        <v>0</v>
      </c>
    </row>
    <row r="59" spans="1:55" s="65" customFormat="1" ht="10.5" x14ac:dyDescent="0.2">
      <c r="D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J59" s="169"/>
      <c r="AK59" s="169"/>
      <c r="AL59" s="169"/>
      <c r="AM59" s="169"/>
    </row>
  </sheetData>
  <autoFilter ref="A17:BC58" xr:uid="{00000000-0009-0000-0000-000003000000}"/>
  <mergeCells count="29">
    <mergeCell ref="W6:AK6"/>
    <mergeCell ref="AX2:BC2"/>
    <mergeCell ref="A3:BC3"/>
    <mergeCell ref="V4:W4"/>
    <mergeCell ref="X4:Y4"/>
    <mergeCell ref="Z4:AA4"/>
    <mergeCell ref="W7:AK7"/>
    <mergeCell ref="Z9:AA9"/>
    <mergeCell ref="Y11:AV11"/>
    <mergeCell ref="Y12:AM12"/>
    <mergeCell ref="A14:A17"/>
    <mergeCell ref="B14:B17"/>
    <mergeCell ref="C14:C17"/>
    <mergeCell ref="D14:AC14"/>
    <mergeCell ref="AD14:BC14"/>
    <mergeCell ref="E15:AC15"/>
    <mergeCell ref="AO16:AS16"/>
    <mergeCell ref="AT16:AX16"/>
    <mergeCell ref="AY16:BC16"/>
    <mergeCell ref="AE15:BC15"/>
    <mergeCell ref="D16:D17"/>
    <mergeCell ref="E16:I16"/>
    <mergeCell ref="AE16:AI16"/>
    <mergeCell ref="AJ16:AN16"/>
    <mergeCell ref="J16:N16"/>
    <mergeCell ref="O16:S16"/>
    <mergeCell ref="T16:X16"/>
    <mergeCell ref="Y16:AC16"/>
    <mergeCell ref="AD16:AD17"/>
  </mergeCells>
  <phoneticPr fontId="28" type="noConversion"/>
  <pageMargins left="0.39370078740157483" right="0.39370078740157483" top="0.78740157480314965" bottom="0.39370078740157483" header="0.19685039370078741" footer="0.19685039370078741"/>
  <pageSetup paperSize="8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H59"/>
  <sheetViews>
    <sheetView view="pageBreakPreview" zoomScale="110" zoomScaleNormal="100" zoomScaleSheetLayoutView="110" workbookViewId="0">
      <selection activeCell="AA8" sqref="Z8:AA9"/>
    </sheetView>
  </sheetViews>
  <sheetFormatPr defaultRowHeight="15.75" outlineLevelRow="3" outlineLevelCol="1" x14ac:dyDescent="0.25"/>
  <cols>
    <col min="1" max="1" width="5.7109375" style="6" customWidth="1"/>
    <col min="2" max="2" width="23.28515625" style="6" customWidth="1"/>
    <col min="3" max="4" width="8.5703125" style="6" customWidth="1"/>
    <col min="5" max="5" width="5.42578125" style="6" customWidth="1"/>
    <col min="6" max="6" width="4.7109375" style="6" bestFit="1" customWidth="1"/>
    <col min="7" max="7" width="6" style="6" customWidth="1"/>
    <col min="8" max="9" width="4.7109375" style="6" bestFit="1" customWidth="1"/>
    <col min="10" max="11" width="4.7109375" style="6" customWidth="1" outlineLevel="1"/>
    <col min="12" max="12" width="6.140625" style="6" customWidth="1" outlineLevel="1"/>
    <col min="13" max="14" width="4.7109375" style="6" customWidth="1" outlineLevel="1"/>
    <col min="15" max="15" width="5.7109375" style="6" customWidth="1" outlineLevel="1"/>
    <col min="16" max="16" width="4.7109375" style="6" customWidth="1" outlineLevel="1"/>
    <col min="17" max="17" width="5.28515625" style="6" customWidth="1" outlineLevel="1"/>
    <col min="18" max="19" width="4.7109375" style="6" customWidth="1" outlineLevel="1"/>
    <col min="20" max="21" width="5.42578125" style="6" customWidth="1" outlineLevel="1"/>
    <col min="22" max="22" width="5.28515625" style="6" customWidth="1" outlineLevel="1"/>
    <col min="23" max="23" width="4.7109375" style="6" customWidth="1" outlineLevel="1"/>
    <col min="24" max="24" width="4.85546875" style="6" customWidth="1" outlineLevel="1"/>
    <col min="25" max="25" width="5.85546875" style="6" customWidth="1" outlineLevel="1"/>
    <col min="26" max="26" width="4.7109375" style="6" customWidth="1" outlineLevel="1"/>
    <col min="27" max="27" width="6" style="6" customWidth="1" outlineLevel="1"/>
    <col min="28" max="29" width="4.7109375" style="6" customWidth="1" outlineLevel="1"/>
    <col min="30" max="30" width="6" style="6" customWidth="1"/>
    <col min="31" max="31" width="4.7109375" style="6" bestFit="1" customWidth="1"/>
    <col min="32" max="32" width="5.85546875" style="6" customWidth="1"/>
    <col min="33" max="34" width="4.7109375" style="6" bestFit="1" customWidth="1"/>
    <col min="35" max="36" width="4.7109375" style="6" customWidth="1" outlineLevel="1"/>
    <col min="37" max="37" width="5.7109375" style="6" customWidth="1" outlineLevel="1"/>
    <col min="38" max="39" width="4.7109375" style="6" customWidth="1" outlineLevel="1"/>
    <col min="40" max="40" width="5.28515625" style="6" customWidth="1" outlineLevel="1"/>
    <col min="41" max="44" width="4.7109375" style="6" customWidth="1" outlineLevel="1"/>
    <col min="45" max="45" width="5" style="6" customWidth="1" outlineLevel="1"/>
    <col min="46" max="46" width="4.7109375" style="6" customWidth="1" outlineLevel="1"/>
    <col min="47" max="47" width="5.28515625" style="6" customWidth="1" outlineLevel="1"/>
    <col min="48" max="49" width="4.7109375" style="6" customWidth="1" outlineLevel="1"/>
    <col min="50" max="50" width="5.5703125" style="6" customWidth="1" outlineLevel="1"/>
    <col min="51" max="51" width="4.7109375" style="6" customWidth="1" outlineLevel="1"/>
    <col min="52" max="52" width="5.42578125" style="6" customWidth="1" outlineLevel="1"/>
    <col min="53" max="54" width="4.7109375" style="6" customWidth="1" outlineLevel="1"/>
    <col min="55" max="55" width="5.28515625" style="6" bestFit="1" customWidth="1"/>
    <col min="56" max="56" width="4.7109375" style="6" bestFit="1" customWidth="1"/>
    <col min="57" max="57" width="5.28515625" style="6" bestFit="1" customWidth="1"/>
    <col min="58" max="59" width="4.7109375" style="6" bestFit="1" customWidth="1"/>
    <col min="60" max="60" width="7.5703125" style="6" customWidth="1"/>
    <col min="61" max="16384" width="9.140625" style="6"/>
  </cols>
  <sheetData>
    <row r="1" spans="1:60" s="57" customFormat="1" ht="10.5" x14ac:dyDescent="0.2">
      <c r="BH1" s="58" t="s">
        <v>262</v>
      </c>
    </row>
    <row r="2" spans="1:60" s="57" customFormat="1" ht="21" customHeight="1" x14ac:dyDescent="0.2">
      <c r="BD2" s="584" t="s">
        <v>1</v>
      </c>
      <c r="BE2" s="584"/>
      <c r="BF2" s="584"/>
      <c r="BG2" s="584"/>
      <c r="BH2" s="584"/>
    </row>
    <row r="3" spans="1:60" s="57" customFormat="1" ht="9.75" customHeight="1" x14ac:dyDescent="0.2">
      <c r="A3" s="585" t="s">
        <v>263</v>
      </c>
      <c r="B3" s="585"/>
      <c r="C3" s="585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85"/>
      <c r="AC3" s="585"/>
      <c r="AD3" s="585"/>
      <c r="AE3" s="585"/>
      <c r="AF3" s="585"/>
      <c r="AG3" s="585"/>
      <c r="AH3" s="585"/>
      <c r="AI3" s="585"/>
      <c r="AJ3" s="585"/>
      <c r="AK3" s="585"/>
      <c r="AL3" s="585"/>
      <c r="AM3" s="585"/>
      <c r="AN3" s="585"/>
      <c r="AO3" s="585"/>
      <c r="AP3" s="585"/>
      <c r="AQ3" s="585"/>
      <c r="AR3" s="585"/>
      <c r="AS3" s="585"/>
      <c r="AT3" s="585"/>
      <c r="AU3" s="585"/>
      <c r="AV3" s="585"/>
      <c r="AW3" s="585"/>
      <c r="AX3" s="585"/>
      <c r="AY3" s="585"/>
      <c r="AZ3" s="585"/>
      <c r="BA3" s="585"/>
      <c r="BB3" s="585"/>
      <c r="BC3" s="585"/>
      <c r="BD3" s="585"/>
      <c r="BE3" s="585"/>
      <c r="BF3" s="585"/>
      <c r="BG3" s="585"/>
      <c r="BH3" s="585"/>
    </row>
    <row r="4" spans="1:60" s="57" customFormat="1" ht="10.5" x14ac:dyDescent="0.2">
      <c r="U4" s="58" t="s">
        <v>3</v>
      </c>
      <c r="V4" s="586" t="str">
        <f>'10'!$G$4</f>
        <v>1</v>
      </c>
      <c r="W4" s="586"/>
      <c r="X4" s="597" t="s">
        <v>136</v>
      </c>
      <c r="Y4" s="597"/>
      <c r="Z4" s="586" t="str">
        <f>'10'!$J$4</f>
        <v>2020</v>
      </c>
      <c r="AA4" s="586"/>
      <c r="AB4" s="57" t="s">
        <v>5</v>
      </c>
    </row>
    <row r="5" spans="1:60" ht="9" customHeight="1" x14ac:dyDescent="0.25"/>
    <row r="6" spans="1:60" s="57" customFormat="1" ht="10.5" x14ac:dyDescent="0.2">
      <c r="U6" s="77" t="s">
        <v>264</v>
      </c>
      <c r="V6" s="587" t="str">
        <f>'10'!$G$6</f>
        <v xml:space="preserve"> АО «Вологодская областная энергетическая компания» </v>
      </c>
      <c r="W6" s="587"/>
      <c r="X6" s="587"/>
      <c r="Y6" s="587"/>
      <c r="Z6" s="587"/>
      <c r="AA6" s="587"/>
      <c r="AB6" s="587"/>
      <c r="AC6" s="587"/>
      <c r="AD6" s="587"/>
      <c r="AE6" s="587"/>
      <c r="AF6" s="587"/>
      <c r="AG6" s="587"/>
      <c r="AH6" s="587"/>
      <c r="AI6" s="587"/>
      <c r="AJ6" s="587"/>
      <c r="AK6" s="587"/>
      <c r="AL6" s="587"/>
      <c r="AM6" s="587"/>
    </row>
    <row r="7" spans="1:60" s="62" customFormat="1" ht="10.5" customHeight="1" x14ac:dyDescent="0.15">
      <c r="V7" s="574" t="s">
        <v>8</v>
      </c>
      <c r="W7" s="574"/>
      <c r="X7" s="574"/>
      <c r="Y7" s="574"/>
      <c r="Z7" s="574"/>
      <c r="AA7" s="574"/>
      <c r="AB7" s="574"/>
      <c r="AC7" s="574"/>
      <c r="AD7" s="574"/>
      <c r="AE7" s="574"/>
      <c r="AF7" s="574"/>
      <c r="AG7" s="574"/>
      <c r="AH7" s="574"/>
      <c r="AI7" s="574"/>
      <c r="AJ7" s="574"/>
      <c r="AK7" s="574"/>
      <c r="AL7" s="574"/>
      <c r="AM7" s="574"/>
    </row>
    <row r="8" spans="1:60" ht="9" customHeight="1" x14ac:dyDescent="0.25"/>
    <row r="9" spans="1:60" s="57" customFormat="1" ht="10.5" x14ac:dyDescent="0.2">
      <c r="Y9" s="58" t="s">
        <v>9</v>
      </c>
      <c r="Z9" s="583">
        <f>'10'!$J$9</f>
        <v>2020</v>
      </c>
      <c r="AA9" s="583"/>
      <c r="AB9" s="57" t="s">
        <v>10</v>
      </c>
    </row>
    <row r="10" spans="1:60" ht="9" customHeight="1" x14ac:dyDescent="0.25"/>
    <row r="11" spans="1:60" s="57" customFormat="1" ht="40.5" customHeight="1" x14ac:dyDescent="0.2">
      <c r="X11" s="78" t="s">
        <v>11</v>
      </c>
      <c r="Y11" s="607" t="str">
        <f>'10'!$E$11</f>
        <v>приказом ДЕПАРТАМЕНТА ТОПЛИВНО-ЭНЕРГЕТИЧЕСКОГО КОМПЛЕКСА И ТАРИФНОГО РЕГУЛИРОВАНИЯ ВОЛОГОДСКОЙ ОБЛАСТИ "Об утверждении  инвестиционной программы АО «Вологодская областная энергетическая компания» на 2020-2024 годы"  от 30 октября 2019 года"  № 160</v>
      </c>
      <c r="Z11" s="607"/>
      <c r="AA11" s="607"/>
      <c r="AB11" s="607"/>
      <c r="AC11" s="607"/>
      <c r="AD11" s="607"/>
      <c r="AE11" s="607"/>
      <c r="AF11" s="607"/>
      <c r="AG11" s="607"/>
      <c r="AH11" s="607"/>
      <c r="AI11" s="607"/>
      <c r="AJ11" s="607"/>
      <c r="AK11" s="607"/>
      <c r="AL11" s="607"/>
      <c r="AM11" s="607"/>
      <c r="AN11" s="607"/>
      <c r="AO11" s="607"/>
      <c r="AP11" s="607"/>
      <c r="AQ11" s="607"/>
      <c r="AR11" s="607"/>
      <c r="AS11" s="607"/>
      <c r="AT11" s="607"/>
      <c r="AU11" s="607"/>
      <c r="AV11" s="607"/>
      <c r="AW11" s="607"/>
      <c r="AX11" s="607"/>
      <c r="AY11" s="607"/>
      <c r="AZ11" s="607"/>
      <c r="BA11" s="607"/>
    </row>
    <row r="12" spans="1:60" s="62" customFormat="1" ht="8.25" x14ac:dyDescent="0.15">
      <c r="Y12" s="574" t="s">
        <v>13</v>
      </c>
      <c r="Z12" s="574"/>
      <c r="AA12" s="574"/>
      <c r="AB12" s="574"/>
      <c r="AC12" s="574"/>
      <c r="AD12" s="574"/>
      <c r="AE12" s="574"/>
      <c r="AF12" s="574"/>
      <c r="AG12" s="574"/>
      <c r="AH12" s="574"/>
      <c r="AI12" s="574"/>
      <c r="AJ12" s="574"/>
      <c r="AK12" s="574"/>
      <c r="AL12" s="574"/>
      <c r="AM12" s="574"/>
      <c r="AN12" s="574"/>
      <c r="AO12" s="574"/>
    </row>
    <row r="13" spans="1:60" s="57" customFormat="1" ht="9" customHeight="1" x14ac:dyDescent="0.2">
      <c r="E13" s="64"/>
      <c r="F13" s="64"/>
      <c r="G13" s="64"/>
      <c r="H13" s="64"/>
      <c r="I13" s="64"/>
    </row>
    <row r="14" spans="1:60" s="62" customFormat="1" ht="15" customHeight="1" x14ac:dyDescent="0.15">
      <c r="A14" s="575" t="s">
        <v>14</v>
      </c>
      <c r="B14" s="575" t="s">
        <v>15</v>
      </c>
      <c r="C14" s="575" t="s">
        <v>16</v>
      </c>
      <c r="D14" s="575" t="s">
        <v>265</v>
      </c>
      <c r="E14" s="577" t="s">
        <v>965</v>
      </c>
      <c r="F14" s="578"/>
      <c r="G14" s="578"/>
      <c r="H14" s="578"/>
      <c r="I14" s="578"/>
      <c r="J14" s="578"/>
      <c r="K14" s="578"/>
      <c r="L14" s="578"/>
      <c r="M14" s="578"/>
      <c r="N14" s="578"/>
      <c r="O14" s="578"/>
      <c r="P14" s="578"/>
      <c r="Q14" s="578"/>
      <c r="R14" s="578"/>
      <c r="S14" s="578"/>
      <c r="T14" s="578"/>
      <c r="U14" s="578"/>
      <c r="V14" s="578"/>
      <c r="W14" s="578"/>
      <c r="X14" s="578"/>
      <c r="Y14" s="578"/>
      <c r="Z14" s="578"/>
      <c r="AA14" s="578"/>
      <c r="AB14" s="578"/>
      <c r="AC14" s="578"/>
      <c r="AD14" s="578"/>
      <c r="AE14" s="578"/>
      <c r="AF14" s="578"/>
      <c r="AG14" s="578"/>
      <c r="AH14" s="578"/>
      <c r="AI14" s="578"/>
      <c r="AJ14" s="578"/>
      <c r="AK14" s="578"/>
      <c r="AL14" s="578"/>
      <c r="AM14" s="578"/>
      <c r="AN14" s="578"/>
      <c r="AO14" s="578"/>
      <c r="AP14" s="578"/>
      <c r="AQ14" s="578"/>
      <c r="AR14" s="578"/>
      <c r="AS14" s="578"/>
      <c r="AT14" s="578"/>
      <c r="AU14" s="578"/>
      <c r="AV14" s="578"/>
      <c r="AW14" s="578"/>
      <c r="AX14" s="578"/>
      <c r="AY14" s="578"/>
      <c r="AZ14" s="578"/>
      <c r="BA14" s="578"/>
      <c r="BB14" s="579"/>
      <c r="BC14" s="598" t="s">
        <v>254</v>
      </c>
      <c r="BD14" s="599"/>
      <c r="BE14" s="599"/>
      <c r="BF14" s="599"/>
      <c r="BG14" s="600"/>
      <c r="BH14" s="575" t="s">
        <v>20</v>
      </c>
    </row>
    <row r="15" spans="1:60" s="62" customFormat="1" ht="15" customHeight="1" x14ac:dyDescent="0.15">
      <c r="A15" s="576"/>
      <c r="B15" s="576"/>
      <c r="C15" s="576"/>
      <c r="D15" s="576"/>
      <c r="E15" s="604" t="s">
        <v>28</v>
      </c>
      <c r="F15" s="605"/>
      <c r="G15" s="605"/>
      <c r="H15" s="605"/>
      <c r="I15" s="605"/>
      <c r="J15" s="605"/>
      <c r="K15" s="605"/>
      <c r="L15" s="605"/>
      <c r="M15" s="605"/>
      <c r="N15" s="605"/>
      <c r="O15" s="605"/>
      <c r="P15" s="605"/>
      <c r="Q15" s="605"/>
      <c r="R15" s="605"/>
      <c r="S15" s="605"/>
      <c r="T15" s="605"/>
      <c r="U15" s="605"/>
      <c r="V15" s="605"/>
      <c r="W15" s="605"/>
      <c r="X15" s="605"/>
      <c r="Y15" s="605"/>
      <c r="Z15" s="605"/>
      <c r="AA15" s="605"/>
      <c r="AB15" s="605"/>
      <c r="AC15" s="606"/>
      <c r="AD15" s="580" t="s">
        <v>29</v>
      </c>
      <c r="AE15" s="581"/>
      <c r="AF15" s="581"/>
      <c r="AG15" s="581"/>
      <c r="AH15" s="581"/>
      <c r="AI15" s="581"/>
      <c r="AJ15" s="581"/>
      <c r="AK15" s="581"/>
      <c r="AL15" s="581"/>
      <c r="AM15" s="581"/>
      <c r="AN15" s="581"/>
      <c r="AO15" s="581"/>
      <c r="AP15" s="581"/>
      <c r="AQ15" s="581"/>
      <c r="AR15" s="581"/>
      <c r="AS15" s="581"/>
      <c r="AT15" s="581"/>
      <c r="AU15" s="581"/>
      <c r="AV15" s="581"/>
      <c r="AW15" s="581"/>
      <c r="AX15" s="581"/>
      <c r="AY15" s="581"/>
      <c r="AZ15" s="581"/>
      <c r="BA15" s="581"/>
      <c r="BB15" s="582"/>
      <c r="BC15" s="601"/>
      <c r="BD15" s="602"/>
      <c r="BE15" s="602"/>
      <c r="BF15" s="602"/>
      <c r="BG15" s="603"/>
      <c r="BH15" s="576"/>
    </row>
    <row r="16" spans="1:60" s="62" customFormat="1" ht="15" customHeight="1" x14ac:dyDescent="0.15">
      <c r="A16" s="576"/>
      <c r="B16" s="576"/>
      <c r="C16" s="576"/>
      <c r="D16" s="576"/>
      <c r="E16" s="604" t="s">
        <v>21</v>
      </c>
      <c r="F16" s="605"/>
      <c r="G16" s="605"/>
      <c r="H16" s="605"/>
      <c r="I16" s="606"/>
      <c r="J16" s="604" t="s">
        <v>22</v>
      </c>
      <c r="K16" s="605"/>
      <c r="L16" s="605"/>
      <c r="M16" s="605"/>
      <c r="N16" s="606"/>
      <c r="O16" s="604" t="s">
        <v>23</v>
      </c>
      <c r="P16" s="605"/>
      <c r="Q16" s="605"/>
      <c r="R16" s="605"/>
      <c r="S16" s="606"/>
      <c r="T16" s="604" t="s">
        <v>24</v>
      </c>
      <c r="U16" s="605"/>
      <c r="V16" s="605"/>
      <c r="W16" s="605"/>
      <c r="X16" s="606"/>
      <c r="Y16" s="604" t="s">
        <v>25</v>
      </c>
      <c r="Z16" s="605"/>
      <c r="AA16" s="605"/>
      <c r="AB16" s="605"/>
      <c r="AC16" s="606"/>
      <c r="AD16" s="580" t="s">
        <v>21</v>
      </c>
      <c r="AE16" s="581"/>
      <c r="AF16" s="581"/>
      <c r="AG16" s="581"/>
      <c r="AH16" s="582"/>
      <c r="AI16" s="580" t="s">
        <v>22</v>
      </c>
      <c r="AJ16" s="581"/>
      <c r="AK16" s="581"/>
      <c r="AL16" s="581"/>
      <c r="AM16" s="582"/>
      <c r="AN16" s="580" t="s">
        <v>23</v>
      </c>
      <c r="AO16" s="581"/>
      <c r="AP16" s="581"/>
      <c r="AQ16" s="581"/>
      <c r="AR16" s="582"/>
      <c r="AS16" s="580" t="s">
        <v>24</v>
      </c>
      <c r="AT16" s="581"/>
      <c r="AU16" s="581"/>
      <c r="AV16" s="581"/>
      <c r="AW16" s="582"/>
      <c r="AX16" s="580" t="s">
        <v>25</v>
      </c>
      <c r="AY16" s="581"/>
      <c r="AZ16" s="581"/>
      <c r="BA16" s="581"/>
      <c r="BB16" s="582"/>
      <c r="BC16" s="594"/>
      <c r="BD16" s="595"/>
      <c r="BE16" s="595"/>
      <c r="BF16" s="595"/>
      <c r="BG16" s="596"/>
      <c r="BH16" s="576"/>
    </row>
    <row r="17" spans="1:60" s="62" customFormat="1" ht="33" customHeight="1" x14ac:dyDescent="0.15">
      <c r="A17" s="576"/>
      <c r="B17" s="576"/>
      <c r="C17" s="576"/>
      <c r="D17" s="576"/>
      <c r="E17" s="349" t="s">
        <v>150</v>
      </c>
      <c r="F17" s="349" t="s">
        <v>151</v>
      </c>
      <c r="G17" s="349" t="s">
        <v>152</v>
      </c>
      <c r="H17" s="349" t="s">
        <v>153</v>
      </c>
      <c r="I17" s="349" t="s">
        <v>154</v>
      </c>
      <c r="J17" s="349" t="s">
        <v>150</v>
      </c>
      <c r="K17" s="349" t="s">
        <v>151</v>
      </c>
      <c r="L17" s="349" t="s">
        <v>152</v>
      </c>
      <c r="M17" s="349" t="s">
        <v>153</v>
      </c>
      <c r="N17" s="349" t="s">
        <v>154</v>
      </c>
      <c r="O17" s="349" t="s">
        <v>150</v>
      </c>
      <c r="P17" s="349" t="s">
        <v>151</v>
      </c>
      <c r="Q17" s="349" t="s">
        <v>152</v>
      </c>
      <c r="R17" s="349" t="s">
        <v>153</v>
      </c>
      <c r="S17" s="349" t="s">
        <v>154</v>
      </c>
      <c r="T17" s="349" t="s">
        <v>150</v>
      </c>
      <c r="U17" s="349" t="s">
        <v>151</v>
      </c>
      <c r="V17" s="349" t="s">
        <v>152</v>
      </c>
      <c r="W17" s="349" t="s">
        <v>153</v>
      </c>
      <c r="X17" s="349" t="s">
        <v>154</v>
      </c>
      <c r="Y17" s="349" t="s">
        <v>150</v>
      </c>
      <c r="Z17" s="349" t="s">
        <v>151</v>
      </c>
      <c r="AA17" s="349" t="s">
        <v>152</v>
      </c>
      <c r="AB17" s="349" t="s">
        <v>153</v>
      </c>
      <c r="AC17" s="349" t="s">
        <v>154</v>
      </c>
      <c r="AD17" s="79" t="s">
        <v>150</v>
      </c>
      <c r="AE17" s="79" t="s">
        <v>151</v>
      </c>
      <c r="AF17" s="79" t="s">
        <v>152</v>
      </c>
      <c r="AG17" s="79" t="s">
        <v>153</v>
      </c>
      <c r="AH17" s="79" t="s">
        <v>154</v>
      </c>
      <c r="AI17" s="79" t="s">
        <v>150</v>
      </c>
      <c r="AJ17" s="79" t="s">
        <v>151</v>
      </c>
      <c r="AK17" s="79" t="s">
        <v>152</v>
      </c>
      <c r="AL17" s="79" t="s">
        <v>153</v>
      </c>
      <c r="AM17" s="79" t="s">
        <v>154</v>
      </c>
      <c r="AN17" s="79" t="s">
        <v>150</v>
      </c>
      <c r="AO17" s="79" t="s">
        <v>151</v>
      </c>
      <c r="AP17" s="79" t="s">
        <v>152</v>
      </c>
      <c r="AQ17" s="79" t="s">
        <v>153</v>
      </c>
      <c r="AR17" s="79" t="s">
        <v>154</v>
      </c>
      <c r="AS17" s="79" t="s">
        <v>150</v>
      </c>
      <c r="AT17" s="79" t="s">
        <v>151</v>
      </c>
      <c r="AU17" s="79" t="s">
        <v>152</v>
      </c>
      <c r="AV17" s="79" t="s">
        <v>153</v>
      </c>
      <c r="AW17" s="79" t="s">
        <v>154</v>
      </c>
      <c r="AX17" s="79" t="s">
        <v>150</v>
      </c>
      <c r="AY17" s="79" t="s">
        <v>151</v>
      </c>
      <c r="AZ17" s="79" t="s">
        <v>152</v>
      </c>
      <c r="BA17" s="79" t="s">
        <v>153</v>
      </c>
      <c r="BB17" s="79" t="s">
        <v>154</v>
      </c>
      <c r="BC17" s="79" t="s">
        <v>150</v>
      </c>
      <c r="BD17" s="79" t="s">
        <v>151</v>
      </c>
      <c r="BE17" s="79" t="s">
        <v>152</v>
      </c>
      <c r="BF17" s="79" t="s">
        <v>153</v>
      </c>
      <c r="BG17" s="79" t="s">
        <v>154</v>
      </c>
      <c r="BH17" s="576"/>
    </row>
    <row r="18" spans="1:60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350" t="s">
        <v>155</v>
      </c>
      <c r="F18" s="350" t="s">
        <v>156</v>
      </c>
      <c r="G18" s="350" t="s">
        <v>157</v>
      </c>
      <c r="H18" s="350" t="s">
        <v>158</v>
      </c>
      <c r="I18" s="350" t="s">
        <v>159</v>
      </c>
      <c r="J18" s="350" t="s">
        <v>162</v>
      </c>
      <c r="K18" s="350" t="s">
        <v>163</v>
      </c>
      <c r="L18" s="350" t="s">
        <v>164</v>
      </c>
      <c r="M18" s="350" t="s">
        <v>165</v>
      </c>
      <c r="N18" s="350" t="s">
        <v>166</v>
      </c>
      <c r="O18" s="350" t="s">
        <v>169</v>
      </c>
      <c r="P18" s="350" t="s">
        <v>170</v>
      </c>
      <c r="Q18" s="350" t="s">
        <v>171</v>
      </c>
      <c r="R18" s="350" t="s">
        <v>172</v>
      </c>
      <c r="S18" s="350" t="s">
        <v>173</v>
      </c>
      <c r="T18" s="350" t="s">
        <v>176</v>
      </c>
      <c r="U18" s="350" t="s">
        <v>177</v>
      </c>
      <c r="V18" s="350" t="s">
        <v>178</v>
      </c>
      <c r="W18" s="350" t="s">
        <v>179</v>
      </c>
      <c r="X18" s="350" t="s">
        <v>180</v>
      </c>
      <c r="Y18" s="350" t="s">
        <v>183</v>
      </c>
      <c r="Z18" s="350" t="s">
        <v>184</v>
      </c>
      <c r="AA18" s="350" t="s">
        <v>185</v>
      </c>
      <c r="AB18" s="350" t="s">
        <v>186</v>
      </c>
      <c r="AC18" s="350" t="s">
        <v>187</v>
      </c>
      <c r="AD18" s="80" t="s">
        <v>190</v>
      </c>
      <c r="AE18" s="80" t="s">
        <v>191</v>
      </c>
      <c r="AF18" s="80" t="s">
        <v>192</v>
      </c>
      <c r="AG18" s="80" t="s">
        <v>193</v>
      </c>
      <c r="AH18" s="80" t="s">
        <v>194</v>
      </c>
      <c r="AI18" s="80" t="s">
        <v>197</v>
      </c>
      <c r="AJ18" s="80" t="s">
        <v>198</v>
      </c>
      <c r="AK18" s="80" t="s">
        <v>199</v>
      </c>
      <c r="AL18" s="80" t="s">
        <v>200</v>
      </c>
      <c r="AM18" s="80" t="s">
        <v>201</v>
      </c>
      <c r="AN18" s="80" t="s">
        <v>204</v>
      </c>
      <c r="AO18" s="80" t="s">
        <v>205</v>
      </c>
      <c r="AP18" s="80" t="s">
        <v>206</v>
      </c>
      <c r="AQ18" s="80" t="s">
        <v>207</v>
      </c>
      <c r="AR18" s="80" t="s">
        <v>208</v>
      </c>
      <c r="AS18" s="80" t="s">
        <v>211</v>
      </c>
      <c r="AT18" s="80" t="s">
        <v>212</v>
      </c>
      <c r="AU18" s="80" t="s">
        <v>213</v>
      </c>
      <c r="AV18" s="80" t="s">
        <v>214</v>
      </c>
      <c r="AW18" s="80" t="s">
        <v>215</v>
      </c>
      <c r="AX18" s="80" t="s">
        <v>218</v>
      </c>
      <c r="AY18" s="80" t="s">
        <v>219</v>
      </c>
      <c r="AZ18" s="80" t="s">
        <v>220</v>
      </c>
      <c r="BA18" s="80" t="s">
        <v>221</v>
      </c>
      <c r="BB18" s="80" t="s">
        <v>222</v>
      </c>
      <c r="BC18" s="80" t="s">
        <v>228</v>
      </c>
      <c r="BD18" s="80" t="s">
        <v>229</v>
      </c>
      <c r="BE18" s="80" t="s">
        <v>230</v>
      </c>
      <c r="BF18" s="80" t="s">
        <v>231</v>
      </c>
      <c r="BG18" s="80" t="s">
        <v>232</v>
      </c>
      <c r="BH18" s="80">
        <v>8</v>
      </c>
    </row>
    <row r="19" spans="1:60" s="170" customFormat="1" ht="21" collapsed="1" x14ac:dyDescent="0.2">
      <c r="A19" s="145">
        <v>0</v>
      </c>
      <c r="B19" s="146" t="s">
        <v>30</v>
      </c>
      <c r="C19" s="147" t="s">
        <v>31</v>
      </c>
      <c r="D19" s="223">
        <f>F19</f>
        <v>0</v>
      </c>
      <c r="E19" s="173">
        <f>J19+O19+T19+Y19</f>
        <v>0</v>
      </c>
      <c r="F19" s="173">
        <f t="shared" ref="F19:I34" si="0">K19+P19+U19+Z19</f>
        <v>0</v>
      </c>
      <c r="G19" s="173">
        <f t="shared" si="0"/>
        <v>0.19</v>
      </c>
      <c r="H19" s="173">
        <f t="shared" si="0"/>
        <v>0</v>
      </c>
      <c r="I19" s="173">
        <f t="shared" si="0"/>
        <v>0</v>
      </c>
      <c r="J19" s="173">
        <f>J20+J21+J23+J24+J25</f>
        <v>0</v>
      </c>
      <c r="K19" s="173">
        <f t="shared" ref="K19:AC19" si="1">K20+K21+K23+K24+K25</f>
        <v>0</v>
      </c>
      <c r="L19" s="173">
        <f t="shared" si="1"/>
        <v>0.19</v>
      </c>
      <c r="M19" s="173">
        <f t="shared" si="1"/>
        <v>0</v>
      </c>
      <c r="N19" s="173">
        <f t="shared" si="1"/>
        <v>0</v>
      </c>
      <c r="O19" s="173">
        <f t="shared" si="1"/>
        <v>0</v>
      </c>
      <c r="P19" s="173">
        <f t="shared" si="1"/>
        <v>0</v>
      </c>
      <c r="Q19" s="173">
        <f t="shared" si="1"/>
        <v>0</v>
      </c>
      <c r="R19" s="173">
        <f t="shared" si="1"/>
        <v>0</v>
      </c>
      <c r="S19" s="173">
        <f t="shared" si="1"/>
        <v>0</v>
      </c>
      <c r="T19" s="173">
        <f t="shared" si="1"/>
        <v>0</v>
      </c>
      <c r="U19" s="173">
        <f t="shared" si="1"/>
        <v>0</v>
      </c>
      <c r="V19" s="173">
        <f t="shared" si="1"/>
        <v>0</v>
      </c>
      <c r="W19" s="173">
        <f t="shared" si="1"/>
        <v>0</v>
      </c>
      <c r="X19" s="173">
        <f t="shared" si="1"/>
        <v>0</v>
      </c>
      <c r="Y19" s="173">
        <f t="shared" si="1"/>
        <v>0</v>
      </c>
      <c r="Z19" s="173">
        <f t="shared" si="1"/>
        <v>0</v>
      </c>
      <c r="AA19" s="173">
        <f t="shared" si="1"/>
        <v>0</v>
      </c>
      <c r="AB19" s="173">
        <f t="shared" si="1"/>
        <v>0</v>
      </c>
      <c r="AC19" s="173">
        <f t="shared" si="1"/>
        <v>0</v>
      </c>
      <c r="AD19" s="147">
        <f>AI19+AN19+AS19+AX19</f>
        <v>0</v>
      </c>
      <c r="AE19" s="147">
        <f t="shared" ref="AE19" si="2">AJ19+AO19+AT19+AY19</f>
        <v>0</v>
      </c>
      <c r="AF19" s="147">
        <f t="shared" ref="AF19" si="3">AK19+AP19+AU19+AZ19</f>
        <v>2.7800000000000002</v>
      </c>
      <c r="AG19" s="147">
        <f t="shared" ref="AG19" si="4">AL19+AQ19+AV19+BA19</f>
        <v>0</v>
      </c>
      <c r="AH19" s="147">
        <f t="shared" ref="AH19" si="5">AM19+AR19+AW19+BB19</f>
        <v>0</v>
      </c>
      <c r="AI19" s="147">
        <f t="shared" ref="AI19" si="6">AI20+AI21+AI23+AI24+AI25</f>
        <v>0</v>
      </c>
      <c r="AJ19" s="147">
        <f t="shared" ref="AJ19" si="7">AJ20+AJ21+AJ23+AJ24+AJ25</f>
        <v>0</v>
      </c>
      <c r="AK19" s="147">
        <f t="shared" ref="AK19" si="8">AK20+AK21+AK23+AK24+AK25</f>
        <v>2.7800000000000002</v>
      </c>
      <c r="AL19" s="147">
        <f t="shared" ref="AL19" si="9">AL20+AL21+AL23+AL24+AL25</f>
        <v>0</v>
      </c>
      <c r="AM19" s="147">
        <f t="shared" ref="AM19" si="10">AM20+AM21+AM23+AM24+AM25</f>
        <v>0</v>
      </c>
      <c r="AN19" s="147">
        <f t="shared" ref="AN19" si="11">AN20+AN21+AN23+AN24+AN25</f>
        <v>0</v>
      </c>
      <c r="AO19" s="147">
        <f t="shared" ref="AO19" si="12">AO20+AO21+AO23+AO24+AO25</f>
        <v>0</v>
      </c>
      <c r="AP19" s="147">
        <f t="shared" ref="AP19" si="13">AP20+AP21+AP23+AP24+AP25</f>
        <v>0</v>
      </c>
      <c r="AQ19" s="147">
        <f t="shared" ref="AQ19" si="14">AQ20+AQ21+AQ23+AQ24+AQ25</f>
        <v>0</v>
      </c>
      <c r="AR19" s="147">
        <f t="shared" ref="AR19" si="15">AR20+AR21+AR23+AR24+AR25</f>
        <v>0</v>
      </c>
      <c r="AS19" s="147">
        <f t="shared" ref="AS19" si="16">AS20+AS21+AS23+AS24+AS25</f>
        <v>0</v>
      </c>
      <c r="AT19" s="147">
        <f t="shared" ref="AT19" si="17">AT20+AT21+AT23+AT24+AT25</f>
        <v>0</v>
      </c>
      <c r="AU19" s="147">
        <f t="shared" ref="AU19" si="18">AU20+AU21+AU23+AU24+AU25</f>
        <v>0</v>
      </c>
      <c r="AV19" s="147">
        <f t="shared" ref="AV19" si="19">AV20+AV21+AV23+AV24+AV25</f>
        <v>0</v>
      </c>
      <c r="AW19" s="147">
        <f t="shared" ref="AW19" si="20">AW20+AW21+AW23+AW24+AW25</f>
        <v>0</v>
      </c>
      <c r="AX19" s="147">
        <f t="shared" ref="AX19" si="21">AX20+AX21+AX23+AX24+AX25</f>
        <v>0</v>
      </c>
      <c r="AY19" s="147">
        <f t="shared" ref="AY19" si="22">AY20+AY21+AY23+AY24+AY25</f>
        <v>0</v>
      </c>
      <c r="AZ19" s="147">
        <f t="shared" ref="AZ19" si="23">AZ20+AZ21+AZ23+AZ24+AZ25</f>
        <v>0</v>
      </c>
      <c r="BA19" s="147">
        <f t="shared" ref="BA19" si="24">BA20+BA21+BA23+BA24+BA25</f>
        <v>0</v>
      </c>
      <c r="BB19" s="147">
        <f t="shared" ref="BB19" si="25">BB20+BB21+BB23+BB24+BB25</f>
        <v>0</v>
      </c>
      <c r="BC19" s="147">
        <f>AD19-E19</f>
        <v>0</v>
      </c>
      <c r="BD19" s="147">
        <f t="shared" ref="BD19:BG19" si="26">AE19-F19</f>
        <v>0</v>
      </c>
      <c r="BE19" s="147">
        <f t="shared" si="26"/>
        <v>2.5900000000000003</v>
      </c>
      <c r="BF19" s="147">
        <f t="shared" si="26"/>
        <v>0</v>
      </c>
      <c r="BG19" s="147">
        <f t="shared" si="26"/>
        <v>0</v>
      </c>
      <c r="BH19" s="147"/>
    </row>
    <row r="20" spans="1:60" s="65" customFormat="1" ht="21" hidden="1" outlineLevel="1" x14ac:dyDescent="0.2">
      <c r="A20" s="148" t="s">
        <v>32</v>
      </c>
      <c r="B20" s="149" t="s">
        <v>33</v>
      </c>
      <c r="C20" s="150" t="s">
        <v>31</v>
      </c>
      <c r="D20" s="224">
        <f t="shared" ref="D20:D21" si="27">F20</f>
        <v>0</v>
      </c>
      <c r="E20" s="173">
        <f t="shared" ref="E20:I58" si="28">J20+O20+T20+Y20</f>
        <v>0</v>
      </c>
      <c r="F20" s="173">
        <f t="shared" si="0"/>
        <v>0</v>
      </c>
      <c r="G20" s="166">
        <f t="shared" si="0"/>
        <v>0</v>
      </c>
      <c r="H20" s="166">
        <f t="shared" si="0"/>
        <v>0</v>
      </c>
      <c r="I20" s="166">
        <f t="shared" si="0"/>
        <v>0</v>
      </c>
      <c r="J20" s="166">
        <f>J27</f>
        <v>0</v>
      </c>
      <c r="K20" s="166">
        <f t="shared" ref="K20:AC20" si="29">K27</f>
        <v>0</v>
      </c>
      <c r="L20" s="166">
        <f t="shared" si="29"/>
        <v>0</v>
      </c>
      <c r="M20" s="166">
        <f t="shared" si="29"/>
        <v>0</v>
      </c>
      <c r="N20" s="166">
        <f t="shared" si="29"/>
        <v>0</v>
      </c>
      <c r="O20" s="166">
        <f t="shared" si="29"/>
        <v>0</v>
      </c>
      <c r="P20" s="166">
        <f t="shared" si="29"/>
        <v>0</v>
      </c>
      <c r="Q20" s="166">
        <f t="shared" si="29"/>
        <v>0</v>
      </c>
      <c r="R20" s="166">
        <f t="shared" si="29"/>
        <v>0</v>
      </c>
      <c r="S20" s="166">
        <f t="shared" si="29"/>
        <v>0</v>
      </c>
      <c r="T20" s="166">
        <f t="shared" si="29"/>
        <v>0</v>
      </c>
      <c r="U20" s="166">
        <f t="shared" si="29"/>
        <v>0</v>
      </c>
      <c r="V20" s="166">
        <f t="shared" si="29"/>
        <v>0</v>
      </c>
      <c r="W20" s="166">
        <f t="shared" si="29"/>
        <v>0</v>
      </c>
      <c r="X20" s="166">
        <f t="shared" si="29"/>
        <v>0</v>
      </c>
      <c r="Y20" s="166">
        <f t="shared" si="29"/>
        <v>0</v>
      </c>
      <c r="Z20" s="166">
        <f t="shared" si="29"/>
        <v>0</v>
      </c>
      <c r="AA20" s="166">
        <f t="shared" si="29"/>
        <v>0</v>
      </c>
      <c r="AB20" s="166">
        <f t="shared" si="29"/>
        <v>0</v>
      </c>
      <c r="AC20" s="166">
        <f t="shared" si="29"/>
        <v>0</v>
      </c>
      <c r="AD20" s="150">
        <f t="shared" ref="AD20:AD58" si="30">AI20+AN20+AS20+AX20</f>
        <v>0</v>
      </c>
      <c r="AE20" s="150">
        <f t="shared" ref="AE20:AE58" si="31">AJ20+AO20+AT20+AY20</f>
        <v>0</v>
      </c>
      <c r="AF20" s="150">
        <f t="shared" ref="AF20:AF58" si="32">AK20+AP20+AU20+AZ20</f>
        <v>0</v>
      </c>
      <c r="AG20" s="147">
        <f t="shared" ref="AG20:AG58" si="33">AL20+AQ20+AV20+BA20</f>
        <v>0</v>
      </c>
      <c r="AH20" s="150">
        <f t="shared" ref="AH20:AH58" si="34">AM20+AR20+AW20+BB20</f>
        <v>0</v>
      </c>
      <c r="AI20" s="150">
        <f t="shared" ref="AI20:BB20" si="35">AI27</f>
        <v>0</v>
      </c>
      <c r="AJ20" s="150">
        <f t="shared" si="35"/>
        <v>0</v>
      </c>
      <c r="AK20" s="150">
        <f t="shared" si="35"/>
        <v>0</v>
      </c>
      <c r="AL20" s="150">
        <f t="shared" si="35"/>
        <v>0</v>
      </c>
      <c r="AM20" s="150">
        <f t="shared" si="35"/>
        <v>0</v>
      </c>
      <c r="AN20" s="147">
        <f t="shared" si="35"/>
        <v>0</v>
      </c>
      <c r="AO20" s="150">
        <f t="shared" si="35"/>
        <v>0</v>
      </c>
      <c r="AP20" s="150">
        <f t="shared" si="35"/>
        <v>0</v>
      </c>
      <c r="AQ20" s="150">
        <f t="shared" si="35"/>
        <v>0</v>
      </c>
      <c r="AR20" s="150">
        <f t="shared" si="35"/>
        <v>0</v>
      </c>
      <c r="AS20" s="150">
        <f t="shared" si="35"/>
        <v>0</v>
      </c>
      <c r="AT20" s="150">
        <f t="shared" si="35"/>
        <v>0</v>
      </c>
      <c r="AU20" s="147">
        <f t="shared" si="35"/>
        <v>0</v>
      </c>
      <c r="AV20" s="150">
        <f t="shared" si="35"/>
        <v>0</v>
      </c>
      <c r="AW20" s="150">
        <f t="shared" si="35"/>
        <v>0</v>
      </c>
      <c r="AX20" s="150">
        <f t="shared" si="35"/>
        <v>0</v>
      </c>
      <c r="AY20" s="150">
        <f t="shared" si="35"/>
        <v>0</v>
      </c>
      <c r="AZ20" s="150">
        <f t="shared" si="35"/>
        <v>0</v>
      </c>
      <c r="BA20" s="150">
        <f t="shared" si="35"/>
        <v>0</v>
      </c>
      <c r="BB20" s="147">
        <f t="shared" si="35"/>
        <v>0</v>
      </c>
      <c r="BC20" s="150">
        <f t="shared" ref="BC20:BC58" si="36">AD20-E20</f>
        <v>0</v>
      </c>
      <c r="BD20" s="150">
        <f t="shared" ref="BD20:BD58" si="37">AE20-F20</f>
        <v>0</v>
      </c>
      <c r="BE20" s="150">
        <f t="shared" ref="BE20:BE58" si="38">AF20-G20</f>
        <v>0</v>
      </c>
      <c r="BF20" s="150">
        <f t="shared" ref="BF20:BF58" si="39">AG20-H20</f>
        <v>0</v>
      </c>
      <c r="BG20" s="150">
        <f t="shared" ref="BG20:BG58" si="40">AH20-I20</f>
        <v>0</v>
      </c>
      <c r="BH20" s="150"/>
    </row>
    <row r="21" spans="1:60" s="65" customFormat="1" ht="21" hidden="1" outlineLevel="1" x14ac:dyDescent="0.2">
      <c r="A21" s="148" t="s">
        <v>34</v>
      </c>
      <c r="B21" s="149" t="s">
        <v>35</v>
      </c>
      <c r="C21" s="150" t="s">
        <v>31</v>
      </c>
      <c r="D21" s="224">
        <f t="shared" si="27"/>
        <v>0</v>
      </c>
      <c r="E21" s="173">
        <f t="shared" si="28"/>
        <v>0</v>
      </c>
      <c r="F21" s="173">
        <f t="shared" si="0"/>
        <v>0</v>
      </c>
      <c r="G21" s="166">
        <f t="shared" si="0"/>
        <v>0.19</v>
      </c>
      <c r="H21" s="166">
        <f t="shared" si="0"/>
        <v>0</v>
      </c>
      <c r="I21" s="166">
        <f t="shared" si="0"/>
        <v>0</v>
      </c>
      <c r="J21" s="166">
        <f t="shared" ref="J21" si="41">J32</f>
        <v>0</v>
      </c>
      <c r="K21" s="166">
        <f t="shared" ref="K21:AC21" si="42">K32</f>
        <v>0</v>
      </c>
      <c r="L21" s="166">
        <f t="shared" si="42"/>
        <v>0.19</v>
      </c>
      <c r="M21" s="166">
        <f t="shared" si="42"/>
        <v>0</v>
      </c>
      <c r="N21" s="166">
        <f t="shared" si="42"/>
        <v>0</v>
      </c>
      <c r="O21" s="166">
        <f t="shared" si="42"/>
        <v>0</v>
      </c>
      <c r="P21" s="166">
        <f t="shared" si="42"/>
        <v>0</v>
      </c>
      <c r="Q21" s="166">
        <f t="shared" si="42"/>
        <v>0</v>
      </c>
      <c r="R21" s="166">
        <f t="shared" si="42"/>
        <v>0</v>
      </c>
      <c r="S21" s="166">
        <f t="shared" si="42"/>
        <v>0</v>
      </c>
      <c r="T21" s="166">
        <f t="shared" si="42"/>
        <v>0</v>
      </c>
      <c r="U21" s="166">
        <f t="shared" si="42"/>
        <v>0</v>
      </c>
      <c r="V21" s="166">
        <f t="shared" si="42"/>
        <v>0</v>
      </c>
      <c r="W21" s="166">
        <f t="shared" si="42"/>
        <v>0</v>
      </c>
      <c r="X21" s="166">
        <f t="shared" si="42"/>
        <v>0</v>
      </c>
      <c r="Y21" s="166">
        <f t="shared" si="42"/>
        <v>0</v>
      </c>
      <c r="Z21" s="166">
        <f t="shared" si="42"/>
        <v>0</v>
      </c>
      <c r="AA21" s="166">
        <f t="shared" si="42"/>
        <v>0</v>
      </c>
      <c r="AB21" s="166">
        <f t="shared" si="42"/>
        <v>0</v>
      </c>
      <c r="AC21" s="166">
        <f t="shared" si="42"/>
        <v>0</v>
      </c>
      <c r="AD21" s="150">
        <f t="shared" si="30"/>
        <v>0</v>
      </c>
      <c r="AE21" s="150">
        <f t="shared" si="31"/>
        <v>0</v>
      </c>
      <c r="AF21" s="150">
        <f t="shared" si="32"/>
        <v>2.7800000000000002</v>
      </c>
      <c r="AG21" s="147">
        <f t="shared" si="33"/>
        <v>0</v>
      </c>
      <c r="AH21" s="150">
        <f t="shared" si="34"/>
        <v>0</v>
      </c>
      <c r="AI21" s="150">
        <f t="shared" ref="AI21:BB21" si="43">AI32</f>
        <v>0</v>
      </c>
      <c r="AJ21" s="150">
        <f t="shared" si="43"/>
        <v>0</v>
      </c>
      <c r="AK21" s="150">
        <f t="shared" si="43"/>
        <v>2.7800000000000002</v>
      </c>
      <c r="AL21" s="150">
        <f t="shared" si="43"/>
        <v>0</v>
      </c>
      <c r="AM21" s="150">
        <f t="shared" si="43"/>
        <v>0</v>
      </c>
      <c r="AN21" s="147">
        <f t="shared" si="43"/>
        <v>0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</v>
      </c>
      <c r="AT21" s="150">
        <f t="shared" si="43"/>
        <v>0</v>
      </c>
      <c r="AU21" s="147">
        <f t="shared" si="43"/>
        <v>0</v>
      </c>
      <c r="AV21" s="150">
        <f t="shared" si="43"/>
        <v>0</v>
      </c>
      <c r="AW21" s="150">
        <f t="shared" si="43"/>
        <v>0</v>
      </c>
      <c r="AX21" s="150">
        <f t="shared" si="43"/>
        <v>0</v>
      </c>
      <c r="AY21" s="150">
        <f t="shared" si="43"/>
        <v>0</v>
      </c>
      <c r="AZ21" s="150">
        <f t="shared" si="43"/>
        <v>0</v>
      </c>
      <c r="BA21" s="150">
        <f t="shared" si="43"/>
        <v>0</v>
      </c>
      <c r="BB21" s="147">
        <f t="shared" si="43"/>
        <v>0</v>
      </c>
      <c r="BC21" s="150">
        <f t="shared" si="36"/>
        <v>0</v>
      </c>
      <c r="BD21" s="150">
        <f t="shared" si="37"/>
        <v>0</v>
      </c>
      <c r="BE21" s="150">
        <f t="shared" si="38"/>
        <v>2.5900000000000003</v>
      </c>
      <c r="BF21" s="150">
        <f t="shared" si="39"/>
        <v>0</v>
      </c>
      <c r="BG21" s="150">
        <f t="shared" si="40"/>
        <v>0</v>
      </c>
      <c r="BH21" s="150"/>
    </row>
    <row r="22" spans="1:60" s="65" customFormat="1" ht="42" hidden="1" outlineLevel="1" x14ac:dyDescent="0.2">
      <c r="A22" s="148" t="s">
        <v>36</v>
      </c>
      <c r="B22" s="149" t="s">
        <v>37</v>
      </c>
      <c r="C22" s="150" t="s">
        <v>31</v>
      </c>
      <c r="D22" s="224" t="s">
        <v>38</v>
      </c>
      <c r="E22" s="173" t="s">
        <v>38</v>
      </c>
      <c r="F22" s="173" t="s">
        <v>38</v>
      </c>
      <c r="G22" s="166" t="s">
        <v>38</v>
      </c>
      <c r="H22" s="166" t="s">
        <v>38</v>
      </c>
      <c r="I22" s="166" t="s">
        <v>38</v>
      </c>
      <c r="J22" s="166" t="s">
        <v>38</v>
      </c>
      <c r="K22" s="166" t="s">
        <v>38</v>
      </c>
      <c r="L22" s="166" t="s">
        <v>38</v>
      </c>
      <c r="M22" s="166" t="s">
        <v>38</v>
      </c>
      <c r="N22" s="166" t="s">
        <v>38</v>
      </c>
      <c r="O22" s="166" t="s">
        <v>38</v>
      </c>
      <c r="P22" s="166" t="s">
        <v>38</v>
      </c>
      <c r="Q22" s="166" t="s">
        <v>38</v>
      </c>
      <c r="R22" s="166" t="s">
        <v>38</v>
      </c>
      <c r="S22" s="166" t="s">
        <v>38</v>
      </c>
      <c r="T22" s="166" t="s">
        <v>38</v>
      </c>
      <c r="U22" s="166" t="s">
        <v>38</v>
      </c>
      <c r="V22" s="166" t="s">
        <v>38</v>
      </c>
      <c r="W22" s="166" t="s">
        <v>38</v>
      </c>
      <c r="X22" s="166" t="s">
        <v>38</v>
      </c>
      <c r="Y22" s="166" t="s">
        <v>38</v>
      </c>
      <c r="Z22" s="166" t="s">
        <v>38</v>
      </c>
      <c r="AA22" s="166" t="s">
        <v>38</v>
      </c>
      <c r="AB22" s="166" t="s">
        <v>38</v>
      </c>
      <c r="AC22" s="166" t="s">
        <v>38</v>
      </c>
      <c r="AD22" s="150" t="s">
        <v>38</v>
      </c>
      <c r="AE22" s="150" t="s">
        <v>38</v>
      </c>
      <c r="AF22" s="150" t="s">
        <v>38</v>
      </c>
      <c r="AG22" s="150" t="s">
        <v>38</v>
      </c>
      <c r="AH22" s="150" t="s">
        <v>38</v>
      </c>
      <c r="AI22" s="150" t="s">
        <v>38</v>
      </c>
      <c r="AJ22" s="150" t="s">
        <v>38</v>
      </c>
      <c r="AK22" s="150" t="s">
        <v>38</v>
      </c>
      <c r="AL22" s="150" t="s">
        <v>38</v>
      </c>
      <c r="AM22" s="150" t="s">
        <v>38</v>
      </c>
      <c r="AN22" s="150" t="s">
        <v>38</v>
      </c>
      <c r="AO22" s="150" t="s">
        <v>38</v>
      </c>
      <c r="AP22" s="150" t="s">
        <v>38</v>
      </c>
      <c r="AQ22" s="150" t="s">
        <v>38</v>
      </c>
      <c r="AR22" s="150" t="s">
        <v>38</v>
      </c>
      <c r="AS22" s="150" t="s">
        <v>38</v>
      </c>
      <c r="AT22" s="150" t="s">
        <v>38</v>
      </c>
      <c r="AU22" s="150" t="s">
        <v>38</v>
      </c>
      <c r="AV22" s="150" t="s">
        <v>38</v>
      </c>
      <c r="AW22" s="150" t="s">
        <v>38</v>
      </c>
      <c r="AX22" s="150" t="s">
        <v>38</v>
      </c>
      <c r="AY22" s="150" t="s">
        <v>38</v>
      </c>
      <c r="AZ22" s="150" t="s">
        <v>38</v>
      </c>
      <c r="BA22" s="150" t="s">
        <v>38</v>
      </c>
      <c r="BB22" s="150" t="s">
        <v>38</v>
      </c>
      <c r="BC22" s="150" t="s">
        <v>38</v>
      </c>
      <c r="BD22" s="150" t="s">
        <v>38</v>
      </c>
      <c r="BE22" s="150" t="s">
        <v>38</v>
      </c>
      <c r="BF22" s="150" t="s">
        <v>38</v>
      </c>
      <c r="BG22" s="150" t="s">
        <v>38</v>
      </c>
      <c r="BH22" s="150"/>
    </row>
    <row r="23" spans="1:60" s="65" customFormat="1" ht="21" hidden="1" outlineLevel="1" x14ac:dyDescent="0.2">
      <c r="A23" s="151" t="s">
        <v>39</v>
      </c>
      <c r="B23" s="149" t="s">
        <v>40</v>
      </c>
      <c r="C23" s="150" t="s">
        <v>31</v>
      </c>
      <c r="D23" s="224">
        <f t="shared" ref="D23:D39" si="44">F23</f>
        <v>0</v>
      </c>
      <c r="E23" s="166">
        <f t="shared" si="28"/>
        <v>0</v>
      </c>
      <c r="F23" s="173">
        <f t="shared" si="0"/>
        <v>0</v>
      </c>
      <c r="G23" s="166">
        <f t="shared" si="0"/>
        <v>0</v>
      </c>
      <c r="H23" s="166">
        <f t="shared" si="0"/>
        <v>0</v>
      </c>
      <c r="I23" s="166">
        <f t="shared" si="0"/>
        <v>0</v>
      </c>
      <c r="J23" s="166">
        <f t="shared" ref="J23" si="45">J47</f>
        <v>0</v>
      </c>
      <c r="K23" s="166">
        <f t="shared" ref="K23:AC23" si="46">K47</f>
        <v>0</v>
      </c>
      <c r="L23" s="166">
        <f t="shared" si="46"/>
        <v>0</v>
      </c>
      <c r="M23" s="166">
        <f t="shared" si="46"/>
        <v>0</v>
      </c>
      <c r="N23" s="166">
        <f t="shared" si="46"/>
        <v>0</v>
      </c>
      <c r="O23" s="166">
        <f t="shared" si="46"/>
        <v>0</v>
      </c>
      <c r="P23" s="166">
        <f t="shared" si="46"/>
        <v>0</v>
      </c>
      <c r="Q23" s="166">
        <f t="shared" si="46"/>
        <v>0</v>
      </c>
      <c r="R23" s="166">
        <f t="shared" si="46"/>
        <v>0</v>
      </c>
      <c r="S23" s="166">
        <f t="shared" si="46"/>
        <v>0</v>
      </c>
      <c r="T23" s="166">
        <f t="shared" si="46"/>
        <v>0</v>
      </c>
      <c r="U23" s="166">
        <f t="shared" si="46"/>
        <v>0</v>
      </c>
      <c r="V23" s="166">
        <f t="shared" si="46"/>
        <v>0</v>
      </c>
      <c r="W23" s="166">
        <f t="shared" si="46"/>
        <v>0</v>
      </c>
      <c r="X23" s="166">
        <f t="shared" si="46"/>
        <v>0</v>
      </c>
      <c r="Y23" s="166">
        <f t="shared" si="46"/>
        <v>0</v>
      </c>
      <c r="Z23" s="166">
        <f t="shared" si="46"/>
        <v>0</v>
      </c>
      <c r="AA23" s="166">
        <f t="shared" si="46"/>
        <v>0</v>
      </c>
      <c r="AB23" s="166">
        <f t="shared" si="46"/>
        <v>0</v>
      </c>
      <c r="AC23" s="166">
        <f t="shared" si="46"/>
        <v>0</v>
      </c>
      <c r="AD23" s="150">
        <f t="shared" si="30"/>
        <v>0</v>
      </c>
      <c r="AE23" s="150">
        <f t="shared" si="31"/>
        <v>0</v>
      </c>
      <c r="AF23" s="150">
        <f t="shared" si="32"/>
        <v>0</v>
      </c>
      <c r="AG23" s="150">
        <f t="shared" si="33"/>
        <v>0</v>
      </c>
      <c r="AH23" s="150">
        <f t="shared" si="34"/>
        <v>0</v>
      </c>
      <c r="AI23" s="150">
        <f t="shared" ref="AI23:BB23" si="47">AI47</f>
        <v>0</v>
      </c>
      <c r="AJ23" s="150">
        <f t="shared" si="47"/>
        <v>0</v>
      </c>
      <c r="AK23" s="150">
        <f t="shared" si="47"/>
        <v>0</v>
      </c>
      <c r="AL23" s="150">
        <f t="shared" si="47"/>
        <v>0</v>
      </c>
      <c r="AM23" s="150">
        <f t="shared" si="47"/>
        <v>0</v>
      </c>
      <c r="AN23" s="150">
        <f t="shared" si="47"/>
        <v>0</v>
      </c>
      <c r="AO23" s="150">
        <f t="shared" si="47"/>
        <v>0</v>
      </c>
      <c r="AP23" s="150">
        <f t="shared" si="47"/>
        <v>0</v>
      </c>
      <c r="AQ23" s="150">
        <f t="shared" si="47"/>
        <v>0</v>
      </c>
      <c r="AR23" s="150">
        <f t="shared" si="47"/>
        <v>0</v>
      </c>
      <c r="AS23" s="150">
        <f t="shared" si="47"/>
        <v>0</v>
      </c>
      <c r="AT23" s="150">
        <f t="shared" si="47"/>
        <v>0</v>
      </c>
      <c r="AU23" s="150">
        <f t="shared" si="47"/>
        <v>0</v>
      </c>
      <c r="AV23" s="150">
        <f t="shared" si="47"/>
        <v>0</v>
      </c>
      <c r="AW23" s="150">
        <f t="shared" si="47"/>
        <v>0</v>
      </c>
      <c r="AX23" s="150">
        <f t="shared" si="47"/>
        <v>0</v>
      </c>
      <c r="AY23" s="150">
        <f t="shared" si="47"/>
        <v>0</v>
      </c>
      <c r="AZ23" s="150">
        <f t="shared" si="47"/>
        <v>0</v>
      </c>
      <c r="BA23" s="150">
        <f t="shared" si="47"/>
        <v>0</v>
      </c>
      <c r="BB23" s="150">
        <f t="shared" si="47"/>
        <v>0</v>
      </c>
      <c r="BC23" s="150">
        <f t="shared" si="36"/>
        <v>0</v>
      </c>
      <c r="BD23" s="150">
        <f t="shared" si="37"/>
        <v>0</v>
      </c>
      <c r="BE23" s="150">
        <f t="shared" si="38"/>
        <v>0</v>
      </c>
      <c r="BF23" s="150">
        <f t="shared" si="39"/>
        <v>0</v>
      </c>
      <c r="BG23" s="150">
        <f t="shared" si="40"/>
        <v>0</v>
      </c>
      <c r="BH23" s="150"/>
    </row>
    <row r="24" spans="1:60" s="65" customFormat="1" ht="31.5" hidden="1" outlineLevel="1" x14ac:dyDescent="0.2">
      <c r="A24" s="151" t="s">
        <v>41</v>
      </c>
      <c r="B24" s="149" t="s">
        <v>42</v>
      </c>
      <c r="C24" s="150" t="s">
        <v>31</v>
      </c>
      <c r="D24" s="224">
        <f t="shared" si="44"/>
        <v>0</v>
      </c>
      <c r="E24" s="166">
        <f t="shared" si="28"/>
        <v>0</v>
      </c>
      <c r="F24" s="173">
        <f t="shared" si="0"/>
        <v>0</v>
      </c>
      <c r="G24" s="166">
        <f t="shared" si="0"/>
        <v>0</v>
      </c>
      <c r="H24" s="166">
        <f t="shared" si="0"/>
        <v>0</v>
      </c>
      <c r="I24" s="166">
        <f t="shared" si="0"/>
        <v>0</v>
      </c>
      <c r="J24" s="166">
        <f t="shared" ref="J24:J25" si="48">J55</f>
        <v>0</v>
      </c>
      <c r="K24" s="166">
        <f t="shared" ref="K24:AC24" si="49">K55</f>
        <v>0</v>
      </c>
      <c r="L24" s="166">
        <f t="shared" si="49"/>
        <v>0</v>
      </c>
      <c r="M24" s="166">
        <f t="shared" si="49"/>
        <v>0</v>
      </c>
      <c r="N24" s="166">
        <f t="shared" si="49"/>
        <v>0</v>
      </c>
      <c r="O24" s="166">
        <f t="shared" si="49"/>
        <v>0</v>
      </c>
      <c r="P24" s="166">
        <f t="shared" si="49"/>
        <v>0</v>
      </c>
      <c r="Q24" s="166">
        <f t="shared" si="49"/>
        <v>0</v>
      </c>
      <c r="R24" s="166">
        <f t="shared" si="49"/>
        <v>0</v>
      </c>
      <c r="S24" s="166">
        <f t="shared" si="49"/>
        <v>0</v>
      </c>
      <c r="T24" s="166">
        <f t="shared" si="49"/>
        <v>0</v>
      </c>
      <c r="U24" s="166">
        <f t="shared" si="49"/>
        <v>0</v>
      </c>
      <c r="V24" s="166">
        <f t="shared" si="49"/>
        <v>0</v>
      </c>
      <c r="W24" s="166">
        <f t="shared" si="49"/>
        <v>0</v>
      </c>
      <c r="X24" s="166">
        <f t="shared" si="49"/>
        <v>0</v>
      </c>
      <c r="Y24" s="166">
        <f t="shared" si="49"/>
        <v>0</v>
      </c>
      <c r="Z24" s="166">
        <f t="shared" si="49"/>
        <v>0</v>
      </c>
      <c r="AA24" s="166">
        <f t="shared" si="49"/>
        <v>0</v>
      </c>
      <c r="AB24" s="166">
        <f t="shared" si="49"/>
        <v>0</v>
      </c>
      <c r="AC24" s="166">
        <f t="shared" si="49"/>
        <v>0</v>
      </c>
      <c r="AD24" s="150">
        <f t="shared" si="30"/>
        <v>0</v>
      </c>
      <c r="AE24" s="150">
        <f t="shared" si="31"/>
        <v>0</v>
      </c>
      <c r="AF24" s="150">
        <f t="shared" si="32"/>
        <v>0</v>
      </c>
      <c r="AG24" s="150">
        <f t="shared" si="33"/>
        <v>0</v>
      </c>
      <c r="AH24" s="150">
        <f t="shared" si="34"/>
        <v>0</v>
      </c>
      <c r="AI24" s="150">
        <f t="shared" ref="AI24:BB24" si="50">AI55</f>
        <v>0</v>
      </c>
      <c r="AJ24" s="150">
        <f t="shared" si="50"/>
        <v>0</v>
      </c>
      <c r="AK24" s="150">
        <f t="shared" si="50"/>
        <v>0</v>
      </c>
      <c r="AL24" s="150">
        <f t="shared" si="50"/>
        <v>0</v>
      </c>
      <c r="AM24" s="150">
        <f t="shared" si="50"/>
        <v>0</v>
      </c>
      <c r="AN24" s="150">
        <f t="shared" si="50"/>
        <v>0</v>
      </c>
      <c r="AO24" s="150">
        <f t="shared" si="50"/>
        <v>0</v>
      </c>
      <c r="AP24" s="150">
        <f t="shared" si="50"/>
        <v>0</v>
      </c>
      <c r="AQ24" s="150">
        <f t="shared" si="50"/>
        <v>0</v>
      </c>
      <c r="AR24" s="150">
        <f t="shared" si="50"/>
        <v>0</v>
      </c>
      <c r="AS24" s="150">
        <f t="shared" si="50"/>
        <v>0</v>
      </c>
      <c r="AT24" s="150">
        <f t="shared" si="50"/>
        <v>0</v>
      </c>
      <c r="AU24" s="150">
        <f t="shared" si="50"/>
        <v>0</v>
      </c>
      <c r="AV24" s="150">
        <f t="shared" si="50"/>
        <v>0</v>
      </c>
      <c r="AW24" s="150">
        <f t="shared" si="50"/>
        <v>0</v>
      </c>
      <c r="AX24" s="150">
        <f t="shared" si="50"/>
        <v>0</v>
      </c>
      <c r="AY24" s="150">
        <f t="shared" si="50"/>
        <v>0</v>
      </c>
      <c r="AZ24" s="150">
        <f t="shared" si="50"/>
        <v>0</v>
      </c>
      <c r="BA24" s="150">
        <f t="shared" si="50"/>
        <v>0</v>
      </c>
      <c r="BB24" s="150">
        <f t="shared" si="50"/>
        <v>0</v>
      </c>
      <c r="BC24" s="150">
        <f t="shared" si="36"/>
        <v>0</v>
      </c>
      <c r="BD24" s="150">
        <f t="shared" si="37"/>
        <v>0</v>
      </c>
      <c r="BE24" s="150">
        <f t="shared" si="38"/>
        <v>0</v>
      </c>
      <c r="BF24" s="150">
        <f t="shared" si="39"/>
        <v>0</v>
      </c>
      <c r="BG24" s="150">
        <f t="shared" si="40"/>
        <v>0</v>
      </c>
      <c r="BH24" s="150"/>
    </row>
    <row r="25" spans="1:60" s="65" customFormat="1" ht="21" hidden="1" outlineLevel="1" x14ac:dyDescent="0.2">
      <c r="A25" s="152" t="s">
        <v>43</v>
      </c>
      <c r="B25" s="153" t="s">
        <v>44</v>
      </c>
      <c r="C25" s="154" t="s">
        <v>31</v>
      </c>
      <c r="D25" s="225">
        <f t="shared" si="44"/>
        <v>0</v>
      </c>
      <c r="E25" s="166">
        <f t="shared" si="28"/>
        <v>0</v>
      </c>
      <c r="F25" s="173">
        <f t="shared" si="0"/>
        <v>0</v>
      </c>
      <c r="G25" s="166">
        <f t="shared" si="0"/>
        <v>0</v>
      </c>
      <c r="H25" s="166">
        <f t="shared" si="0"/>
        <v>0</v>
      </c>
      <c r="I25" s="166">
        <f t="shared" si="0"/>
        <v>0</v>
      </c>
      <c r="J25" s="166">
        <f t="shared" si="48"/>
        <v>0</v>
      </c>
      <c r="K25" s="166">
        <f t="shared" ref="K25:AC25" si="51">K56</f>
        <v>0</v>
      </c>
      <c r="L25" s="166">
        <f t="shared" si="51"/>
        <v>0</v>
      </c>
      <c r="M25" s="166">
        <f t="shared" si="51"/>
        <v>0</v>
      </c>
      <c r="N25" s="166">
        <f t="shared" si="51"/>
        <v>0</v>
      </c>
      <c r="O25" s="166">
        <f t="shared" si="51"/>
        <v>0</v>
      </c>
      <c r="P25" s="166">
        <f t="shared" si="51"/>
        <v>0</v>
      </c>
      <c r="Q25" s="166">
        <f t="shared" si="51"/>
        <v>0</v>
      </c>
      <c r="R25" s="166">
        <f t="shared" si="51"/>
        <v>0</v>
      </c>
      <c r="S25" s="166">
        <f t="shared" si="51"/>
        <v>0</v>
      </c>
      <c r="T25" s="166">
        <f t="shared" si="51"/>
        <v>0</v>
      </c>
      <c r="U25" s="166">
        <f t="shared" si="51"/>
        <v>0</v>
      </c>
      <c r="V25" s="166">
        <f t="shared" si="51"/>
        <v>0</v>
      </c>
      <c r="W25" s="166">
        <f t="shared" si="51"/>
        <v>0</v>
      </c>
      <c r="X25" s="166">
        <f t="shared" si="51"/>
        <v>0</v>
      </c>
      <c r="Y25" s="166">
        <f t="shared" si="51"/>
        <v>0</v>
      </c>
      <c r="Z25" s="166">
        <f t="shared" si="51"/>
        <v>0</v>
      </c>
      <c r="AA25" s="166">
        <f t="shared" si="51"/>
        <v>0</v>
      </c>
      <c r="AB25" s="166">
        <f t="shared" si="51"/>
        <v>0</v>
      </c>
      <c r="AC25" s="166">
        <f t="shared" si="51"/>
        <v>0</v>
      </c>
      <c r="AD25" s="150">
        <f t="shared" si="30"/>
        <v>0</v>
      </c>
      <c r="AE25" s="150">
        <f t="shared" si="31"/>
        <v>0</v>
      </c>
      <c r="AF25" s="150">
        <f t="shared" si="32"/>
        <v>0</v>
      </c>
      <c r="AG25" s="150">
        <f t="shared" si="33"/>
        <v>0</v>
      </c>
      <c r="AH25" s="150">
        <f t="shared" si="34"/>
        <v>0</v>
      </c>
      <c r="AI25" s="150">
        <f t="shared" ref="AI25:BB25" si="52">AI56</f>
        <v>0</v>
      </c>
      <c r="AJ25" s="150">
        <f t="shared" si="52"/>
        <v>0</v>
      </c>
      <c r="AK25" s="150">
        <f t="shared" si="52"/>
        <v>0</v>
      </c>
      <c r="AL25" s="150">
        <f t="shared" si="52"/>
        <v>0</v>
      </c>
      <c r="AM25" s="150">
        <f t="shared" si="52"/>
        <v>0</v>
      </c>
      <c r="AN25" s="150">
        <f t="shared" si="52"/>
        <v>0</v>
      </c>
      <c r="AO25" s="150">
        <f t="shared" si="52"/>
        <v>0</v>
      </c>
      <c r="AP25" s="150">
        <f t="shared" si="52"/>
        <v>0</v>
      </c>
      <c r="AQ25" s="150">
        <f t="shared" si="52"/>
        <v>0</v>
      </c>
      <c r="AR25" s="150">
        <f t="shared" si="52"/>
        <v>0</v>
      </c>
      <c r="AS25" s="150">
        <f t="shared" si="52"/>
        <v>0</v>
      </c>
      <c r="AT25" s="150">
        <f t="shared" si="52"/>
        <v>0</v>
      </c>
      <c r="AU25" s="150">
        <f t="shared" si="52"/>
        <v>0</v>
      </c>
      <c r="AV25" s="150">
        <f t="shared" si="52"/>
        <v>0</v>
      </c>
      <c r="AW25" s="150">
        <f t="shared" si="52"/>
        <v>0</v>
      </c>
      <c r="AX25" s="150">
        <f t="shared" si="52"/>
        <v>0</v>
      </c>
      <c r="AY25" s="150">
        <f t="shared" si="52"/>
        <v>0</v>
      </c>
      <c r="AZ25" s="150">
        <f t="shared" si="52"/>
        <v>0</v>
      </c>
      <c r="BA25" s="150">
        <f t="shared" si="52"/>
        <v>0</v>
      </c>
      <c r="BB25" s="150">
        <f t="shared" si="52"/>
        <v>0</v>
      </c>
      <c r="BC25" s="150">
        <f t="shared" si="36"/>
        <v>0</v>
      </c>
      <c r="BD25" s="150">
        <f t="shared" si="37"/>
        <v>0</v>
      </c>
      <c r="BE25" s="150">
        <f t="shared" si="38"/>
        <v>0</v>
      </c>
      <c r="BF25" s="150">
        <f t="shared" si="39"/>
        <v>0</v>
      </c>
      <c r="BG25" s="150">
        <f t="shared" si="40"/>
        <v>0</v>
      </c>
      <c r="BH25" s="150"/>
    </row>
    <row r="26" spans="1:60" s="65" customFormat="1" ht="10.5" x14ac:dyDescent="0.2">
      <c r="A26" s="155">
        <v>1</v>
      </c>
      <c r="B26" s="149" t="s">
        <v>45</v>
      </c>
      <c r="C26" s="150"/>
      <c r="D26" s="224">
        <f t="shared" si="44"/>
        <v>0</v>
      </c>
      <c r="E26" s="166">
        <f>J26+O26+T26+Y26</f>
        <v>0</v>
      </c>
      <c r="F26" s="166">
        <f t="shared" si="0"/>
        <v>0</v>
      </c>
      <c r="G26" s="166">
        <f t="shared" si="0"/>
        <v>0</v>
      </c>
      <c r="H26" s="166">
        <f t="shared" si="0"/>
        <v>0</v>
      </c>
      <c r="I26" s="166">
        <f t="shared" si="0"/>
        <v>0</v>
      </c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50">
        <f t="shared" si="30"/>
        <v>0</v>
      </c>
      <c r="AE26" s="150">
        <f t="shared" si="31"/>
        <v>0</v>
      </c>
      <c r="AF26" s="150">
        <f t="shared" si="32"/>
        <v>0</v>
      </c>
      <c r="AG26" s="150">
        <f t="shared" si="33"/>
        <v>0</v>
      </c>
      <c r="AH26" s="150">
        <f t="shared" si="34"/>
        <v>0</v>
      </c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>
        <f t="shared" si="36"/>
        <v>0</v>
      </c>
      <c r="BD26" s="150">
        <f t="shared" si="37"/>
        <v>0</v>
      </c>
      <c r="BE26" s="150">
        <f t="shared" si="38"/>
        <v>0</v>
      </c>
      <c r="BF26" s="150">
        <f t="shared" si="39"/>
        <v>0</v>
      </c>
      <c r="BG26" s="150">
        <f t="shared" si="40"/>
        <v>0</v>
      </c>
      <c r="BH26" s="150"/>
    </row>
    <row r="27" spans="1:60" s="65" customFormat="1" ht="21" collapsed="1" x14ac:dyDescent="0.2">
      <c r="A27" s="156" t="s">
        <v>46</v>
      </c>
      <c r="B27" s="157" t="s">
        <v>47</v>
      </c>
      <c r="C27" s="158" t="s">
        <v>31</v>
      </c>
      <c r="D27" s="226">
        <f t="shared" si="44"/>
        <v>0</v>
      </c>
      <c r="E27" s="168">
        <f>J27+O27+T27+Y27</f>
        <v>0</v>
      </c>
      <c r="F27" s="168">
        <f t="shared" si="0"/>
        <v>0</v>
      </c>
      <c r="G27" s="168">
        <f t="shared" si="0"/>
        <v>0</v>
      </c>
      <c r="H27" s="168">
        <f t="shared" si="0"/>
        <v>0</v>
      </c>
      <c r="I27" s="168">
        <f t="shared" si="0"/>
        <v>0</v>
      </c>
      <c r="J27" s="168">
        <f t="shared" ref="J27" si="53">J28</f>
        <v>0</v>
      </c>
      <c r="K27" s="168">
        <f t="shared" ref="K27" si="54">K28</f>
        <v>0</v>
      </c>
      <c r="L27" s="168">
        <f t="shared" ref="L27" si="55">L28</f>
        <v>0</v>
      </c>
      <c r="M27" s="168">
        <f t="shared" ref="M27" si="56">M28</f>
        <v>0</v>
      </c>
      <c r="N27" s="168">
        <f t="shared" ref="N27" si="57">N28</f>
        <v>0</v>
      </c>
      <c r="O27" s="168">
        <f t="shared" ref="O27" si="58">O28</f>
        <v>0</v>
      </c>
      <c r="P27" s="168">
        <f t="shared" ref="P27" si="59">P28</f>
        <v>0</v>
      </c>
      <c r="Q27" s="168">
        <f t="shared" ref="Q27" si="60">Q28</f>
        <v>0</v>
      </c>
      <c r="R27" s="168">
        <f t="shared" ref="R27" si="61">R28</f>
        <v>0</v>
      </c>
      <c r="S27" s="168">
        <f t="shared" ref="S27" si="62">S28</f>
        <v>0</v>
      </c>
      <c r="T27" s="168">
        <f t="shared" ref="T27" si="63">T28</f>
        <v>0</v>
      </c>
      <c r="U27" s="168">
        <f t="shared" ref="U27" si="64">U28</f>
        <v>0</v>
      </c>
      <c r="V27" s="168">
        <f t="shared" ref="V27" si="65">V28</f>
        <v>0</v>
      </c>
      <c r="W27" s="168">
        <f t="shared" ref="W27" si="66">W28</f>
        <v>0</v>
      </c>
      <c r="X27" s="168">
        <f t="shared" ref="X27" si="67">X28</f>
        <v>0</v>
      </c>
      <c r="Y27" s="168">
        <f t="shared" ref="Y27" si="68">Y28</f>
        <v>0</v>
      </c>
      <c r="Z27" s="168">
        <f t="shared" ref="Z27" si="69">Z28</f>
        <v>0</v>
      </c>
      <c r="AA27" s="168">
        <f t="shared" ref="AA27" si="70">AA28</f>
        <v>0</v>
      </c>
      <c r="AB27" s="168">
        <f t="shared" ref="AB27" si="71">AB28</f>
        <v>0</v>
      </c>
      <c r="AC27" s="168">
        <f t="shared" ref="AC27" si="72">AC28</f>
        <v>0</v>
      </c>
      <c r="AD27" s="164">
        <f t="shared" si="30"/>
        <v>0</v>
      </c>
      <c r="AE27" s="164">
        <f t="shared" si="31"/>
        <v>0</v>
      </c>
      <c r="AF27" s="164">
        <f t="shared" si="32"/>
        <v>0</v>
      </c>
      <c r="AG27" s="164">
        <f t="shared" si="33"/>
        <v>0</v>
      </c>
      <c r="AH27" s="164">
        <f t="shared" si="34"/>
        <v>0</v>
      </c>
      <c r="AI27" s="164">
        <f t="shared" ref="AI27" si="73">AI28</f>
        <v>0</v>
      </c>
      <c r="AJ27" s="164">
        <f t="shared" ref="AJ27" si="74">AJ28</f>
        <v>0</v>
      </c>
      <c r="AK27" s="164">
        <f t="shared" ref="AK27" si="75">AK28</f>
        <v>0</v>
      </c>
      <c r="AL27" s="164">
        <f t="shared" ref="AL27" si="76">AL28</f>
        <v>0</v>
      </c>
      <c r="AM27" s="164">
        <f t="shared" ref="AM27" si="77">AM28</f>
        <v>0</v>
      </c>
      <c r="AN27" s="164">
        <f t="shared" ref="AN27" si="78">AN28</f>
        <v>0</v>
      </c>
      <c r="AO27" s="164">
        <f t="shared" ref="AO27" si="79">AO28</f>
        <v>0</v>
      </c>
      <c r="AP27" s="164">
        <f t="shared" ref="AP27" si="80">AP28</f>
        <v>0</v>
      </c>
      <c r="AQ27" s="164">
        <f t="shared" ref="AQ27" si="81">AQ28</f>
        <v>0</v>
      </c>
      <c r="AR27" s="164">
        <f t="shared" ref="AR27" si="82">AR28</f>
        <v>0</v>
      </c>
      <c r="AS27" s="164">
        <f t="shared" ref="AS27" si="83">AS28</f>
        <v>0</v>
      </c>
      <c r="AT27" s="164">
        <f t="shared" ref="AT27" si="84">AT28</f>
        <v>0</v>
      </c>
      <c r="AU27" s="164">
        <f t="shared" ref="AU27" si="85">AU28</f>
        <v>0</v>
      </c>
      <c r="AV27" s="164">
        <f t="shared" ref="AV27" si="86">AV28</f>
        <v>0</v>
      </c>
      <c r="AW27" s="164">
        <f t="shared" ref="AW27" si="87">AW28</f>
        <v>0</v>
      </c>
      <c r="AX27" s="164">
        <f t="shared" ref="AX27" si="88">AX28</f>
        <v>0</v>
      </c>
      <c r="AY27" s="164">
        <f t="shared" ref="AY27" si="89">AY28</f>
        <v>0</v>
      </c>
      <c r="AZ27" s="164">
        <f t="shared" ref="AZ27" si="90">AZ28</f>
        <v>0</v>
      </c>
      <c r="BA27" s="164">
        <f t="shared" ref="BA27" si="91">BA28</f>
        <v>0</v>
      </c>
      <c r="BB27" s="164">
        <f t="shared" ref="BB27" si="92">BB28</f>
        <v>0</v>
      </c>
      <c r="BC27" s="164">
        <f t="shared" si="36"/>
        <v>0</v>
      </c>
      <c r="BD27" s="164">
        <f t="shared" si="37"/>
        <v>0</v>
      </c>
      <c r="BE27" s="164">
        <f t="shared" si="38"/>
        <v>0</v>
      </c>
      <c r="BF27" s="164">
        <f t="shared" si="39"/>
        <v>0</v>
      </c>
      <c r="BG27" s="164">
        <f t="shared" si="40"/>
        <v>0</v>
      </c>
      <c r="BH27" s="164"/>
    </row>
    <row r="28" spans="1:60" s="65" customFormat="1" ht="31.5" hidden="1" outlineLevel="1" x14ac:dyDescent="0.2">
      <c r="A28" s="175" t="s">
        <v>48</v>
      </c>
      <c r="B28" s="176" t="s">
        <v>49</v>
      </c>
      <c r="C28" s="161" t="s">
        <v>31</v>
      </c>
      <c r="D28" s="227">
        <f t="shared" si="44"/>
        <v>0</v>
      </c>
      <c r="E28" s="167">
        <f t="shared" si="28"/>
        <v>0</v>
      </c>
      <c r="F28" s="167">
        <f t="shared" si="0"/>
        <v>0</v>
      </c>
      <c r="G28" s="167">
        <f t="shared" si="0"/>
        <v>0</v>
      </c>
      <c r="H28" s="167">
        <f t="shared" si="0"/>
        <v>0</v>
      </c>
      <c r="I28" s="167">
        <f t="shared" si="0"/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  <c r="AB28" s="167">
        <v>0</v>
      </c>
      <c r="AC28" s="167">
        <v>0</v>
      </c>
      <c r="AD28" s="161">
        <f t="shared" si="30"/>
        <v>0</v>
      </c>
      <c r="AE28" s="161">
        <f t="shared" si="31"/>
        <v>0</v>
      </c>
      <c r="AF28" s="161">
        <f t="shared" si="32"/>
        <v>0</v>
      </c>
      <c r="AG28" s="161">
        <f t="shared" si="33"/>
        <v>0</v>
      </c>
      <c r="AH28" s="161">
        <f t="shared" si="34"/>
        <v>0</v>
      </c>
      <c r="AI28" s="161">
        <v>0</v>
      </c>
      <c r="AJ28" s="161">
        <v>0</v>
      </c>
      <c r="AK28" s="161">
        <v>0</v>
      </c>
      <c r="AL28" s="161">
        <v>0</v>
      </c>
      <c r="AM28" s="161">
        <v>0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61">
        <v>0</v>
      </c>
      <c r="AW28" s="161">
        <v>0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f t="shared" si="36"/>
        <v>0</v>
      </c>
      <c r="BD28" s="161">
        <f t="shared" si="37"/>
        <v>0</v>
      </c>
      <c r="BE28" s="161">
        <f t="shared" si="38"/>
        <v>0</v>
      </c>
      <c r="BF28" s="161">
        <f t="shared" si="39"/>
        <v>0</v>
      </c>
      <c r="BG28" s="161">
        <f t="shared" si="40"/>
        <v>0</v>
      </c>
      <c r="BH28" s="161"/>
    </row>
    <row r="29" spans="1:60" s="65" customFormat="1" ht="52.5" hidden="1" outlineLevel="2" x14ac:dyDescent="0.2">
      <c r="A29" s="159" t="s">
        <v>50</v>
      </c>
      <c r="B29" s="160" t="s">
        <v>51</v>
      </c>
      <c r="C29" s="161" t="s">
        <v>31</v>
      </c>
      <c r="D29" s="227">
        <f t="shared" si="44"/>
        <v>0</v>
      </c>
      <c r="E29" s="167">
        <f t="shared" si="28"/>
        <v>0</v>
      </c>
      <c r="F29" s="167">
        <f t="shared" si="0"/>
        <v>0</v>
      </c>
      <c r="G29" s="167">
        <f t="shared" si="0"/>
        <v>0</v>
      </c>
      <c r="H29" s="167">
        <f t="shared" si="0"/>
        <v>0</v>
      </c>
      <c r="I29" s="167">
        <f t="shared" si="0"/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  <c r="AB29" s="167">
        <v>0</v>
      </c>
      <c r="AC29" s="167">
        <v>0</v>
      </c>
      <c r="AD29" s="161">
        <f t="shared" si="30"/>
        <v>0</v>
      </c>
      <c r="AE29" s="161">
        <f t="shared" si="31"/>
        <v>0</v>
      </c>
      <c r="AF29" s="161">
        <f t="shared" si="32"/>
        <v>0</v>
      </c>
      <c r="AG29" s="161">
        <f t="shared" si="33"/>
        <v>0</v>
      </c>
      <c r="AH29" s="161">
        <f t="shared" si="34"/>
        <v>0</v>
      </c>
      <c r="AI29" s="161">
        <v>0</v>
      </c>
      <c r="AJ29" s="161">
        <v>0</v>
      </c>
      <c r="AK29" s="161">
        <v>0</v>
      </c>
      <c r="AL29" s="161">
        <v>0</v>
      </c>
      <c r="AM29" s="161">
        <v>0</v>
      </c>
      <c r="AN29" s="161">
        <v>0</v>
      </c>
      <c r="AO29" s="161">
        <v>0</v>
      </c>
      <c r="AP29" s="161">
        <v>0</v>
      </c>
      <c r="AQ29" s="161">
        <v>0</v>
      </c>
      <c r="AR29" s="161">
        <v>0</v>
      </c>
      <c r="AS29" s="161">
        <v>0</v>
      </c>
      <c r="AT29" s="161">
        <v>0</v>
      </c>
      <c r="AU29" s="161">
        <v>0</v>
      </c>
      <c r="AV29" s="161">
        <v>0</v>
      </c>
      <c r="AW29" s="161">
        <v>0</v>
      </c>
      <c r="AX29" s="161">
        <v>0</v>
      </c>
      <c r="AY29" s="161">
        <v>0</v>
      </c>
      <c r="AZ29" s="161">
        <v>0</v>
      </c>
      <c r="BA29" s="161">
        <v>0</v>
      </c>
      <c r="BB29" s="161">
        <v>0</v>
      </c>
      <c r="BC29" s="161">
        <f t="shared" si="36"/>
        <v>0</v>
      </c>
      <c r="BD29" s="161">
        <f t="shared" si="37"/>
        <v>0</v>
      </c>
      <c r="BE29" s="161">
        <f t="shared" si="38"/>
        <v>0</v>
      </c>
      <c r="BF29" s="161">
        <f t="shared" si="39"/>
        <v>0</v>
      </c>
      <c r="BG29" s="161">
        <f t="shared" si="40"/>
        <v>0</v>
      </c>
      <c r="BH29" s="161"/>
    </row>
    <row r="30" spans="1:60" s="65" customFormat="1" ht="52.5" hidden="1" outlineLevel="2" x14ac:dyDescent="0.2">
      <c r="A30" s="159" t="s">
        <v>52</v>
      </c>
      <c r="B30" s="160" t="s">
        <v>53</v>
      </c>
      <c r="C30" s="161" t="s">
        <v>31</v>
      </c>
      <c r="D30" s="227">
        <f t="shared" si="44"/>
        <v>0</v>
      </c>
      <c r="E30" s="167">
        <f t="shared" si="28"/>
        <v>0</v>
      </c>
      <c r="F30" s="167">
        <f t="shared" si="0"/>
        <v>0</v>
      </c>
      <c r="G30" s="167">
        <f t="shared" si="0"/>
        <v>0</v>
      </c>
      <c r="H30" s="167">
        <f t="shared" si="0"/>
        <v>0</v>
      </c>
      <c r="I30" s="167">
        <f t="shared" si="0"/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1">
        <f t="shared" si="30"/>
        <v>0</v>
      </c>
      <c r="AE30" s="161">
        <f t="shared" si="31"/>
        <v>0</v>
      </c>
      <c r="AF30" s="161">
        <f t="shared" si="32"/>
        <v>0</v>
      </c>
      <c r="AG30" s="161">
        <f t="shared" si="33"/>
        <v>0</v>
      </c>
      <c r="AH30" s="161">
        <f t="shared" si="34"/>
        <v>0</v>
      </c>
      <c r="AI30" s="161">
        <v>0</v>
      </c>
      <c r="AJ30" s="161">
        <v>0</v>
      </c>
      <c r="AK30" s="161">
        <v>0</v>
      </c>
      <c r="AL30" s="161">
        <v>0</v>
      </c>
      <c r="AM30" s="161">
        <v>0</v>
      </c>
      <c r="AN30" s="161">
        <v>0</v>
      </c>
      <c r="AO30" s="161">
        <v>0</v>
      </c>
      <c r="AP30" s="161">
        <v>0</v>
      </c>
      <c r="AQ30" s="161">
        <v>0</v>
      </c>
      <c r="AR30" s="161">
        <v>0</v>
      </c>
      <c r="AS30" s="161">
        <v>0</v>
      </c>
      <c r="AT30" s="161">
        <v>0</v>
      </c>
      <c r="AU30" s="161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f t="shared" si="36"/>
        <v>0</v>
      </c>
      <c r="BD30" s="161">
        <f t="shared" si="37"/>
        <v>0</v>
      </c>
      <c r="BE30" s="161">
        <f t="shared" si="38"/>
        <v>0</v>
      </c>
      <c r="BF30" s="161">
        <f t="shared" si="39"/>
        <v>0</v>
      </c>
      <c r="BG30" s="161">
        <f t="shared" si="40"/>
        <v>0</v>
      </c>
      <c r="BH30" s="161"/>
    </row>
    <row r="31" spans="1:60" s="65" customFormat="1" ht="31.5" hidden="1" outlineLevel="2" x14ac:dyDescent="0.2">
      <c r="A31" s="159" t="s">
        <v>54</v>
      </c>
      <c r="B31" s="160" t="s">
        <v>55</v>
      </c>
      <c r="C31" s="161" t="s">
        <v>31</v>
      </c>
      <c r="D31" s="227">
        <f t="shared" si="44"/>
        <v>0</v>
      </c>
      <c r="E31" s="167">
        <f t="shared" si="28"/>
        <v>0</v>
      </c>
      <c r="F31" s="167">
        <f t="shared" si="0"/>
        <v>0</v>
      </c>
      <c r="G31" s="167">
        <f t="shared" si="0"/>
        <v>0</v>
      </c>
      <c r="H31" s="167">
        <f t="shared" si="0"/>
        <v>0</v>
      </c>
      <c r="I31" s="167">
        <f t="shared" si="0"/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1">
        <f t="shared" si="30"/>
        <v>0</v>
      </c>
      <c r="AE31" s="161">
        <f t="shared" si="31"/>
        <v>0</v>
      </c>
      <c r="AF31" s="161">
        <f t="shared" si="32"/>
        <v>0</v>
      </c>
      <c r="AG31" s="161">
        <f t="shared" si="33"/>
        <v>0</v>
      </c>
      <c r="AH31" s="161">
        <f t="shared" si="34"/>
        <v>0</v>
      </c>
      <c r="AI31" s="161">
        <v>0</v>
      </c>
      <c r="AJ31" s="161">
        <v>0</v>
      </c>
      <c r="AK31" s="161">
        <v>0</v>
      </c>
      <c r="AL31" s="161">
        <v>0</v>
      </c>
      <c r="AM31" s="161">
        <v>0</v>
      </c>
      <c r="AN31" s="161">
        <v>0</v>
      </c>
      <c r="AO31" s="161">
        <v>0</v>
      </c>
      <c r="AP31" s="161">
        <v>0</v>
      </c>
      <c r="AQ31" s="161">
        <v>0</v>
      </c>
      <c r="AR31" s="161">
        <v>0</v>
      </c>
      <c r="AS31" s="161">
        <v>0</v>
      </c>
      <c r="AT31" s="161">
        <v>0</v>
      </c>
      <c r="AU31" s="161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f t="shared" si="36"/>
        <v>0</v>
      </c>
      <c r="BD31" s="161">
        <f t="shared" si="37"/>
        <v>0</v>
      </c>
      <c r="BE31" s="161">
        <f t="shared" si="38"/>
        <v>0</v>
      </c>
      <c r="BF31" s="161">
        <f t="shared" si="39"/>
        <v>0</v>
      </c>
      <c r="BG31" s="161">
        <f t="shared" si="40"/>
        <v>0</v>
      </c>
      <c r="BH31" s="161"/>
    </row>
    <row r="32" spans="1:60" s="65" customFormat="1" ht="31.5" collapsed="1" x14ac:dyDescent="0.2">
      <c r="A32" s="162" t="s">
        <v>56</v>
      </c>
      <c r="B32" s="163" t="s">
        <v>57</v>
      </c>
      <c r="C32" s="164" t="s">
        <v>31</v>
      </c>
      <c r="D32" s="228">
        <f t="shared" si="44"/>
        <v>0</v>
      </c>
      <c r="E32" s="168">
        <f t="shared" si="28"/>
        <v>0</v>
      </c>
      <c r="F32" s="168">
        <f t="shared" si="0"/>
        <v>0</v>
      </c>
      <c r="G32" s="168">
        <f t="shared" si="0"/>
        <v>0.19</v>
      </c>
      <c r="H32" s="168">
        <f t="shared" si="0"/>
        <v>0</v>
      </c>
      <c r="I32" s="168">
        <f t="shared" si="0"/>
        <v>0</v>
      </c>
      <c r="J32" s="168">
        <f>J33+J35+J41</f>
        <v>0</v>
      </c>
      <c r="K32" s="168">
        <f t="shared" ref="K32:AC32" si="93">K33+K35+K41</f>
        <v>0</v>
      </c>
      <c r="L32" s="168">
        <f t="shared" si="93"/>
        <v>0.19</v>
      </c>
      <c r="M32" s="168">
        <f t="shared" si="93"/>
        <v>0</v>
      </c>
      <c r="N32" s="168">
        <f t="shared" si="93"/>
        <v>0</v>
      </c>
      <c r="O32" s="168">
        <f t="shared" si="93"/>
        <v>0</v>
      </c>
      <c r="P32" s="168">
        <f t="shared" si="93"/>
        <v>0</v>
      </c>
      <c r="Q32" s="168">
        <f t="shared" si="93"/>
        <v>0</v>
      </c>
      <c r="R32" s="168">
        <f t="shared" si="93"/>
        <v>0</v>
      </c>
      <c r="S32" s="168">
        <f t="shared" si="93"/>
        <v>0</v>
      </c>
      <c r="T32" s="168">
        <f t="shared" si="93"/>
        <v>0</v>
      </c>
      <c r="U32" s="168">
        <f t="shared" si="93"/>
        <v>0</v>
      </c>
      <c r="V32" s="168">
        <f t="shared" si="93"/>
        <v>0</v>
      </c>
      <c r="W32" s="168">
        <f t="shared" si="93"/>
        <v>0</v>
      </c>
      <c r="X32" s="168">
        <f t="shared" si="93"/>
        <v>0</v>
      </c>
      <c r="Y32" s="168">
        <f t="shared" si="93"/>
        <v>0</v>
      </c>
      <c r="Z32" s="168">
        <f t="shared" si="93"/>
        <v>0</v>
      </c>
      <c r="AA32" s="168">
        <f t="shared" si="93"/>
        <v>0</v>
      </c>
      <c r="AB32" s="168">
        <f t="shared" si="93"/>
        <v>0</v>
      </c>
      <c r="AC32" s="168">
        <f t="shared" si="93"/>
        <v>0</v>
      </c>
      <c r="AD32" s="164">
        <f t="shared" si="30"/>
        <v>0</v>
      </c>
      <c r="AE32" s="164">
        <f t="shared" si="31"/>
        <v>0</v>
      </c>
      <c r="AF32" s="164">
        <f t="shared" si="32"/>
        <v>2.7800000000000002</v>
      </c>
      <c r="AG32" s="164">
        <f t="shared" si="33"/>
        <v>0</v>
      </c>
      <c r="AH32" s="164">
        <f t="shared" si="34"/>
        <v>0</v>
      </c>
      <c r="AI32" s="164">
        <f t="shared" ref="AI32" si="94">AI33+AI35+AI41</f>
        <v>0</v>
      </c>
      <c r="AJ32" s="164">
        <f t="shared" ref="AJ32" si="95">AJ33+AJ35+AJ41</f>
        <v>0</v>
      </c>
      <c r="AK32" s="164">
        <f t="shared" ref="AK32" si="96">AK33+AK35+AK41</f>
        <v>2.7800000000000002</v>
      </c>
      <c r="AL32" s="164">
        <f t="shared" ref="AL32" si="97">AL33+AL35+AL41</f>
        <v>0</v>
      </c>
      <c r="AM32" s="164">
        <f t="shared" ref="AM32" si="98">AM33+AM35+AM41</f>
        <v>0</v>
      </c>
      <c r="AN32" s="164">
        <f t="shared" ref="AN32" si="99">AN33+AN35+AN41</f>
        <v>0</v>
      </c>
      <c r="AO32" s="164">
        <f t="shared" ref="AO32" si="100">AO33+AO35+AO41</f>
        <v>0</v>
      </c>
      <c r="AP32" s="164">
        <f t="shared" ref="AP32" si="101">AP33+AP35+AP41</f>
        <v>0</v>
      </c>
      <c r="AQ32" s="164">
        <f t="shared" ref="AQ32" si="102">AQ33+AQ35+AQ41</f>
        <v>0</v>
      </c>
      <c r="AR32" s="164">
        <f t="shared" ref="AR32" si="103">AR33+AR35+AR41</f>
        <v>0</v>
      </c>
      <c r="AS32" s="164">
        <f t="shared" ref="AS32" si="104">AS33+AS35+AS41</f>
        <v>0</v>
      </c>
      <c r="AT32" s="164">
        <f t="shared" ref="AT32" si="105">AT33+AT35+AT41</f>
        <v>0</v>
      </c>
      <c r="AU32" s="164">
        <f t="shared" ref="AU32" si="106">AU33+AU35+AU41</f>
        <v>0</v>
      </c>
      <c r="AV32" s="164">
        <f t="shared" ref="AV32" si="107">AV33+AV35+AV41</f>
        <v>0</v>
      </c>
      <c r="AW32" s="164">
        <f t="shared" ref="AW32" si="108">AW33+AW35+AW41</f>
        <v>0</v>
      </c>
      <c r="AX32" s="164">
        <f t="shared" ref="AX32" si="109">AX33+AX35+AX41</f>
        <v>0</v>
      </c>
      <c r="AY32" s="164">
        <f t="shared" ref="AY32" si="110">AY33+AY35+AY41</f>
        <v>0</v>
      </c>
      <c r="AZ32" s="164">
        <f t="shared" ref="AZ32" si="111">AZ33+AZ35+AZ41</f>
        <v>0</v>
      </c>
      <c r="BA32" s="164">
        <f t="shared" ref="BA32" si="112">BA33+BA35+BA41</f>
        <v>0</v>
      </c>
      <c r="BB32" s="164">
        <f t="shared" ref="BB32" si="113">BB33+BB35+BB41</f>
        <v>0</v>
      </c>
      <c r="BC32" s="164">
        <f t="shared" si="36"/>
        <v>0</v>
      </c>
      <c r="BD32" s="164">
        <f t="shared" si="37"/>
        <v>0</v>
      </c>
      <c r="BE32" s="164">
        <f t="shared" si="38"/>
        <v>2.5900000000000003</v>
      </c>
      <c r="BF32" s="164">
        <f t="shared" si="39"/>
        <v>0</v>
      </c>
      <c r="BG32" s="164">
        <f t="shared" si="40"/>
        <v>0</v>
      </c>
      <c r="BH32" s="164"/>
    </row>
    <row r="33" spans="1:60" s="65" customFormat="1" ht="52.5" hidden="1" outlineLevel="1" x14ac:dyDescent="0.2">
      <c r="A33" s="151" t="s">
        <v>58</v>
      </c>
      <c r="B33" s="149" t="s">
        <v>59</v>
      </c>
      <c r="C33" s="150" t="s">
        <v>31</v>
      </c>
      <c r="D33" s="224">
        <f t="shared" si="44"/>
        <v>0</v>
      </c>
      <c r="E33" s="166">
        <f t="shared" si="28"/>
        <v>0</v>
      </c>
      <c r="F33" s="166">
        <f t="shared" si="0"/>
        <v>0</v>
      </c>
      <c r="G33" s="166">
        <f t="shared" si="0"/>
        <v>0</v>
      </c>
      <c r="H33" s="166">
        <f t="shared" si="0"/>
        <v>0</v>
      </c>
      <c r="I33" s="166">
        <f t="shared" si="0"/>
        <v>0</v>
      </c>
      <c r="J33" s="166">
        <f>J34</f>
        <v>0</v>
      </c>
      <c r="K33" s="166">
        <f t="shared" ref="K33:AC33" si="114">K34</f>
        <v>0</v>
      </c>
      <c r="L33" s="166">
        <f t="shared" si="114"/>
        <v>0</v>
      </c>
      <c r="M33" s="166">
        <f t="shared" si="114"/>
        <v>0</v>
      </c>
      <c r="N33" s="166">
        <f t="shared" si="114"/>
        <v>0</v>
      </c>
      <c r="O33" s="166">
        <f t="shared" si="114"/>
        <v>0</v>
      </c>
      <c r="P33" s="166">
        <f t="shared" si="114"/>
        <v>0</v>
      </c>
      <c r="Q33" s="166">
        <f t="shared" si="114"/>
        <v>0</v>
      </c>
      <c r="R33" s="166">
        <f t="shared" si="114"/>
        <v>0</v>
      </c>
      <c r="S33" s="166">
        <f t="shared" si="114"/>
        <v>0</v>
      </c>
      <c r="T33" s="166">
        <f t="shared" si="114"/>
        <v>0</v>
      </c>
      <c r="U33" s="166">
        <f t="shared" si="114"/>
        <v>0</v>
      </c>
      <c r="V33" s="166">
        <f t="shared" si="114"/>
        <v>0</v>
      </c>
      <c r="W33" s="166">
        <f t="shared" si="114"/>
        <v>0</v>
      </c>
      <c r="X33" s="166">
        <f t="shared" si="114"/>
        <v>0</v>
      </c>
      <c r="Y33" s="166">
        <f t="shared" si="114"/>
        <v>0</v>
      </c>
      <c r="Z33" s="166">
        <f t="shared" si="114"/>
        <v>0</v>
      </c>
      <c r="AA33" s="166">
        <f t="shared" si="114"/>
        <v>0</v>
      </c>
      <c r="AB33" s="166">
        <f t="shared" si="114"/>
        <v>0</v>
      </c>
      <c r="AC33" s="166">
        <f t="shared" si="114"/>
        <v>0</v>
      </c>
      <c r="AD33" s="150">
        <f t="shared" si="30"/>
        <v>0</v>
      </c>
      <c r="AE33" s="150">
        <f t="shared" si="31"/>
        <v>0</v>
      </c>
      <c r="AF33" s="150">
        <f t="shared" si="32"/>
        <v>0</v>
      </c>
      <c r="AG33" s="150">
        <f t="shared" si="33"/>
        <v>0</v>
      </c>
      <c r="AH33" s="150">
        <f t="shared" si="34"/>
        <v>0</v>
      </c>
      <c r="AI33" s="150">
        <f t="shared" ref="AI33" si="115">AI34</f>
        <v>0</v>
      </c>
      <c r="AJ33" s="150">
        <f t="shared" ref="AJ33" si="116">AJ34</f>
        <v>0</v>
      </c>
      <c r="AK33" s="150">
        <f t="shared" ref="AK33" si="117">AK34</f>
        <v>0</v>
      </c>
      <c r="AL33" s="150">
        <f t="shared" ref="AL33" si="118">AL34</f>
        <v>0</v>
      </c>
      <c r="AM33" s="150">
        <f t="shared" ref="AM33" si="119">AM34</f>
        <v>0</v>
      </c>
      <c r="AN33" s="150">
        <f t="shared" ref="AN33" si="120">AN34</f>
        <v>0</v>
      </c>
      <c r="AO33" s="150">
        <f t="shared" ref="AO33" si="121">AO34</f>
        <v>0</v>
      </c>
      <c r="AP33" s="150">
        <f t="shared" ref="AP33" si="122">AP34</f>
        <v>0</v>
      </c>
      <c r="AQ33" s="150">
        <f t="shared" ref="AQ33" si="123">AQ34</f>
        <v>0</v>
      </c>
      <c r="AR33" s="150">
        <f t="shared" ref="AR33" si="124">AR34</f>
        <v>0</v>
      </c>
      <c r="AS33" s="150">
        <f t="shared" ref="AS33" si="125">AS34</f>
        <v>0</v>
      </c>
      <c r="AT33" s="150">
        <f t="shared" ref="AT33" si="126">AT34</f>
        <v>0</v>
      </c>
      <c r="AU33" s="150">
        <f t="shared" ref="AU33" si="127">AU34</f>
        <v>0</v>
      </c>
      <c r="AV33" s="150">
        <f t="shared" ref="AV33" si="128">AV34</f>
        <v>0</v>
      </c>
      <c r="AW33" s="150">
        <f t="shared" ref="AW33" si="129">AW34</f>
        <v>0</v>
      </c>
      <c r="AX33" s="150">
        <f t="shared" ref="AX33" si="130">AX34</f>
        <v>0</v>
      </c>
      <c r="AY33" s="150">
        <f t="shared" ref="AY33" si="131">AY34</f>
        <v>0</v>
      </c>
      <c r="AZ33" s="150">
        <f t="shared" ref="AZ33" si="132">AZ34</f>
        <v>0</v>
      </c>
      <c r="BA33" s="150">
        <f t="shared" ref="BA33" si="133">BA34</f>
        <v>0</v>
      </c>
      <c r="BB33" s="150">
        <f t="shared" ref="BB33" si="134">BB34</f>
        <v>0</v>
      </c>
      <c r="BC33" s="150">
        <f t="shared" si="36"/>
        <v>0</v>
      </c>
      <c r="BD33" s="150">
        <f t="shared" si="37"/>
        <v>0</v>
      </c>
      <c r="BE33" s="150">
        <f t="shared" si="38"/>
        <v>0</v>
      </c>
      <c r="BF33" s="150">
        <f t="shared" si="39"/>
        <v>0</v>
      </c>
      <c r="BG33" s="150">
        <f t="shared" si="40"/>
        <v>0</v>
      </c>
      <c r="BH33" s="150"/>
    </row>
    <row r="34" spans="1:60" s="65" customFormat="1" ht="10.5" hidden="1" outlineLevel="2" x14ac:dyDescent="0.2">
      <c r="A34" s="159" t="s">
        <v>60</v>
      </c>
      <c r="B34" s="160" t="s">
        <v>61</v>
      </c>
      <c r="C34" s="161" t="s">
        <v>62</v>
      </c>
      <c r="D34" s="227">
        <f t="shared" si="44"/>
        <v>0</v>
      </c>
      <c r="E34" s="167">
        <f t="shared" si="28"/>
        <v>0</v>
      </c>
      <c r="F34" s="167">
        <f t="shared" si="0"/>
        <v>0</v>
      </c>
      <c r="G34" s="167">
        <f t="shared" si="0"/>
        <v>0</v>
      </c>
      <c r="H34" s="167">
        <f t="shared" si="0"/>
        <v>0</v>
      </c>
      <c r="I34" s="167">
        <f t="shared" si="0"/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7">
        <v>0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>
        <v>0</v>
      </c>
      <c r="AB34" s="167">
        <v>0</v>
      </c>
      <c r="AC34" s="167">
        <v>0</v>
      </c>
      <c r="AD34" s="161">
        <f t="shared" si="30"/>
        <v>0</v>
      </c>
      <c r="AE34" s="161">
        <f t="shared" si="31"/>
        <v>0</v>
      </c>
      <c r="AF34" s="161">
        <f t="shared" si="32"/>
        <v>0</v>
      </c>
      <c r="AG34" s="161">
        <f t="shared" si="33"/>
        <v>0</v>
      </c>
      <c r="AH34" s="161">
        <f t="shared" si="34"/>
        <v>0</v>
      </c>
      <c r="AI34" s="161">
        <v>0</v>
      </c>
      <c r="AJ34" s="161">
        <v>0</v>
      </c>
      <c r="AK34" s="161">
        <v>0</v>
      </c>
      <c r="AL34" s="161">
        <v>0</v>
      </c>
      <c r="AM34" s="161">
        <v>0</v>
      </c>
      <c r="AN34" s="161">
        <v>0</v>
      </c>
      <c r="AO34" s="161">
        <v>0</v>
      </c>
      <c r="AP34" s="161">
        <v>0</v>
      </c>
      <c r="AQ34" s="161">
        <v>0</v>
      </c>
      <c r="AR34" s="161">
        <v>0</v>
      </c>
      <c r="AS34" s="161">
        <v>0</v>
      </c>
      <c r="AT34" s="161">
        <v>0</v>
      </c>
      <c r="AU34" s="161">
        <v>0</v>
      </c>
      <c r="AV34" s="161">
        <v>0</v>
      </c>
      <c r="AW34" s="161">
        <v>0</v>
      </c>
      <c r="AX34" s="161">
        <v>0</v>
      </c>
      <c r="AY34" s="161">
        <v>0</v>
      </c>
      <c r="AZ34" s="161">
        <v>0</v>
      </c>
      <c r="BA34" s="161">
        <v>0</v>
      </c>
      <c r="BB34" s="161">
        <v>0</v>
      </c>
      <c r="BC34" s="161">
        <f t="shared" si="36"/>
        <v>0</v>
      </c>
      <c r="BD34" s="161">
        <f t="shared" si="37"/>
        <v>0</v>
      </c>
      <c r="BE34" s="161">
        <f t="shared" si="38"/>
        <v>0</v>
      </c>
      <c r="BF34" s="161">
        <f t="shared" si="39"/>
        <v>0</v>
      </c>
      <c r="BG34" s="161">
        <f t="shared" si="40"/>
        <v>0</v>
      </c>
      <c r="BH34" s="161"/>
    </row>
    <row r="35" spans="1:60" s="65" customFormat="1" ht="31.5" hidden="1" outlineLevel="1" x14ac:dyDescent="0.2">
      <c r="A35" s="151" t="s">
        <v>63</v>
      </c>
      <c r="B35" s="149" t="s">
        <v>64</v>
      </c>
      <c r="C35" s="150" t="s">
        <v>31</v>
      </c>
      <c r="D35" s="224">
        <f t="shared" si="44"/>
        <v>0</v>
      </c>
      <c r="E35" s="166">
        <f t="shared" si="28"/>
        <v>0</v>
      </c>
      <c r="F35" s="166">
        <f t="shared" si="28"/>
        <v>0</v>
      </c>
      <c r="G35" s="166">
        <f t="shared" si="28"/>
        <v>0.19</v>
      </c>
      <c r="H35" s="166">
        <f t="shared" si="28"/>
        <v>0</v>
      </c>
      <c r="I35" s="166">
        <f t="shared" si="28"/>
        <v>0</v>
      </c>
      <c r="J35" s="166">
        <f t="shared" ref="J35" si="135">SUM(J36:J39)</f>
        <v>0</v>
      </c>
      <c r="K35" s="166">
        <f t="shared" ref="K35" si="136">SUM(K36:K39)</f>
        <v>0</v>
      </c>
      <c r="L35" s="166">
        <f t="shared" ref="L35" si="137">SUM(L36:L39)</f>
        <v>0.19</v>
      </c>
      <c r="M35" s="166">
        <f t="shared" ref="M35" si="138">SUM(M36:M39)</f>
        <v>0</v>
      </c>
      <c r="N35" s="166">
        <f t="shared" ref="N35" si="139">SUM(N36:N39)</f>
        <v>0</v>
      </c>
      <c r="O35" s="166">
        <f t="shared" ref="O35" si="140">SUM(O36:O39)</f>
        <v>0</v>
      </c>
      <c r="P35" s="166">
        <f t="shared" ref="P35" si="141">SUM(P36:P39)</f>
        <v>0</v>
      </c>
      <c r="Q35" s="166">
        <f t="shared" ref="Q35" si="142">SUM(Q36:Q39)</f>
        <v>0</v>
      </c>
      <c r="R35" s="166">
        <f t="shared" ref="R35" si="143">SUM(R36:R39)</f>
        <v>0</v>
      </c>
      <c r="S35" s="166">
        <f t="shared" ref="S35" si="144">SUM(S36:S39)</f>
        <v>0</v>
      </c>
      <c r="T35" s="166">
        <f t="shared" ref="T35" si="145">SUM(T36:T39)</f>
        <v>0</v>
      </c>
      <c r="U35" s="166">
        <f t="shared" ref="U35" si="146">SUM(U36:U39)</f>
        <v>0</v>
      </c>
      <c r="V35" s="166">
        <f t="shared" ref="V35" si="147">SUM(V36:V39)</f>
        <v>0</v>
      </c>
      <c r="W35" s="166">
        <f t="shared" ref="W35" si="148">SUM(W36:W39)</f>
        <v>0</v>
      </c>
      <c r="X35" s="166">
        <f t="shared" ref="X35" si="149">SUM(X36:X39)</f>
        <v>0</v>
      </c>
      <c r="Y35" s="166">
        <f t="shared" ref="Y35" si="150">SUM(Y36:Y39)</f>
        <v>0</v>
      </c>
      <c r="Z35" s="166">
        <f t="shared" ref="Z35" si="151">SUM(Z36:Z39)</f>
        <v>0</v>
      </c>
      <c r="AA35" s="166">
        <f t="shared" ref="AA35" si="152">SUM(AA36:AA39)</f>
        <v>0</v>
      </c>
      <c r="AB35" s="166">
        <f t="shared" ref="AB35" si="153">SUM(AB36:AB39)</f>
        <v>0</v>
      </c>
      <c r="AC35" s="166">
        <f t="shared" ref="AC35" si="154">SUM(AC36:AC39)</f>
        <v>0</v>
      </c>
      <c r="AD35" s="150">
        <f t="shared" si="30"/>
        <v>0</v>
      </c>
      <c r="AE35" s="150">
        <f t="shared" si="31"/>
        <v>0</v>
      </c>
      <c r="AF35" s="150">
        <f t="shared" si="32"/>
        <v>2.7800000000000002</v>
      </c>
      <c r="AG35" s="150">
        <f t="shared" si="33"/>
        <v>0</v>
      </c>
      <c r="AH35" s="150">
        <f t="shared" si="34"/>
        <v>0</v>
      </c>
      <c r="AI35" s="150">
        <f t="shared" ref="AI35" si="155">SUM(AI36:AI39)</f>
        <v>0</v>
      </c>
      <c r="AJ35" s="150">
        <f t="shared" ref="AJ35" si="156">SUM(AJ36:AJ39)</f>
        <v>0</v>
      </c>
      <c r="AK35" s="150">
        <f t="shared" ref="AK35" si="157">SUM(AK36:AK39)</f>
        <v>2.7800000000000002</v>
      </c>
      <c r="AL35" s="150">
        <f t="shared" ref="AL35" si="158">SUM(AL36:AL39)</f>
        <v>0</v>
      </c>
      <c r="AM35" s="150">
        <f t="shared" ref="AM35" si="159">SUM(AM36:AM39)</f>
        <v>0</v>
      </c>
      <c r="AN35" s="150">
        <f t="shared" ref="AN35" si="160">SUM(AN36:AN39)</f>
        <v>0</v>
      </c>
      <c r="AO35" s="150">
        <f t="shared" ref="AO35" si="161">SUM(AO36:AO39)</f>
        <v>0</v>
      </c>
      <c r="AP35" s="150">
        <f t="shared" ref="AP35" si="162">SUM(AP36:AP39)</f>
        <v>0</v>
      </c>
      <c r="AQ35" s="150">
        <f t="shared" ref="AQ35" si="163">SUM(AQ36:AQ39)</f>
        <v>0</v>
      </c>
      <c r="AR35" s="150">
        <f t="shared" ref="AR35" si="164">SUM(AR36:AR39)</f>
        <v>0</v>
      </c>
      <c r="AS35" s="150">
        <f t="shared" ref="AS35" si="165">SUM(AS36:AS39)</f>
        <v>0</v>
      </c>
      <c r="AT35" s="150">
        <f t="shared" ref="AT35" si="166">SUM(AT36:AT39)</f>
        <v>0</v>
      </c>
      <c r="AU35" s="150">
        <f t="shared" ref="AU35" si="167">SUM(AU36:AU39)</f>
        <v>0</v>
      </c>
      <c r="AV35" s="150">
        <f t="shared" ref="AV35" si="168">SUM(AV36:AV39)</f>
        <v>0</v>
      </c>
      <c r="AW35" s="150">
        <f t="shared" ref="AW35" si="169">SUM(AW36:AW39)</f>
        <v>0</v>
      </c>
      <c r="AX35" s="150">
        <f t="shared" ref="AX35" si="170">SUM(AX36:AX39)</f>
        <v>0</v>
      </c>
      <c r="AY35" s="150">
        <f t="shared" ref="AY35" si="171">SUM(AY36:AY39)</f>
        <v>0</v>
      </c>
      <c r="AZ35" s="150">
        <f t="shared" ref="AZ35" si="172">SUM(AZ36:AZ39)</f>
        <v>0</v>
      </c>
      <c r="BA35" s="150">
        <f t="shared" ref="BA35" si="173">SUM(BA36:BA39)</f>
        <v>0</v>
      </c>
      <c r="BB35" s="150">
        <f t="shared" ref="BB35" si="174">SUM(BB36:BB39)</f>
        <v>0</v>
      </c>
      <c r="BC35" s="150">
        <f t="shared" si="36"/>
        <v>0</v>
      </c>
      <c r="BD35" s="150">
        <f t="shared" si="37"/>
        <v>0</v>
      </c>
      <c r="BE35" s="150">
        <f t="shared" si="38"/>
        <v>2.5900000000000003</v>
      </c>
      <c r="BF35" s="150">
        <f t="shared" si="39"/>
        <v>0</v>
      </c>
      <c r="BG35" s="150">
        <f t="shared" si="40"/>
        <v>0</v>
      </c>
      <c r="BH35" s="150"/>
    </row>
    <row r="36" spans="1:60" s="65" customFormat="1" ht="21" hidden="1" outlineLevel="2" x14ac:dyDescent="0.2">
      <c r="A36" s="159" t="s">
        <v>65</v>
      </c>
      <c r="B36" s="160" t="s">
        <v>66</v>
      </c>
      <c r="C36" s="161" t="s">
        <v>67</v>
      </c>
      <c r="D36" s="227">
        <f t="shared" si="44"/>
        <v>0</v>
      </c>
      <c r="E36" s="167">
        <f t="shared" si="28"/>
        <v>0</v>
      </c>
      <c r="F36" s="167">
        <f t="shared" si="28"/>
        <v>0</v>
      </c>
      <c r="G36" s="167">
        <f t="shared" si="28"/>
        <v>0</v>
      </c>
      <c r="H36" s="167">
        <f t="shared" si="28"/>
        <v>0</v>
      </c>
      <c r="I36" s="167">
        <f t="shared" si="28"/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0</v>
      </c>
      <c r="V36" s="167">
        <v>0</v>
      </c>
      <c r="W36" s="167">
        <v>0</v>
      </c>
      <c r="X36" s="167">
        <v>0</v>
      </c>
      <c r="Y36" s="167">
        <v>0</v>
      </c>
      <c r="Z36" s="167">
        <v>0</v>
      </c>
      <c r="AA36" s="167">
        <v>0</v>
      </c>
      <c r="AB36" s="167">
        <v>0</v>
      </c>
      <c r="AC36" s="167">
        <v>0</v>
      </c>
      <c r="AD36" s="161">
        <f t="shared" si="30"/>
        <v>0</v>
      </c>
      <c r="AE36" s="161">
        <f t="shared" si="31"/>
        <v>0</v>
      </c>
      <c r="AF36" s="161">
        <f t="shared" si="32"/>
        <v>0.06</v>
      </c>
      <c r="AG36" s="161">
        <f t="shared" si="33"/>
        <v>0</v>
      </c>
      <c r="AH36" s="161">
        <f t="shared" si="34"/>
        <v>0</v>
      </c>
      <c r="AI36" s="161">
        <v>0</v>
      </c>
      <c r="AJ36" s="161">
        <v>0</v>
      </c>
      <c r="AK36" s="161">
        <v>0.06</v>
      </c>
      <c r="AL36" s="161">
        <v>0</v>
      </c>
      <c r="AM36" s="161">
        <v>0</v>
      </c>
      <c r="AN36" s="161">
        <v>0</v>
      </c>
      <c r="AO36" s="161">
        <v>0</v>
      </c>
      <c r="AP36" s="161">
        <v>0</v>
      </c>
      <c r="AQ36" s="161">
        <v>0</v>
      </c>
      <c r="AR36" s="161">
        <v>0</v>
      </c>
      <c r="AS36" s="161">
        <v>0</v>
      </c>
      <c r="AT36" s="161">
        <v>0</v>
      </c>
      <c r="AU36" s="161">
        <v>0</v>
      </c>
      <c r="AV36" s="161">
        <v>0</v>
      </c>
      <c r="AW36" s="161">
        <v>0</v>
      </c>
      <c r="AX36" s="161">
        <v>0</v>
      </c>
      <c r="AY36" s="161">
        <v>0</v>
      </c>
      <c r="AZ36" s="161">
        <v>0</v>
      </c>
      <c r="BA36" s="161">
        <v>0</v>
      </c>
      <c r="BB36" s="161">
        <v>0</v>
      </c>
      <c r="BC36" s="161">
        <f t="shared" si="36"/>
        <v>0</v>
      </c>
      <c r="BD36" s="161">
        <f t="shared" si="37"/>
        <v>0</v>
      </c>
      <c r="BE36" s="161">
        <f t="shared" si="38"/>
        <v>0.06</v>
      </c>
      <c r="BF36" s="161">
        <f t="shared" si="39"/>
        <v>0</v>
      </c>
      <c r="BG36" s="161">
        <f t="shared" si="40"/>
        <v>0</v>
      </c>
      <c r="BH36" s="161"/>
    </row>
    <row r="37" spans="1:60" s="65" customFormat="1" ht="21" hidden="1" outlineLevel="2" x14ac:dyDescent="0.2">
      <c r="A37" s="159" t="s">
        <v>68</v>
      </c>
      <c r="B37" s="160" t="s">
        <v>69</v>
      </c>
      <c r="C37" s="161" t="s">
        <v>70</v>
      </c>
      <c r="D37" s="227">
        <f t="shared" si="44"/>
        <v>0</v>
      </c>
      <c r="E37" s="167">
        <f t="shared" si="28"/>
        <v>0</v>
      </c>
      <c r="F37" s="167">
        <f t="shared" si="28"/>
        <v>0</v>
      </c>
      <c r="G37" s="167">
        <f t="shared" si="28"/>
        <v>0</v>
      </c>
      <c r="H37" s="167">
        <f t="shared" si="28"/>
        <v>0</v>
      </c>
      <c r="I37" s="167">
        <f t="shared" si="28"/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0</v>
      </c>
      <c r="U37" s="167">
        <v>0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67">
        <v>0</v>
      </c>
      <c r="AB37" s="167">
        <v>0</v>
      </c>
      <c r="AC37" s="167">
        <v>0</v>
      </c>
      <c r="AD37" s="161">
        <f t="shared" si="30"/>
        <v>0</v>
      </c>
      <c r="AE37" s="161">
        <f t="shared" si="31"/>
        <v>0</v>
      </c>
      <c r="AF37" s="161">
        <f t="shared" si="32"/>
        <v>0</v>
      </c>
      <c r="AG37" s="161">
        <f t="shared" si="33"/>
        <v>0</v>
      </c>
      <c r="AH37" s="161">
        <f t="shared" si="34"/>
        <v>0</v>
      </c>
      <c r="AI37" s="161">
        <v>0</v>
      </c>
      <c r="AJ37" s="161">
        <v>0</v>
      </c>
      <c r="AK37" s="161">
        <v>0</v>
      </c>
      <c r="AL37" s="161">
        <v>0</v>
      </c>
      <c r="AM37" s="161">
        <v>0</v>
      </c>
      <c r="AN37" s="161">
        <v>0</v>
      </c>
      <c r="AO37" s="161">
        <v>0</v>
      </c>
      <c r="AP37" s="161">
        <v>0</v>
      </c>
      <c r="AQ37" s="161">
        <v>0</v>
      </c>
      <c r="AR37" s="161">
        <v>0</v>
      </c>
      <c r="AS37" s="161">
        <v>0</v>
      </c>
      <c r="AT37" s="161">
        <v>0</v>
      </c>
      <c r="AU37" s="161">
        <v>0</v>
      </c>
      <c r="AV37" s="161"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f t="shared" si="36"/>
        <v>0</v>
      </c>
      <c r="BD37" s="161">
        <f t="shared" si="37"/>
        <v>0</v>
      </c>
      <c r="BE37" s="161">
        <f t="shared" si="38"/>
        <v>0</v>
      </c>
      <c r="BF37" s="161">
        <f t="shared" si="39"/>
        <v>0</v>
      </c>
      <c r="BG37" s="161">
        <f t="shared" si="40"/>
        <v>0</v>
      </c>
      <c r="BH37" s="161"/>
    </row>
    <row r="38" spans="1:60" s="65" customFormat="1" ht="21" hidden="1" outlineLevel="2" x14ac:dyDescent="0.2">
      <c r="A38" s="159" t="s">
        <v>71</v>
      </c>
      <c r="B38" s="160" t="s">
        <v>72</v>
      </c>
      <c r="C38" s="161" t="s">
        <v>73</v>
      </c>
      <c r="D38" s="227">
        <f t="shared" si="44"/>
        <v>0</v>
      </c>
      <c r="E38" s="167">
        <f t="shared" si="28"/>
        <v>0</v>
      </c>
      <c r="F38" s="167">
        <f t="shared" si="28"/>
        <v>0</v>
      </c>
      <c r="G38" s="167">
        <f t="shared" si="28"/>
        <v>0.04</v>
      </c>
      <c r="H38" s="167">
        <f t="shared" si="28"/>
        <v>0</v>
      </c>
      <c r="I38" s="167">
        <f t="shared" si="28"/>
        <v>0</v>
      </c>
      <c r="J38" s="167">
        <v>0</v>
      </c>
      <c r="K38" s="167">
        <v>0</v>
      </c>
      <c r="L38" s="167">
        <v>0.04</v>
      </c>
      <c r="M38" s="167"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v>0</v>
      </c>
      <c r="AB38" s="167">
        <v>0</v>
      </c>
      <c r="AC38" s="167">
        <v>0</v>
      </c>
      <c r="AD38" s="161">
        <f t="shared" si="30"/>
        <v>0</v>
      </c>
      <c r="AE38" s="161">
        <f t="shared" si="31"/>
        <v>0</v>
      </c>
      <c r="AF38" s="161">
        <f t="shared" si="32"/>
        <v>2.72</v>
      </c>
      <c r="AG38" s="161">
        <f t="shared" si="33"/>
        <v>0</v>
      </c>
      <c r="AH38" s="161">
        <f t="shared" si="34"/>
        <v>0</v>
      </c>
      <c r="AI38" s="161">
        <v>0</v>
      </c>
      <c r="AJ38" s="161">
        <v>0</v>
      </c>
      <c r="AK38" s="161">
        <v>2.72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 t="shared" si="36"/>
        <v>0</v>
      </c>
      <c r="BD38" s="161">
        <f t="shared" si="37"/>
        <v>0</v>
      </c>
      <c r="BE38" s="161">
        <f t="shared" si="38"/>
        <v>2.68</v>
      </c>
      <c r="BF38" s="161">
        <f t="shared" si="39"/>
        <v>0</v>
      </c>
      <c r="BG38" s="161">
        <f t="shared" si="40"/>
        <v>0</v>
      </c>
      <c r="BH38" s="161"/>
    </row>
    <row r="39" spans="1:60" s="65" customFormat="1" ht="21" hidden="1" outlineLevel="2" x14ac:dyDescent="0.2">
      <c r="A39" s="159" t="s">
        <v>74</v>
      </c>
      <c r="B39" s="160" t="s">
        <v>75</v>
      </c>
      <c r="C39" s="161" t="s">
        <v>76</v>
      </c>
      <c r="D39" s="227">
        <f t="shared" si="44"/>
        <v>0</v>
      </c>
      <c r="E39" s="167">
        <f t="shared" si="28"/>
        <v>0</v>
      </c>
      <c r="F39" s="167">
        <f t="shared" si="28"/>
        <v>0</v>
      </c>
      <c r="G39" s="167">
        <f t="shared" si="28"/>
        <v>0.15</v>
      </c>
      <c r="H39" s="167">
        <f t="shared" si="28"/>
        <v>0</v>
      </c>
      <c r="I39" s="167">
        <f t="shared" si="28"/>
        <v>0</v>
      </c>
      <c r="J39" s="167">
        <v>0</v>
      </c>
      <c r="K39" s="167">
        <v>0</v>
      </c>
      <c r="L39" s="167">
        <v>0.15</v>
      </c>
      <c r="M39" s="167"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v>0</v>
      </c>
      <c r="U39" s="167">
        <v>0</v>
      </c>
      <c r="V39" s="167">
        <v>0</v>
      </c>
      <c r="W39" s="167">
        <v>0</v>
      </c>
      <c r="X39" s="167">
        <v>0</v>
      </c>
      <c r="Y39" s="167">
        <v>0</v>
      </c>
      <c r="Z39" s="167">
        <v>0</v>
      </c>
      <c r="AA39" s="167">
        <v>0</v>
      </c>
      <c r="AB39" s="167">
        <v>0</v>
      </c>
      <c r="AC39" s="167">
        <v>0</v>
      </c>
      <c r="AD39" s="161">
        <f t="shared" si="30"/>
        <v>0</v>
      </c>
      <c r="AE39" s="161">
        <f t="shared" si="31"/>
        <v>0</v>
      </c>
      <c r="AF39" s="161">
        <f t="shared" si="32"/>
        <v>0</v>
      </c>
      <c r="AG39" s="161">
        <f t="shared" si="33"/>
        <v>0</v>
      </c>
      <c r="AH39" s="161">
        <f t="shared" si="34"/>
        <v>0</v>
      </c>
      <c r="AI39" s="161">
        <v>0</v>
      </c>
      <c r="AJ39" s="161">
        <v>0</v>
      </c>
      <c r="AK39" s="161">
        <v>0</v>
      </c>
      <c r="AL39" s="161">
        <v>0</v>
      </c>
      <c r="AM39" s="161">
        <v>0</v>
      </c>
      <c r="AN39" s="161">
        <v>0</v>
      </c>
      <c r="AO39" s="161">
        <v>0</v>
      </c>
      <c r="AP39" s="161">
        <v>0</v>
      </c>
      <c r="AQ39" s="161">
        <v>0</v>
      </c>
      <c r="AR39" s="161">
        <v>0</v>
      </c>
      <c r="AS39" s="161">
        <v>0</v>
      </c>
      <c r="AT39" s="161">
        <v>0</v>
      </c>
      <c r="AU39" s="161">
        <v>0</v>
      </c>
      <c r="AV39" s="161">
        <v>0</v>
      </c>
      <c r="AW39" s="161">
        <v>0</v>
      </c>
      <c r="AX39" s="161">
        <v>0</v>
      </c>
      <c r="AY39" s="161">
        <v>0</v>
      </c>
      <c r="AZ39" s="161">
        <v>0</v>
      </c>
      <c r="BA39" s="161">
        <v>0</v>
      </c>
      <c r="BB39" s="161">
        <v>0</v>
      </c>
      <c r="BC39" s="161">
        <f t="shared" si="36"/>
        <v>0</v>
      </c>
      <c r="BD39" s="161">
        <f t="shared" si="37"/>
        <v>0</v>
      </c>
      <c r="BE39" s="161">
        <f t="shared" si="38"/>
        <v>-0.15</v>
      </c>
      <c r="BF39" s="161">
        <f t="shared" si="39"/>
        <v>0</v>
      </c>
      <c r="BG39" s="161">
        <f t="shared" si="40"/>
        <v>0</v>
      </c>
      <c r="BH39" s="161"/>
    </row>
    <row r="40" spans="1:60" s="65" customFormat="1" ht="31.5" hidden="1" outlineLevel="1" x14ac:dyDescent="0.2">
      <c r="A40" s="151" t="s">
        <v>77</v>
      </c>
      <c r="B40" s="149" t="s">
        <v>78</v>
      </c>
      <c r="C40" s="150" t="s">
        <v>31</v>
      </c>
      <c r="D40" s="224" t="s">
        <v>38</v>
      </c>
      <c r="E40" s="166" t="s">
        <v>38</v>
      </c>
      <c r="F40" s="166" t="s">
        <v>38</v>
      </c>
      <c r="G40" s="166" t="s">
        <v>38</v>
      </c>
      <c r="H40" s="166" t="s">
        <v>38</v>
      </c>
      <c r="I40" s="166" t="s">
        <v>38</v>
      </c>
      <c r="J40" s="166" t="s">
        <v>38</v>
      </c>
      <c r="K40" s="166" t="s">
        <v>38</v>
      </c>
      <c r="L40" s="166" t="s">
        <v>38</v>
      </c>
      <c r="M40" s="166" t="s">
        <v>38</v>
      </c>
      <c r="N40" s="166" t="s">
        <v>38</v>
      </c>
      <c r="O40" s="166" t="s">
        <v>38</v>
      </c>
      <c r="P40" s="166" t="s">
        <v>38</v>
      </c>
      <c r="Q40" s="166" t="s">
        <v>38</v>
      </c>
      <c r="R40" s="166" t="s">
        <v>38</v>
      </c>
      <c r="S40" s="166" t="s">
        <v>38</v>
      </c>
      <c r="T40" s="166" t="s">
        <v>38</v>
      </c>
      <c r="U40" s="166" t="s">
        <v>38</v>
      </c>
      <c r="V40" s="166" t="s">
        <v>38</v>
      </c>
      <c r="W40" s="166" t="s">
        <v>38</v>
      </c>
      <c r="X40" s="166" t="s">
        <v>38</v>
      </c>
      <c r="Y40" s="166" t="s">
        <v>38</v>
      </c>
      <c r="Z40" s="166" t="s">
        <v>38</v>
      </c>
      <c r="AA40" s="166" t="s">
        <v>38</v>
      </c>
      <c r="AB40" s="166" t="s">
        <v>38</v>
      </c>
      <c r="AC40" s="166" t="s">
        <v>38</v>
      </c>
      <c r="AD40" s="150" t="s">
        <v>38</v>
      </c>
      <c r="AE40" s="150" t="s">
        <v>38</v>
      </c>
      <c r="AF40" s="150" t="s">
        <v>38</v>
      </c>
      <c r="AG40" s="150" t="s">
        <v>38</v>
      </c>
      <c r="AH40" s="150" t="s">
        <v>38</v>
      </c>
      <c r="AI40" s="150" t="s">
        <v>38</v>
      </c>
      <c r="AJ40" s="150" t="s">
        <v>38</v>
      </c>
      <c r="AK40" s="150" t="s">
        <v>38</v>
      </c>
      <c r="AL40" s="150" t="s">
        <v>38</v>
      </c>
      <c r="AM40" s="150" t="s">
        <v>38</v>
      </c>
      <c r="AN40" s="150" t="s">
        <v>38</v>
      </c>
      <c r="AO40" s="150" t="s">
        <v>38</v>
      </c>
      <c r="AP40" s="150" t="s">
        <v>38</v>
      </c>
      <c r="AQ40" s="150" t="s">
        <v>38</v>
      </c>
      <c r="AR40" s="150" t="s">
        <v>38</v>
      </c>
      <c r="AS40" s="150" t="s">
        <v>38</v>
      </c>
      <c r="AT40" s="150" t="s">
        <v>38</v>
      </c>
      <c r="AU40" s="150" t="s">
        <v>38</v>
      </c>
      <c r="AV40" s="150" t="s">
        <v>38</v>
      </c>
      <c r="AW40" s="150" t="s">
        <v>38</v>
      </c>
      <c r="AX40" s="150" t="s">
        <v>38</v>
      </c>
      <c r="AY40" s="150" t="s">
        <v>38</v>
      </c>
      <c r="AZ40" s="150" t="s">
        <v>38</v>
      </c>
      <c r="BA40" s="150" t="s">
        <v>38</v>
      </c>
      <c r="BB40" s="150" t="s">
        <v>38</v>
      </c>
      <c r="BC40" s="150" t="s">
        <v>38</v>
      </c>
      <c r="BD40" s="150" t="s">
        <v>38</v>
      </c>
      <c r="BE40" s="150" t="s">
        <v>38</v>
      </c>
      <c r="BF40" s="150" t="s">
        <v>38</v>
      </c>
      <c r="BG40" s="150" t="s">
        <v>38</v>
      </c>
      <c r="BH40" s="150"/>
    </row>
    <row r="41" spans="1:60" s="65" customFormat="1" ht="42" hidden="1" outlineLevel="1" x14ac:dyDescent="0.2">
      <c r="A41" s="151" t="s">
        <v>79</v>
      </c>
      <c r="B41" s="149" t="s">
        <v>80</v>
      </c>
      <c r="C41" s="150" t="s">
        <v>31</v>
      </c>
      <c r="D41" s="224">
        <f t="shared" ref="D41:D45" si="175">F41</f>
        <v>0</v>
      </c>
      <c r="E41" s="166">
        <f t="shared" si="28"/>
        <v>0</v>
      </c>
      <c r="F41" s="166">
        <f t="shared" si="28"/>
        <v>0</v>
      </c>
      <c r="G41" s="166">
        <f t="shared" si="28"/>
        <v>0</v>
      </c>
      <c r="H41" s="166">
        <f t="shared" si="28"/>
        <v>0</v>
      </c>
      <c r="I41" s="166">
        <f t="shared" si="28"/>
        <v>0</v>
      </c>
      <c r="J41" s="166">
        <f>SUM(J42:J45)</f>
        <v>0</v>
      </c>
      <c r="K41" s="166">
        <f t="shared" ref="K41:AC41" si="176">SUM(K42:K45)</f>
        <v>0</v>
      </c>
      <c r="L41" s="166">
        <f t="shared" si="176"/>
        <v>0</v>
      </c>
      <c r="M41" s="166">
        <f t="shared" si="176"/>
        <v>0</v>
      </c>
      <c r="N41" s="166">
        <f t="shared" si="176"/>
        <v>0</v>
      </c>
      <c r="O41" s="166">
        <f t="shared" si="176"/>
        <v>0</v>
      </c>
      <c r="P41" s="166">
        <f t="shared" si="176"/>
        <v>0</v>
      </c>
      <c r="Q41" s="166">
        <f t="shared" si="176"/>
        <v>0</v>
      </c>
      <c r="R41" s="166">
        <f t="shared" si="176"/>
        <v>0</v>
      </c>
      <c r="S41" s="166">
        <f t="shared" si="176"/>
        <v>0</v>
      </c>
      <c r="T41" s="166">
        <f t="shared" si="176"/>
        <v>0</v>
      </c>
      <c r="U41" s="166">
        <f t="shared" si="176"/>
        <v>0</v>
      </c>
      <c r="V41" s="166">
        <f t="shared" si="176"/>
        <v>0</v>
      </c>
      <c r="W41" s="166">
        <f t="shared" si="176"/>
        <v>0</v>
      </c>
      <c r="X41" s="166">
        <f t="shared" si="176"/>
        <v>0</v>
      </c>
      <c r="Y41" s="166">
        <f t="shared" si="176"/>
        <v>0</v>
      </c>
      <c r="Z41" s="166">
        <f t="shared" si="176"/>
        <v>0</v>
      </c>
      <c r="AA41" s="166">
        <f t="shared" si="176"/>
        <v>0</v>
      </c>
      <c r="AB41" s="166">
        <f t="shared" si="176"/>
        <v>0</v>
      </c>
      <c r="AC41" s="166">
        <f t="shared" si="176"/>
        <v>0</v>
      </c>
      <c r="AD41" s="150">
        <f t="shared" si="30"/>
        <v>0</v>
      </c>
      <c r="AE41" s="150">
        <f t="shared" si="31"/>
        <v>0</v>
      </c>
      <c r="AF41" s="150">
        <f t="shared" si="32"/>
        <v>0</v>
      </c>
      <c r="AG41" s="150">
        <f t="shared" si="33"/>
        <v>0</v>
      </c>
      <c r="AH41" s="150">
        <f t="shared" si="34"/>
        <v>0</v>
      </c>
      <c r="AI41" s="150">
        <f t="shared" ref="AI41" si="177">SUM(AI42:AI45)</f>
        <v>0</v>
      </c>
      <c r="AJ41" s="150">
        <f t="shared" ref="AJ41" si="178">SUM(AJ42:AJ45)</f>
        <v>0</v>
      </c>
      <c r="AK41" s="150">
        <f t="shared" ref="AK41" si="179">SUM(AK42:AK45)</f>
        <v>0</v>
      </c>
      <c r="AL41" s="150">
        <f t="shared" ref="AL41" si="180">SUM(AL42:AL45)</f>
        <v>0</v>
      </c>
      <c r="AM41" s="150">
        <f t="shared" ref="AM41" si="181">SUM(AM42:AM45)</f>
        <v>0</v>
      </c>
      <c r="AN41" s="150">
        <f t="shared" ref="AN41" si="182">SUM(AN42:AN45)</f>
        <v>0</v>
      </c>
      <c r="AO41" s="150">
        <f t="shared" ref="AO41" si="183">SUM(AO42:AO45)</f>
        <v>0</v>
      </c>
      <c r="AP41" s="150">
        <f t="shared" ref="AP41" si="184">SUM(AP42:AP45)</f>
        <v>0</v>
      </c>
      <c r="AQ41" s="150">
        <f t="shared" ref="AQ41" si="185">SUM(AQ42:AQ45)</f>
        <v>0</v>
      </c>
      <c r="AR41" s="150">
        <f t="shared" ref="AR41" si="186">SUM(AR42:AR45)</f>
        <v>0</v>
      </c>
      <c r="AS41" s="150">
        <f t="shared" ref="AS41" si="187">SUM(AS42:AS45)</f>
        <v>0</v>
      </c>
      <c r="AT41" s="150">
        <f t="shared" ref="AT41" si="188">SUM(AT42:AT45)</f>
        <v>0</v>
      </c>
      <c r="AU41" s="150">
        <f t="shared" ref="AU41" si="189">SUM(AU42:AU45)</f>
        <v>0</v>
      </c>
      <c r="AV41" s="150">
        <f t="shared" ref="AV41" si="190">SUM(AV42:AV45)</f>
        <v>0</v>
      </c>
      <c r="AW41" s="150">
        <f t="shared" ref="AW41" si="191">SUM(AW42:AW45)</f>
        <v>0</v>
      </c>
      <c r="AX41" s="150">
        <f t="shared" ref="AX41" si="192">SUM(AX42:AX45)</f>
        <v>0</v>
      </c>
      <c r="AY41" s="150">
        <f t="shared" ref="AY41" si="193">SUM(AY42:AY45)</f>
        <v>0</v>
      </c>
      <c r="AZ41" s="150">
        <f t="shared" ref="AZ41" si="194">SUM(AZ42:AZ45)</f>
        <v>0</v>
      </c>
      <c r="BA41" s="150">
        <f t="shared" ref="BA41" si="195">SUM(BA42:BA45)</f>
        <v>0</v>
      </c>
      <c r="BB41" s="150">
        <f t="shared" ref="BB41" si="196">SUM(BB42:BB45)</f>
        <v>0</v>
      </c>
      <c r="BC41" s="150">
        <f t="shared" si="36"/>
        <v>0</v>
      </c>
      <c r="BD41" s="150">
        <f t="shared" si="37"/>
        <v>0</v>
      </c>
      <c r="BE41" s="150">
        <f t="shared" si="38"/>
        <v>0</v>
      </c>
      <c r="BF41" s="150">
        <f t="shared" si="39"/>
        <v>0</v>
      </c>
      <c r="BG41" s="150">
        <f t="shared" si="40"/>
        <v>0</v>
      </c>
      <c r="BH41" s="150"/>
    </row>
    <row r="42" spans="1:60" s="65" customFormat="1" ht="21" hidden="1" outlineLevel="2" x14ac:dyDescent="0.2">
      <c r="A42" s="159" t="s">
        <v>81</v>
      </c>
      <c r="B42" s="160" t="s">
        <v>82</v>
      </c>
      <c r="C42" s="161" t="s">
        <v>83</v>
      </c>
      <c r="D42" s="227">
        <f t="shared" si="175"/>
        <v>0</v>
      </c>
      <c r="E42" s="167">
        <f t="shared" si="28"/>
        <v>0</v>
      </c>
      <c r="F42" s="167">
        <f t="shared" si="28"/>
        <v>0</v>
      </c>
      <c r="G42" s="167">
        <f t="shared" si="28"/>
        <v>0</v>
      </c>
      <c r="H42" s="167">
        <f t="shared" si="28"/>
        <v>0</v>
      </c>
      <c r="I42" s="167">
        <f t="shared" si="28"/>
        <v>0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1">
        <f t="shared" si="30"/>
        <v>0</v>
      </c>
      <c r="AE42" s="161">
        <f t="shared" si="31"/>
        <v>0</v>
      </c>
      <c r="AF42" s="161">
        <f t="shared" si="32"/>
        <v>0</v>
      </c>
      <c r="AG42" s="161">
        <f t="shared" si="33"/>
        <v>0</v>
      </c>
      <c r="AH42" s="161">
        <f t="shared" si="34"/>
        <v>0</v>
      </c>
      <c r="AI42" s="161">
        <v>0</v>
      </c>
      <c r="AJ42" s="161">
        <v>0</v>
      </c>
      <c r="AK42" s="161">
        <v>0</v>
      </c>
      <c r="AL42" s="161">
        <v>0</v>
      </c>
      <c r="AM42" s="161">
        <v>0</v>
      </c>
      <c r="AN42" s="161">
        <v>0</v>
      </c>
      <c r="AO42" s="161">
        <v>0</v>
      </c>
      <c r="AP42" s="161">
        <v>0</v>
      </c>
      <c r="AQ42" s="161">
        <v>0</v>
      </c>
      <c r="AR42" s="161">
        <v>0</v>
      </c>
      <c r="AS42" s="161">
        <v>0</v>
      </c>
      <c r="AT42" s="161">
        <v>0</v>
      </c>
      <c r="AU42" s="161">
        <v>0</v>
      </c>
      <c r="AV42" s="161">
        <v>0</v>
      </c>
      <c r="AW42" s="161">
        <v>0</v>
      </c>
      <c r="AX42" s="161">
        <v>0</v>
      </c>
      <c r="AY42" s="161">
        <v>0</v>
      </c>
      <c r="AZ42" s="161">
        <v>0</v>
      </c>
      <c r="BA42" s="161">
        <v>0</v>
      </c>
      <c r="BB42" s="161">
        <v>0</v>
      </c>
      <c r="BC42" s="161">
        <f t="shared" si="36"/>
        <v>0</v>
      </c>
      <c r="BD42" s="161">
        <f t="shared" si="37"/>
        <v>0</v>
      </c>
      <c r="BE42" s="161">
        <f t="shared" si="38"/>
        <v>0</v>
      </c>
      <c r="BF42" s="161">
        <f t="shared" si="39"/>
        <v>0</v>
      </c>
      <c r="BG42" s="161">
        <f t="shared" si="40"/>
        <v>0</v>
      </c>
      <c r="BH42" s="161"/>
    </row>
    <row r="43" spans="1:60" s="65" customFormat="1" ht="42" hidden="1" outlineLevel="2" x14ac:dyDescent="0.2">
      <c r="A43" s="159" t="s">
        <v>84</v>
      </c>
      <c r="B43" s="160" t="s">
        <v>85</v>
      </c>
      <c r="C43" s="161" t="s">
        <v>86</v>
      </c>
      <c r="D43" s="227">
        <f t="shared" si="175"/>
        <v>0</v>
      </c>
      <c r="E43" s="167">
        <f t="shared" si="28"/>
        <v>0</v>
      </c>
      <c r="F43" s="167">
        <f t="shared" si="28"/>
        <v>0</v>
      </c>
      <c r="G43" s="167">
        <f t="shared" si="28"/>
        <v>0</v>
      </c>
      <c r="H43" s="167">
        <f t="shared" si="28"/>
        <v>0</v>
      </c>
      <c r="I43" s="167">
        <f t="shared" si="28"/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  <c r="AB43" s="167">
        <v>0</v>
      </c>
      <c r="AC43" s="167">
        <v>0</v>
      </c>
      <c r="AD43" s="161">
        <f t="shared" si="30"/>
        <v>0</v>
      </c>
      <c r="AE43" s="161">
        <f t="shared" si="31"/>
        <v>0</v>
      </c>
      <c r="AF43" s="161">
        <f t="shared" si="32"/>
        <v>0</v>
      </c>
      <c r="AG43" s="161">
        <f t="shared" si="33"/>
        <v>0</v>
      </c>
      <c r="AH43" s="161">
        <f t="shared" si="34"/>
        <v>0</v>
      </c>
      <c r="AI43" s="161">
        <v>0</v>
      </c>
      <c r="AJ43" s="161">
        <v>0</v>
      </c>
      <c r="AK43" s="161">
        <v>0</v>
      </c>
      <c r="AL43" s="161">
        <v>0</v>
      </c>
      <c r="AM43" s="161">
        <v>0</v>
      </c>
      <c r="AN43" s="161">
        <v>0</v>
      </c>
      <c r="AO43" s="161">
        <v>0</v>
      </c>
      <c r="AP43" s="161">
        <v>0</v>
      </c>
      <c r="AQ43" s="161">
        <v>0</v>
      </c>
      <c r="AR43" s="161">
        <v>0</v>
      </c>
      <c r="AS43" s="161">
        <v>0</v>
      </c>
      <c r="AT43" s="161">
        <v>0</v>
      </c>
      <c r="AU43" s="161">
        <v>0</v>
      </c>
      <c r="AV43" s="161">
        <v>0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 t="shared" si="36"/>
        <v>0</v>
      </c>
      <c r="BD43" s="161">
        <f t="shared" si="37"/>
        <v>0</v>
      </c>
      <c r="BE43" s="161">
        <f t="shared" si="38"/>
        <v>0</v>
      </c>
      <c r="BF43" s="161">
        <f t="shared" si="39"/>
        <v>0</v>
      </c>
      <c r="BG43" s="161">
        <f t="shared" si="40"/>
        <v>0</v>
      </c>
      <c r="BH43" s="161"/>
    </row>
    <row r="44" spans="1:60" s="65" customFormat="1" ht="10.5" hidden="1" outlineLevel="2" x14ac:dyDescent="0.2">
      <c r="A44" s="159" t="s">
        <v>87</v>
      </c>
      <c r="B44" s="160" t="s">
        <v>949</v>
      </c>
      <c r="C44" s="161" t="s">
        <v>89</v>
      </c>
      <c r="D44" s="22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</row>
    <row r="45" spans="1:60" s="65" customFormat="1" ht="21" hidden="1" outlineLevel="2" x14ac:dyDescent="0.2">
      <c r="A45" s="159" t="s">
        <v>950</v>
      </c>
      <c r="B45" s="160" t="s">
        <v>88</v>
      </c>
      <c r="C45" s="161" t="s">
        <v>951</v>
      </c>
      <c r="D45" s="227">
        <f t="shared" si="175"/>
        <v>0</v>
      </c>
      <c r="E45" s="167">
        <f t="shared" si="28"/>
        <v>0</v>
      </c>
      <c r="F45" s="167">
        <f t="shared" si="28"/>
        <v>0</v>
      </c>
      <c r="G45" s="167">
        <f t="shared" si="28"/>
        <v>0</v>
      </c>
      <c r="H45" s="167">
        <f t="shared" si="28"/>
        <v>0</v>
      </c>
      <c r="I45" s="167">
        <f t="shared" si="28"/>
        <v>0</v>
      </c>
      <c r="J45" s="167">
        <v>0</v>
      </c>
      <c r="K45" s="167">
        <v>0</v>
      </c>
      <c r="L45" s="167">
        <v>0</v>
      </c>
      <c r="M45" s="167"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v>0</v>
      </c>
      <c r="AB45" s="167">
        <v>0</v>
      </c>
      <c r="AC45" s="167">
        <v>0</v>
      </c>
      <c r="AD45" s="161">
        <f t="shared" si="30"/>
        <v>0</v>
      </c>
      <c r="AE45" s="161">
        <f t="shared" si="31"/>
        <v>0</v>
      </c>
      <c r="AF45" s="161">
        <f t="shared" si="32"/>
        <v>0</v>
      </c>
      <c r="AG45" s="161">
        <f t="shared" si="33"/>
        <v>0</v>
      </c>
      <c r="AH45" s="161">
        <f t="shared" si="34"/>
        <v>0</v>
      </c>
      <c r="AI45" s="161">
        <v>0</v>
      </c>
      <c r="AJ45" s="161">
        <v>0</v>
      </c>
      <c r="AK45" s="161">
        <v>0</v>
      </c>
      <c r="AL45" s="161">
        <v>0</v>
      </c>
      <c r="AM45" s="161">
        <v>0</v>
      </c>
      <c r="AN45" s="161">
        <v>0</v>
      </c>
      <c r="AO45" s="161">
        <v>0</v>
      </c>
      <c r="AP45" s="161">
        <v>0</v>
      </c>
      <c r="AQ45" s="161">
        <v>0</v>
      </c>
      <c r="AR45" s="161">
        <v>0</v>
      </c>
      <c r="AS45" s="161">
        <v>0</v>
      </c>
      <c r="AT45" s="161">
        <v>0</v>
      </c>
      <c r="AU45" s="161">
        <v>0</v>
      </c>
      <c r="AV45" s="161">
        <v>0</v>
      </c>
      <c r="AW45" s="161">
        <v>0</v>
      </c>
      <c r="AX45" s="161">
        <v>0</v>
      </c>
      <c r="AY45" s="161">
        <v>0</v>
      </c>
      <c r="AZ45" s="161">
        <v>0</v>
      </c>
      <c r="BA45" s="161">
        <v>0</v>
      </c>
      <c r="BB45" s="161">
        <v>0</v>
      </c>
      <c r="BC45" s="161">
        <f t="shared" si="36"/>
        <v>0</v>
      </c>
      <c r="BD45" s="161">
        <f t="shared" si="37"/>
        <v>0</v>
      </c>
      <c r="BE45" s="161">
        <f t="shared" si="38"/>
        <v>0</v>
      </c>
      <c r="BF45" s="161">
        <f t="shared" si="39"/>
        <v>0</v>
      </c>
      <c r="BG45" s="161">
        <f t="shared" si="40"/>
        <v>0</v>
      </c>
      <c r="BH45" s="161"/>
    </row>
    <row r="46" spans="1:60" s="65" customFormat="1" ht="42" x14ac:dyDescent="0.2">
      <c r="A46" s="162" t="s">
        <v>90</v>
      </c>
      <c r="B46" s="163" t="s">
        <v>37</v>
      </c>
      <c r="C46" s="164" t="s">
        <v>31</v>
      </c>
      <c r="D46" s="228" t="s">
        <v>38</v>
      </c>
      <c r="E46" s="168" t="s">
        <v>38</v>
      </c>
      <c r="F46" s="168" t="s">
        <v>38</v>
      </c>
      <c r="G46" s="168" t="s">
        <v>38</v>
      </c>
      <c r="H46" s="168" t="s">
        <v>38</v>
      </c>
      <c r="I46" s="168" t="s">
        <v>38</v>
      </c>
      <c r="J46" s="168" t="s">
        <v>38</v>
      </c>
      <c r="K46" s="168" t="s">
        <v>38</v>
      </c>
      <c r="L46" s="168" t="s">
        <v>38</v>
      </c>
      <c r="M46" s="168" t="s">
        <v>38</v>
      </c>
      <c r="N46" s="168" t="s">
        <v>38</v>
      </c>
      <c r="O46" s="168" t="s">
        <v>38</v>
      </c>
      <c r="P46" s="168" t="s">
        <v>38</v>
      </c>
      <c r="Q46" s="168" t="s">
        <v>38</v>
      </c>
      <c r="R46" s="168" t="s">
        <v>38</v>
      </c>
      <c r="S46" s="168" t="s">
        <v>38</v>
      </c>
      <c r="T46" s="168" t="s">
        <v>38</v>
      </c>
      <c r="U46" s="168" t="s">
        <v>38</v>
      </c>
      <c r="V46" s="168" t="s">
        <v>38</v>
      </c>
      <c r="W46" s="168" t="s">
        <v>38</v>
      </c>
      <c r="X46" s="168" t="s">
        <v>38</v>
      </c>
      <c r="Y46" s="168" t="s">
        <v>38</v>
      </c>
      <c r="Z46" s="168" t="s">
        <v>38</v>
      </c>
      <c r="AA46" s="168" t="s">
        <v>38</v>
      </c>
      <c r="AB46" s="168" t="s">
        <v>38</v>
      </c>
      <c r="AC46" s="168" t="s">
        <v>38</v>
      </c>
      <c r="AD46" s="164" t="s">
        <v>38</v>
      </c>
      <c r="AE46" s="164" t="s">
        <v>38</v>
      </c>
      <c r="AF46" s="164" t="s">
        <v>38</v>
      </c>
      <c r="AG46" s="164" t="s">
        <v>38</v>
      </c>
      <c r="AH46" s="164" t="s">
        <v>38</v>
      </c>
      <c r="AI46" s="164" t="s">
        <v>38</v>
      </c>
      <c r="AJ46" s="164" t="s">
        <v>38</v>
      </c>
      <c r="AK46" s="164" t="s">
        <v>38</v>
      </c>
      <c r="AL46" s="164" t="s">
        <v>38</v>
      </c>
      <c r="AM46" s="164" t="s">
        <v>38</v>
      </c>
      <c r="AN46" s="164" t="s">
        <v>38</v>
      </c>
      <c r="AO46" s="164" t="s">
        <v>38</v>
      </c>
      <c r="AP46" s="164" t="s">
        <v>38</v>
      </c>
      <c r="AQ46" s="164" t="s">
        <v>38</v>
      </c>
      <c r="AR46" s="164" t="s">
        <v>38</v>
      </c>
      <c r="AS46" s="164" t="s">
        <v>38</v>
      </c>
      <c r="AT46" s="164" t="s">
        <v>38</v>
      </c>
      <c r="AU46" s="164" t="s">
        <v>38</v>
      </c>
      <c r="AV46" s="164" t="s">
        <v>38</v>
      </c>
      <c r="AW46" s="164" t="s">
        <v>38</v>
      </c>
      <c r="AX46" s="164" t="s">
        <v>38</v>
      </c>
      <c r="AY46" s="164" t="s">
        <v>38</v>
      </c>
      <c r="AZ46" s="164" t="s">
        <v>38</v>
      </c>
      <c r="BA46" s="164" t="s">
        <v>38</v>
      </c>
      <c r="BB46" s="164" t="s">
        <v>38</v>
      </c>
      <c r="BC46" s="164" t="s">
        <v>38</v>
      </c>
      <c r="BD46" s="164" t="s">
        <v>38</v>
      </c>
      <c r="BE46" s="164" t="s">
        <v>38</v>
      </c>
      <c r="BF46" s="164" t="s">
        <v>38</v>
      </c>
      <c r="BG46" s="164" t="s">
        <v>38</v>
      </c>
      <c r="BH46" s="164"/>
    </row>
    <row r="47" spans="1:60" s="65" customFormat="1" ht="31.5" collapsed="1" x14ac:dyDescent="0.2">
      <c r="A47" s="162" t="s">
        <v>91</v>
      </c>
      <c r="B47" s="163" t="s">
        <v>92</v>
      </c>
      <c r="C47" s="164" t="s">
        <v>31</v>
      </c>
      <c r="D47" s="228">
        <f t="shared" ref="D47:D58" si="197">F47</f>
        <v>0</v>
      </c>
      <c r="E47" s="168">
        <f>J47+O47+T47+Y47</f>
        <v>0</v>
      </c>
      <c r="F47" s="168">
        <f t="shared" si="28"/>
        <v>0</v>
      </c>
      <c r="G47" s="168">
        <f t="shared" si="28"/>
        <v>0</v>
      </c>
      <c r="H47" s="168">
        <f t="shared" si="28"/>
        <v>0</v>
      </c>
      <c r="I47" s="168">
        <f t="shared" si="28"/>
        <v>0</v>
      </c>
      <c r="J47" s="168">
        <f t="shared" ref="J47" si="198">J48+J51+J52+J53+J54+J50</f>
        <v>0</v>
      </c>
      <c r="K47" s="168">
        <f t="shared" ref="K47" si="199">K48+K51+K52+K53+K54+K50</f>
        <v>0</v>
      </c>
      <c r="L47" s="168">
        <f t="shared" ref="L47" si="200">L48+L51+L52+L53+L54+L50</f>
        <v>0</v>
      </c>
      <c r="M47" s="168">
        <f t="shared" ref="M47" si="201">M48+M51+M52+M53+M54+M50</f>
        <v>0</v>
      </c>
      <c r="N47" s="168">
        <f t="shared" ref="N47" si="202">N48+N51+N52+N53+N54+N50</f>
        <v>0</v>
      </c>
      <c r="O47" s="168">
        <f t="shared" ref="O47" si="203">O48+O51+O52+O53+O54+O50</f>
        <v>0</v>
      </c>
      <c r="P47" s="168">
        <f t="shared" ref="P47" si="204">P48+P51+P52+P53+P54+P50</f>
        <v>0</v>
      </c>
      <c r="Q47" s="168">
        <f t="shared" ref="Q47" si="205">Q48+Q51+Q52+Q53+Q54+Q50</f>
        <v>0</v>
      </c>
      <c r="R47" s="168">
        <f t="shared" ref="R47" si="206">R48+R51+R52+R53+R54+R50</f>
        <v>0</v>
      </c>
      <c r="S47" s="168">
        <f t="shared" ref="S47" si="207">S48+S51+S52+S53+S54+S50</f>
        <v>0</v>
      </c>
      <c r="T47" s="168">
        <f t="shared" ref="T47" si="208">T48+T51+T52+T53+T54+T50</f>
        <v>0</v>
      </c>
      <c r="U47" s="168">
        <f t="shared" ref="U47" si="209">U48+U51+U52+U53+U54+U50</f>
        <v>0</v>
      </c>
      <c r="V47" s="168">
        <f t="shared" ref="V47" si="210">V48+V51+V52+V53+V54+V50</f>
        <v>0</v>
      </c>
      <c r="W47" s="168">
        <f t="shared" ref="W47" si="211">W48+W51+W52+W53+W54+W50</f>
        <v>0</v>
      </c>
      <c r="X47" s="168">
        <f t="shared" ref="X47" si="212">X48+X51+X52+X53+X54+X50</f>
        <v>0</v>
      </c>
      <c r="Y47" s="168">
        <f t="shared" ref="Y47" si="213">Y48+Y51+Y52+Y53+Y54+Y50</f>
        <v>0</v>
      </c>
      <c r="Z47" s="168">
        <f t="shared" ref="Z47" si="214">Z48+Z51+Z52+Z53+Z54+Z50</f>
        <v>0</v>
      </c>
      <c r="AA47" s="168">
        <f t="shared" ref="AA47" si="215">AA48+AA51+AA52+AA53+AA54+AA50</f>
        <v>0</v>
      </c>
      <c r="AB47" s="168">
        <f t="shared" ref="AB47" si="216">AB48+AB51+AB52+AB53+AB54+AB50</f>
        <v>0</v>
      </c>
      <c r="AC47" s="168">
        <f t="shared" ref="AC47" si="217">AC48+AC51+AC52+AC53+AC54+AC50</f>
        <v>0</v>
      </c>
      <c r="AD47" s="164">
        <f t="shared" si="30"/>
        <v>0</v>
      </c>
      <c r="AE47" s="164">
        <f t="shared" si="31"/>
        <v>0</v>
      </c>
      <c r="AF47" s="164">
        <f t="shared" si="32"/>
        <v>0</v>
      </c>
      <c r="AG47" s="164">
        <f t="shared" si="33"/>
        <v>0</v>
      </c>
      <c r="AH47" s="164">
        <f t="shared" si="34"/>
        <v>0</v>
      </c>
      <c r="AI47" s="164">
        <f t="shared" ref="AI47" si="218">AI48+AI51+AI52+AI53+AI54+AI50</f>
        <v>0</v>
      </c>
      <c r="AJ47" s="164">
        <f t="shared" ref="AJ47" si="219">AJ48+AJ51+AJ52+AJ53+AJ54+AJ50</f>
        <v>0</v>
      </c>
      <c r="AK47" s="164">
        <f t="shared" ref="AK47" si="220">AK48+AK51+AK52+AK53+AK54+AK50</f>
        <v>0</v>
      </c>
      <c r="AL47" s="164">
        <f t="shared" ref="AL47" si="221">AL48+AL51+AL52+AL53+AL54+AL50</f>
        <v>0</v>
      </c>
      <c r="AM47" s="164">
        <f t="shared" ref="AM47" si="222">AM48+AM51+AM52+AM53+AM54+AM50</f>
        <v>0</v>
      </c>
      <c r="AN47" s="164">
        <f t="shared" ref="AN47" si="223">AN48+AN51+AN52+AN53+AN54+AN50</f>
        <v>0</v>
      </c>
      <c r="AO47" s="164">
        <f t="shared" ref="AO47" si="224">AO48+AO51+AO52+AO53+AO54+AO50</f>
        <v>0</v>
      </c>
      <c r="AP47" s="164">
        <f t="shared" ref="AP47" si="225">AP48+AP51+AP52+AP53+AP54+AP50</f>
        <v>0</v>
      </c>
      <c r="AQ47" s="164">
        <f t="shared" ref="AQ47" si="226">AQ48+AQ51+AQ52+AQ53+AQ54+AQ50</f>
        <v>0</v>
      </c>
      <c r="AR47" s="164">
        <f t="shared" ref="AR47" si="227">AR48+AR51+AR52+AR53+AR54+AR50</f>
        <v>0</v>
      </c>
      <c r="AS47" s="164">
        <f t="shared" ref="AS47" si="228">AS48+AS51+AS52+AS53+AS54+AS50</f>
        <v>0</v>
      </c>
      <c r="AT47" s="164">
        <f t="shared" ref="AT47" si="229">AT48+AT51+AT52+AT53+AT54+AT50</f>
        <v>0</v>
      </c>
      <c r="AU47" s="164">
        <f t="shared" ref="AU47" si="230">AU48+AU51+AU52+AU53+AU54+AU50</f>
        <v>0</v>
      </c>
      <c r="AV47" s="164">
        <f t="shared" ref="AV47" si="231">AV48+AV51+AV52+AV53+AV54+AV50</f>
        <v>0</v>
      </c>
      <c r="AW47" s="164">
        <f t="shared" ref="AW47" si="232">AW48+AW51+AW52+AW53+AW54+AW50</f>
        <v>0</v>
      </c>
      <c r="AX47" s="164">
        <f t="shared" ref="AX47" si="233">AX48+AX51+AX52+AX53+AX54+AX50</f>
        <v>0</v>
      </c>
      <c r="AY47" s="164">
        <f t="shared" ref="AY47" si="234">AY48+AY51+AY52+AY53+AY54+AY50</f>
        <v>0</v>
      </c>
      <c r="AZ47" s="164">
        <f t="shared" ref="AZ47" si="235">AZ48+AZ51+AZ52+AZ53+AZ54+AZ50</f>
        <v>0</v>
      </c>
      <c r="BA47" s="164">
        <f t="shared" ref="BA47" si="236">BA48+BA51+BA52+BA53+BA54+BA50</f>
        <v>0</v>
      </c>
      <c r="BB47" s="164">
        <f t="shared" ref="BB47" si="237">BB48+BB51+BB52+BB53+BB54+BB50</f>
        <v>0</v>
      </c>
      <c r="BC47" s="164">
        <f t="shared" si="36"/>
        <v>0</v>
      </c>
      <c r="BD47" s="164">
        <f t="shared" si="37"/>
        <v>0</v>
      </c>
      <c r="BE47" s="164">
        <f t="shared" si="38"/>
        <v>0</v>
      </c>
      <c r="BF47" s="164">
        <f t="shared" si="39"/>
        <v>0</v>
      </c>
      <c r="BG47" s="164">
        <f t="shared" si="40"/>
        <v>0</v>
      </c>
      <c r="BH47" s="164"/>
    </row>
    <row r="48" spans="1:60" s="65" customFormat="1" ht="21" hidden="1" outlineLevel="2" x14ac:dyDescent="0.2">
      <c r="A48" s="159" t="s">
        <v>93</v>
      </c>
      <c r="B48" s="160" t="s">
        <v>94</v>
      </c>
      <c r="C48" s="161" t="s">
        <v>95</v>
      </c>
      <c r="D48" s="227">
        <f t="shared" si="197"/>
        <v>0</v>
      </c>
      <c r="E48" s="167">
        <f t="shared" si="28"/>
        <v>0</v>
      </c>
      <c r="F48" s="167">
        <f t="shared" si="28"/>
        <v>0</v>
      </c>
      <c r="G48" s="167">
        <f t="shared" si="28"/>
        <v>0</v>
      </c>
      <c r="H48" s="167">
        <f t="shared" si="28"/>
        <v>0</v>
      </c>
      <c r="I48" s="167">
        <f t="shared" si="28"/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  <c r="AB48" s="167">
        <v>0</v>
      </c>
      <c r="AC48" s="167">
        <v>0</v>
      </c>
      <c r="AD48" s="161">
        <f t="shared" si="30"/>
        <v>0</v>
      </c>
      <c r="AE48" s="161">
        <f t="shared" si="31"/>
        <v>0</v>
      </c>
      <c r="AF48" s="161">
        <f t="shared" si="32"/>
        <v>0</v>
      </c>
      <c r="AG48" s="161">
        <f t="shared" si="33"/>
        <v>0</v>
      </c>
      <c r="AH48" s="161">
        <f t="shared" si="34"/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  <c r="AT48" s="161">
        <v>0</v>
      </c>
      <c r="AU48" s="161">
        <v>0</v>
      </c>
      <c r="AV48" s="161">
        <v>0</v>
      </c>
      <c r="AW48" s="161">
        <v>0</v>
      </c>
      <c r="AX48" s="161">
        <v>0</v>
      </c>
      <c r="AY48" s="161">
        <v>0</v>
      </c>
      <c r="AZ48" s="161">
        <v>0</v>
      </c>
      <c r="BA48" s="161">
        <v>0</v>
      </c>
      <c r="BB48" s="161">
        <v>0</v>
      </c>
      <c r="BC48" s="161">
        <f t="shared" si="36"/>
        <v>0</v>
      </c>
      <c r="BD48" s="161">
        <f t="shared" si="37"/>
        <v>0</v>
      </c>
      <c r="BE48" s="161">
        <f t="shared" si="38"/>
        <v>0</v>
      </c>
      <c r="BF48" s="161">
        <f t="shared" si="39"/>
        <v>0</v>
      </c>
      <c r="BG48" s="161">
        <f t="shared" si="40"/>
        <v>0</v>
      </c>
      <c r="BH48" s="161"/>
    </row>
    <row r="49" spans="1:60" s="65" customFormat="1" ht="10.5" hidden="1" outlineLevel="3" x14ac:dyDescent="0.2">
      <c r="A49" s="159" t="s">
        <v>96</v>
      </c>
      <c r="B49" s="160" t="s">
        <v>97</v>
      </c>
      <c r="C49" s="161" t="s">
        <v>98</v>
      </c>
      <c r="D49" s="227">
        <f t="shared" si="197"/>
        <v>0</v>
      </c>
      <c r="E49" s="167">
        <f t="shared" si="28"/>
        <v>0</v>
      </c>
      <c r="F49" s="167">
        <f t="shared" si="28"/>
        <v>0</v>
      </c>
      <c r="G49" s="167">
        <f t="shared" si="28"/>
        <v>0</v>
      </c>
      <c r="H49" s="167">
        <f t="shared" si="28"/>
        <v>0</v>
      </c>
      <c r="I49" s="167">
        <f t="shared" si="28"/>
        <v>0</v>
      </c>
      <c r="J49" s="167">
        <v>0</v>
      </c>
      <c r="K49" s="167">
        <v>0</v>
      </c>
      <c r="L49" s="167">
        <v>0</v>
      </c>
      <c r="M49" s="167">
        <v>0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7">
        <v>0</v>
      </c>
      <c r="V49" s="167">
        <v>0</v>
      </c>
      <c r="W49" s="167">
        <v>0</v>
      </c>
      <c r="X49" s="167">
        <v>0</v>
      </c>
      <c r="Y49" s="167">
        <v>0</v>
      </c>
      <c r="Z49" s="167">
        <v>0</v>
      </c>
      <c r="AA49" s="167">
        <v>0</v>
      </c>
      <c r="AB49" s="167">
        <v>0</v>
      </c>
      <c r="AC49" s="167">
        <v>0</v>
      </c>
      <c r="AD49" s="161">
        <f t="shared" si="30"/>
        <v>0</v>
      </c>
      <c r="AE49" s="161">
        <f t="shared" si="31"/>
        <v>0</v>
      </c>
      <c r="AF49" s="161">
        <f t="shared" si="32"/>
        <v>0</v>
      </c>
      <c r="AG49" s="161">
        <f t="shared" si="33"/>
        <v>0</v>
      </c>
      <c r="AH49" s="161">
        <f t="shared" si="34"/>
        <v>0</v>
      </c>
      <c r="AI49" s="161">
        <v>0</v>
      </c>
      <c r="AJ49" s="161">
        <v>0</v>
      </c>
      <c r="AK49" s="161">
        <v>0</v>
      </c>
      <c r="AL49" s="161">
        <v>0</v>
      </c>
      <c r="AM49" s="161">
        <v>0</v>
      </c>
      <c r="AN49" s="161">
        <v>0</v>
      </c>
      <c r="AO49" s="161">
        <v>0</v>
      </c>
      <c r="AP49" s="161">
        <v>0</v>
      </c>
      <c r="AQ49" s="161">
        <v>0</v>
      </c>
      <c r="AR49" s="161">
        <v>0</v>
      </c>
      <c r="AS49" s="161">
        <v>0</v>
      </c>
      <c r="AT49" s="161">
        <v>0</v>
      </c>
      <c r="AU49" s="161">
        <v>0</v>
      </c>
      <c r="AV49" s="161">
        <v>0</v>
      </c>
      <c r="AW49" s="161">
        <v>0</v>
      </c>
      <c r="AX49" s="161">
        <v>0</v>
      </c>
      <c r="AY49" s="161">
        <v>0</v>
      </c>
      <c r="AZ49" s="161">
        <v>0</v>
      </c>
      <c r="BA49" s="161">
        <v>0</v>
      </c>
      <c r="BB49" s="161">
        <v>0</v>
      </c>
      <c r="BC49" s="161">
        <f t="shared" si="36"/>
        <v>0</v>
      </c>
      <c r="BD49" s="161">
        <f t="shared" si="37"/>
        <v>0</v>
      </c>
      <c r="BE49" s="161">
        <f t="shared" si="38"/>
        <v>0</v>
      </c>
      <c r="BF49" s="161">
        <f t="shared" si="39"/>
        <v>0</v>
      </c>
      <c r="BG49" s="161">
        <f t="shared" si="40"/>
        <v>0</v>
      </c>
      <c r="BH49" s="161"/>
    </row>
    <row r="50" spans="1:60" s="65" customFormat="1" ht="21" hidden="1" outlineLevel="2" x14ac:dyDescent="0.2">
      <c r="A50" s="159" t="s">
        <v>99</v>
      </c>
      <c r="B50" s="160" t="s">
        <v>100</v>
      </c>
      <c r="C50" s="161" t="s">
        <v>101</v>
      </c>
      <c r="D50" s="227">
        <f t="shared" si="197"/>
        <v>0</v>
      </c>
      <c r="E50" s="167">
        <f t="shared" si="28"/>
        <v>0</v>
      </c>
      <c r="F50" s="167">
        <f t="shared" si="28"/>
        <v>0</v>
      </c>
      <c r="G50" s="167">
        <f t="shared" si="28"/>
        <v>0</v>
      </c>
      <c r="H50" s="167">
        <f t="shared" si="28"/>
        <v>0</v>
      </c>
      <c r="I50" s="167">
        <f t="shared" si="28"/>
        <v>0</v>
      </c>
      <c r="J50" s="167">
        <v>0</v>
      </c>
      <c r="K50" s="167">
        <v>0</v>
      </c>
      <c r="L50" s="167">
        <v>0</v>
      </c>
      <c r="M50" s="167"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v>0</v>
      </c>
      <c r="U50" s="167">
        <v>0</v>
      </c>
      <c r="V50" s="167">
        <v>0</v>
      </c>
      <c r="W50" s="167">
        <v>0</v>
      </c>
      <c r="X50" s="167">
        <v>0</v>
      </c>
      <c r="Y50" s="167">
        <v>0</v>
      </c>
      <c r="Z50" s="167">
        <v>0</v>
      </c>
      <c r="AA50" s="167">
        <v>0</v>
      </c>
      <c r="AB50" s="167">
        <v>0</v>
      </c>
      <c r="AC50" s="167">
        <v>0</v>
      </c>
      <c r="AD50" s="161">
        <f t="shared" si="30"/>
        <v>0</v>
      </c>
      <c r="AE50" s="161">
        <f t="shared" si="31"/>
        <v>0</v>
      </c>
      <c r="AF50" s="161">
        <f t="shared" si="32"/>
        <v>0</v>
      </c>
      <c r="AG50" s="161">
        <f t="shared" si="33"/>
        <v>0</v>
      </c>
      <c r="AH50" s="161">
        <f t="shared" si="34"/>
        <v>0</v>
      </c>
      <c r="AI50" s="161">
        <v>0</v>
      </c>
      <c r="AJ50" s="161">
        <v>0</v>
      </c>
      <c r="AK50" s="161">
        <v>0</v>
      </c>
      <c r="AL50" s="161">
        <v>0</v>
      </c>
      <c r="AM50" s="161">
        <v>0</v>
      </c>
      <c r="AN50" s="161">
        <v>0</v>
      </c>
      <c r="AO50" s="161">
        <v>0</v>
      </c>
      <c r="AP50" s="161">
        <v>0</v>
      </c>
      <c r="AQ50" s="161">
        <v>0</v>
      </c>
      <c r="AR50" s="161">
        <v>0</v>
      </c>
      <c r="AS50" s="161">
        <v>0</v>
      </c>
      <c r="AT50" s="161">
        <v>0</v>
      </c>
      <c r="AU50" s="161">
        <v>0</v>
      </c>
      <c r="AV50" s="161">
        <v>0</v>
      </c>
      <c r="AW50" s="161">
        <v>0</v>
      </c>
      <c r="AX50" s="161">
        <v>0</v>
      </c>
      <c r="AY50" s="161">
        <v>0</v>
      </c>
      <c r="AZ50" s="161">
        <v>0</v>
      </c>
      <c r="BA50" s="161">
        <v>0</v>
      </c>
      <c r="BB50" s="161">
        <v>0</v>
      </c>
      <c r="BC50" s="161">
        <f t="shared" si="36"/>
        <v>0</v>
      </c>
      <c r="BD50" s="161">
        <f t="shared" si="37"/>
        <v>0</v>
      </c>
      <c r="BE50" s="161">
        <f t="shared" si="38"/>
        <v>0</v>
      </c>
      <c r="BF50" s="161">
        <f t="shared" si="39"/>
        <v>0</v>
      </c>
      <c r="BG50" s="161">
        <f t="shared" si="40"/>
        <v>0</v>
      </c>
      <c r="BH50" s="161"/>
    </row>
    <row r="51" spans="1:60" s="65" customFormat="1" ht="21" hidden="1" outlineLevel="2" x14ac:dyDescent="0.2">
      <c r="A51" s="159" t="s">
        <v>99</v>
      </c>
      <c r="B51" s="160" t="s">
        <v>102</v>
      </c>
      <c r="C51" s="161" t="s">
        <v>101</v>
      </c>
      <c r="D51" s="227">
        <f t="shared" si="197"/>
        <v>0</v>
      </c>
      <c r="E51" s="167">
        <f t="shared" si="28"/>
        <v>0</v>
      </c>
      <c r="F51" s="167">
        <f t="shared" si="28"/>
        <v>0</v>
      </c>
      <c r="G51" s="167">
        <f t="shared" si="28"/>
        <v>0</v>
      </c>
      <c r="H51" s="167">
        <f t="shared" si="28"/>
        <v>0</v>
      </c>
      <c r="I51" s="167">
        <f t="shared" si="28"/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  <c r="AB51" s="167">
        <v>0</v>
      </c>
      <c r="AC51" s="167">
        <v>0</v>
      </c>
      <c r="AD51" s="161">
        <f t="shared" si="30"/>
        <v>0</v>
      </c>
      <c r="AE51" s="161">
        <f t="shared" si="31"/>
        <v>0</v>
      </c>
      <c r="AF51" s="161">
        <f t="shared" si="32"/>
        <v>0</v>
      </c>
      <c r="AG51" s="161">
        <f t="shared" si="33"/>
        <v>0</v>
      </c>
      <c r="AH51" s="161">
        <f t="shared" si="34"/>
        <v>0</v>
      </c>
      <c r="AI51" s="161">
        <v>0</v>
      </c>
      <c r="AJ51" s="161">
        <v>0</v>
      </c>
      <c r="AK51" s="161">
        <v>0</v>
      </c>
      <c r="AL51" s="161">
        <v>0</v>
      </c>
      <c r="AM51" s="161">
        <v>0</v>
      </c>
      <c r="AN51" s="161">
        <v>0</v>
      </c>
      <c r="AO51" s="161">
        <v>0</v>
      </c>
      <c r="AP51" s="161">
        <v>0</v>
      </c>
      <c r="AQ51" s="161">
        <v>0</v>
      </c>
      <c r="AR51" s="161">
        <v>0</v>
      </c>
      <c r="AS51" s="161">
        <v>0</v>
      </c>
      <c r="AT51" s="161">
        <v>0</v>
      </c>
      <c r="AU51" s="161">
        <v>0</v>
      </c>
      <c r="AV51" s="161">
        <v>0</v>
      </c>
      <c r="AW51" s="161">
        <v>0</v>
      </c>
      <c r="AX51" s="161">
        <v>0</v>
      </c>
      <c r="AY51" s="161">
        <v>0</v>
      </c>
      <c r="AZ51" s="161">
        <v>0</v>
      </c>
      <c r="BA51" s="161">
        <v>0</v>
      </c>
      <c r="BB51" s="161">
        <v>0</v>
      </c>
      <c r="BC51" s="161">
        <f t="shared" si="36"/>
        <v>0</v>
      </c>
      <c r="BD51" s="161">
        <f t="shared" si="37"/>
        <v>0</v>
      </c>
      <c r="BE51" s="161">
        <f t="shared" si="38"/>
        <v>0</v>
      </c>
      <c r="BF51" s="161">
        <f t="shared" si="39"/>
        <v>0</v>
      </c>
      <c r="BG51" s="161">
        <f t="shared" si="40"/>
        <v>0</v>
      </c>
      <c r="BH51" s="161"/>
    </row>
    <row r="52" spans="1:60" s="65" customFormat="1" ht="21" hidden="1" outlineLevel="2" x14ac:dyDescent="0.2">
      <c r="A52" s="159" t="s">
        <v>103</v>
      </c>
      <c r="B52" s="160" t="s">
        <v>104</v>
      </c>
      <c r="C52" s="161" t="s">
        <v>105</v>
      </c>
      <c r="D52" s="227">
        <f t="shared" si="197"/>
        <v>0</v>
      </c>
      <c r="E52" s="167">
        <f t="shared" si="28"/>
        <v>0</v>
      </c>
      <c r="F52" s="167">
        <f t="shared" si="28"/>
        <v>0</v>
      </c>
      <c r="G52" s="167">
        <f t="shared" si="28"/>
        <v>0</v>
      </c>
      <c r="H52" s="167">
        <f t="shared" si="28"/>
        <v>0</v>
      </c>
      <c r="I52" s="167">
        <f t="shared" si="28"/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1">
        <f t="shared" si="30"/>
        <v>0</v>
      </c>
      <c r="AE52" s="161">
        <f t="shared" si="31"/>
        <v>0</v>
      </c>
      <c r="AF52" s="161">
        <f t="shared" si="32"/>
        <v>0</v>
      </c>
      <c r="AG52" s="161">
        <f t="shared" si="33"/>
        <v>0</v>
      </c>
      <c r="AH52" s="161">
        <f t="shared" si="34"/>
        <v>0</v>
      </c>
      <c r="AI52" s="161">
        <v>0</v>
      </c>
      <c r="AJ52" s="161">
        <v>0</v>
      </c>
      <c r="AK52" s="161">
        <v>0</v>
      </c>
      <c r="AL52" s="161">
        <v>0</v>
      </c>
      <c r="AM52" s="161">
        <v>0</v>
      </c>
      <c r="AN52" s="161">
        <v>0</v>
      </c>
      <c r="AO52" s="161">
        <v>0</v>
      </c>
      <c r="AP52" s="161">
        <v>0</v>
      </c>
      <c r="AQ52" s="161">
        <v>0</v>
      </c>
      <c r="AR52" s="161">
        <v>0</v>
      </c>
      <c r="AS52" s="161">
        <v>0</v>
      </c>
      <c r="AT52" s="161">
        <v>0</v>
      </c>
      <c r="AU52" s="161">
        <v>0</v>
      </c>
      <c r="AV52" s="161">
        <v>0</v>
      </c>
      <c r="AW52" s="161">
        <v>0</v>
      </c>
      <c r="AX52" s="161">
        <v>0</v>
      </c>
      <c r="AY52" s="161">
        <v>0</v>
      </c>
      <c r="AZ52" s="161">
        <v>0</v>
      </c>
      <c r="BA52" s="161">
        <v>0</v>
      </c>
      <c r="BB52" s="161">
        <v>0</v>
      </c>
      <c r="BC52" s="161">
        <f t="shared" si="36"/>
        <v>0</v>
      </c>
      <c r="BD52" s="161">
        <f t="shared" si="37"/>
        <v>0</v>
      </c>
      <c r="BE52" s="161">
        <f t="shared" si="38"/>
        <v>0</v>
      </c>
      <c r="BF52" s="161">
        <f t="shared" si="39"/>
        <v>0</v>
      </c>
      <c r="BG52" s="161">
        <f t="shared" si="40"/>
        <v>0</v>
      </c>
      <c r="BH52" s="161"/>
    </row>
    <row r="53" spans="1:60" s="65" customFormat="1" ht="21" hidden="1" outlineLevel="2" x14ac:dyDescent="0.2">
      <c r="A53" s="159" t="s">
        <v>106</v>
      </c>
      <c r="B53" s="160" t="s">
        <v>107</v>
      </c>
      <c r="C53" s="161" t="s">
        <v>108</v>
      </c>
      <c r="D53" s="227">
        <f t="shared" si="197"/>
        <v>0</v>
      </c>
      <c r="E53" s="167">
        <f t="shared" si="28"/>
        <v>0</v>
      </c>
      <c r="F53" s="167">
        <f t="shared" si="28"/>
        <v>0</v>
      </c>
      <c r="G53" s="167">
        <f t="shared" si="28"/>
        <v>0</v>
      </c>
      <c r="H53" s="167">
        <f t="shared" si="28"/>
        <v>0</v>
      </c>
      <c r="I53" s="167">
        <f t="shared" si="28"/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  <c r="AB53" s="167">
        <v>0</v>
      </c>
      <c r="AC53" s="167">
        <v>0</v>
      </c>
      <c r="AD53" s="161">
        <f t="shared" si="30"/>
        <v>0</v>
      </c>
      <c r="AE53" s="161">
        <f t="shared" si="31"/>
        <v>0</v>
      </c>
      <c r="AF53" s="161">
        <f t="shared" si="32"/>
        <v>0</v>
      </c>
      <c r="AG53" s="161">
        <f t="shared" si="33"/>
        <v>0</v>
      </c>
      <c r="AH53" s="161">
        <f t="shared" si="34"/>
        <v>0</v>
      </c>
      <c r="AI53" s="161">
        <v>0</v>
      </c>
      <c r="AJ53" s="161">
        <v>0</v>
      </c>
      <c r="AK53" s="161">
        <v>0</v>
      </c>
      <c r="AL53" s="161">
        <v>0</v>
      </c>
      <c r="AM53" s="161">
        <v>0</v>
      </c>
      <c r="AN53" s="161">
        <v>0</v>
      </c>
      <c r="AO53" s="161">
        <v>0</v>
      </c>
      <c r="AP53" s="161">
        <v>0</v>
      </c>
      <c r="AQ53" s="161">
        <v>0</v>
      </c>
      <c r="AR53" s="161">
        <v>0</v>
      </c>
      <c r="AS53" s="161">
        <v>0</v>
      </c>
      <c r="AT53" s="161">
        <v>0</v>
      </c>
      <c r="AU53" s="161">
        <v>0</v>
      </c>
      <c r="AV53" s="161">
        <v>0</v>
      </c>
      <c r="AW53" s="161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 t="shared" si="36"/>
        <v>0</v>
      </c>
      <c r="BD53" s="161">
        <f t="shared" si="37"/>
        <v>0</v>
      </c>
      <c r="BE53" s="161">
        <f t="shared" si="38"/>
        <v>0</v>
      </c>
      <c r="BF53" s="161">
        <f t="shared" si="39"/>
        <v>0</v>
      </c>
      <c r="BG53" s="161">
        <f t="shared" si="40"/>
        <v>0</v>
      </c>
      <c r="BH53" s="161"/>
    </row>
    <row r="54" spans="1:60" s="65" customFormat="1" ht="21" hidden="1" outlineLevel="2" x14ac:dyDescent="0.2">
      <c r="A54" s="159" t="s">
        <v>109</v>
      </c>
      <c r="B54" s="160" t="s">
        <v>110</v>
      </c>
      <c r="C54" s="161" t="s">
        <v>111</v>
      </c>
      <c r="D54" s="227">
        <f t="shared" si="197"/>
        <v>0</v>
      </c>
      <c r="E54" s="167">
        <f t="shared" si="28"/>
        <v>0</v>
      </c>
      <c r="F54" s="167">
        <f t="shared" si="28"/>
        <v>0</v>
      </c>
      <c r="G54" s="167">
        <f t="shared" si="28"/>
        <v>0</v>
      </c>
      <c r="H54" s="167">
        <f t="shared" si="28"/>
        <v>0</v>
      </c>
      <c r="I54" s="167">
        <f t="shared" si="28"/>
        <v>0</v>
      </c>
      <c r="J54" s="167">
        <v>0</v>
      </c>
      <c r="K54" s="167">
        <v>0</v>
      </c>
      <c r="L54" s="167">
        <v>0</v>
      </c>
      <c r="M54" s="167">
        <v>0</v>
      </c>
      <c r="N54" s="167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v>0</v>
      </c>
      <c r="U54" s="167">
        <v>0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v>0</v>
      </c>
      <c r="AB54" s="167">
        <v>0</v>
      </c>
      <c r="AC54" s="167">
        <v>0</v>
      </c>
      <c r="AD54" s="161">
        <f t="shared" si="30"/>
        <v>0</v>
      </c>
      <c r="AE54" s="161">
        <f t="shared" si="31"/>
        <v>0</v>
      </c>
      <c r="AF54" s="161">
        <f t="shared" si="32"/>
        <v>0</v>
      </c>
      <c r="AG54" s="161">
        <f t="shared" si="33"/>
        <v>0</v>
      </c>
      <c r="AH54" s="161">
        <f t="shared" si="34"/>
        <v>0</v>
      </c>
      <c r="AI54" s="161">
        <v>0</v>
      </c>
      <c r="AJ54" s="161">
        <v>0</v>
      </c>
      <c r="AK54" s="161">
        <v>0</v>
      </c>
      <c r="AL54" s="161">
        <v>0</v>
      </c>
      <c r="AM54" s="161">
        <v>0</v>
      </c>
      <c r="AN54" s="161">
        <v>0</v>
      </c>
      <c r="AO54" s="161">
        <v>0</v>
      </c>
      <c r="AP54" s="161">
        <v>0</v>
      </c>
      <c r="AQ54" s="161">
        <v>0</v>
      </c>
      <c r="AR54" s="161">
        <v>0</v>
      </c>
      <c r="AS54" s="161">
        <v>0</v>
      </c>
      <c r="AT54" s="161">
        <v>0</v>
      </c>
      <c r="AU54" s="161">
        <v>0</v>
      </c>
      <c r="AV54" s="161">
        <v>0</v>
      </c>
      <c r="AW54" s="161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f t="shared" si="36"/>
        <v>0</v>
      </c>
      <c r="BD54" s="161">
        <f t="shared" si="37"/>
        <v>0</v>
      </c>
      <c r="BE54" s="161">
        <f t="shared" si="38"/>
        <v>0</v>
      </c>
      <c r="BF54" s="161">
        <f t="shared" si="39"/>
        <v>0</v>
      </c>
      <c r="BG54" s="161">
        <f t="shared" si="40"/>
        <v>0</v>
      </c>
      <c r="BH54" s="161"/>
    </row>
    <row r="55" spans="1:60" s="65" customFormat="1" ht="31.5" x14ac:dyDescent="0.2">
      <c r="A55" s="162" t="s">
        <v>112</v>
      </c>
      <c r="B55" s="163" t="s">
        <v>42</v>
      </c>
      <c r="C55" s="164" t="s">
        <v>31</v>
      </c>
      <c r="D55" s="228">
        <f t="shared" si="197"/>
        <v>0</v>
      </c>
      <c r="E55" s="168">
        <f t="shared" si="28"/>
        <v>0</v>
      </c>
      <c r="F55" s="168">
        <f t="shared" si="28"/>
        <v>0</v>
      </c>
      <c r="G55" s="168">
        <f t="shared" si="28"/>
        <v>0</v>
      </c>
      <c r="H55" s="168">
        <f t="shared" si="28"/>
        <v>0</v>
      </c>
      <c r="I55" s="168">
        <f t="shared" si="28"/>
        <v>0</v>
      </c>
      <c r="J55" s="168">
        <v>0</v>
      </c>
      <c r="K55" s="168">
        <v>0</v>
      </c>
      <c r="L55" s="168">
        <v>0</v>
      </c>
      <c r="M55" s="168">
        <v>0</v>
      </c>
      <c r="N55" s="168">
        <v>0</v>
      </c>
      <c r="O55" s="168">
        <v>0</v>
      </c>
      <c r="P55" s="168">
        <v>0</v>
      </c>
      <c r="Q55" s="168">
        <v>0</v>
      </c>
      <c r="R55" s="168">
        <v>0</v>
      </c>
      <c r="S55" s="168">
        <v>0</v>
      </c>
      <c r="T55" s="168">
        <v>0</v>
      </c>
      <c r="U55" s="168">
        <v>0</v>
      </c>
      <c r="V55" s="168">
        <v>0</v>
      </c>
      <c r="W55" s="168">
        <v>0</v>
      </c>
      <c r="X55" s="168">
        <v>0</v>
      </c>
      <c r="Y55" s="168">
        <v>0</v>
      </c>
      <c r="Z55" s="168">
        <v>0</v>
      </c>
      <c r="AA55" s="168">
        <v>0</v>
      </c>
      <c r="AB55" s="168">
        <v>0</v>
      </c>
      <c r="AC55" s="168">
        <v>0</v>
      </c>
      <c r="AD55" s="164">
        <f t="shared" si="30"/>
        <v>0</v>
      </c>
      <c r="AE55" s="164">
        <f t="shared" si="31"/>
        <v>0</v>
      </c>
      <c r="AF55" s="164">
        <f t="shared" si="32"/>
        <v>0</v>
      </c>
      <c r="AG55" s="164">
        <f t="shared" si="33"/>
        <v>0</v>
      </c>
      <c r="AH55" s="164">
        <f t="shared" si="34"/>
        <v>0</v>
      </c>
      <c r="AI55" s="164">
        <v>0</v>
      </c>
      <c r="AJ55" s="164">
        <v>0</v>
      </c>
      <c r="AK55" s="164">
        <v>0</v>
      </c>
      <c r="AL55" s="164">
        <v>0</v>
      </c>
      <c r="AM55" s="164">
        <v>0</v>
      </c>
      <c r="AN55" s="164">
        <v>0</v>
      </c>
      <c r="AO55" s="164">
        <v>0</v>
      </c>
      <c r="AP55" s="164">
        <v>0</v>
      </c>
      <c r="AQ55" s="164">
        <v>0</v>
      </c>
      <c r="AR55" s="164">
        <v>0</v>
      </c>
      <c r="AS55" s="164">
        <v>0</v>
      </c>
      <c r="AT55" s="164">
        <v>0</v>
      </c>
      <c r="AU55" s="164">
        <v>0</v>
      </c>
      <c r="AV55" s="164">
        <v>0</v>
      </c>
      <c r="AW55" s="164">
        <v>0</v>
      </c>
      <c r="AX55" s="164">
        <v>0</v>
      </c>
      <c r="AY55" s="164">
        <v>0</v>
      </c>
      <c r="AZ55" s="164">
        <v>0</v>
      </c>
      <c r="BA55" s="164">
        <v>0</v>
      </c>
      <c r="BB55" s="164">
        <v>0</v>
      </c>
      <c r="BC55" s="164">
        <f t="shared" si="36"/>
        <v>0</v>
      </c>
      <c r="BD55" s="164">
        <f t="shared" si="37"/>
        <v>0</v>
      </c>
      <c r="BE55" s="164">
        <f t="shared" si="38"/>
        <v>0</v>
      </c>
      <c r="BF55" s="164">
        <f t="shared" si="39"/>
        <v>0</v>
      </c>
      <c r="BG55" s="164">
        <f t="shared" si="40"/>
        <v>0</v>
      </c>
      <c r="BH55" s="164"/>
    </row>
    <row r="56" spans="1:60" s="65" customFormat="1" ht="21" collapsed="1" x14ac:dyDescent="0.2">
      <c r="A56" s="162" t="s">
        <v>113</v>
      </c>
      <c r="B56" s="163" t="s">
        <v>114</v>
      </c>
      <c r="C56" s="164" t="s">
        <v>31</v>
      </c>
      <c r="D56" s="228">
        <f t="shared" si="197"/>
        <v>0</v>
      </c>
      <c r="E56" s="168">
        <f>J56+O56+T56+Y56</f>
        <v>0</v>
      </c>
      <c r="F56" s="168">
        <f t="shared" si="28"/>
        <v>0</v>
      </c>
      <c r="G56" s="168">
        <f t="shared" si="28"/>
        <v>0</v>
      </c>
      <c r="H56" s="168">
        <f t="shared" si="28"/>
        <v>0</v>
      </c>
      <c r="I56" s="168">
        <f t="shared" si="28"/>
        <v>0</v>
      </c>
      <c r="J56" s="168">
        <f t="shared" ref="J56:AC56" si="238">SUM(J57:J58)</f>
        <v>0</v>
      </c>
      <c r="K56" s="168">
        <f t="shared" si="238"/>
        <v>0</v>
      </c>
      <c r="L56" s="168">
        <f t="shared" si="238"/>
        <v>0</v>
      </c>
      <c r="M56" s="168">
        <f t="shared" si="238"/>
        <v>0</v>
      </c>
      <c r="N56" s="168">
        <f t="shared" si="238"/>
        <v>0</v>
      </c>
      <c r="O56" s="168">
        <f t="shared" si="238"/>
        <v>0</v>
      </c>
      <c r="P56" s="168">
        <f t="shared" si="238"/>
        <v>0</v>
      </c>
      <c r="Q56" s="168">
        <f t="shared" si="238"/>
        <v>0</v>
      </c>
      <c r="R56" s="168">
        <f t="shared" si="238"/>
        <v>0</v>
      </c>
      <c r="S56" s="168">
        <f t="shared" si="238"/>
        <v>0</v>
      </c>
      <c r="T56" s="168">
        <f t="shared" si="238"/>
        <v>0</v>
      </c>
      <c r="U56" s="168">
        <f t="shared" si="238"/>
        <v>0</v>
      </c>
      <c r="V56" s="168">
        <f t="shared" si="238"/>
        <v>0</v>
      </c>
      <c r="W56" s="168">
        <f t="shared" si="238"/>
        <v>0</v>
      </c>
      <c r="X56" s="168">
        <f t="shared" si="238"/>
        <v>0</v>
      </c>
      <c r="Y56" s="168">
        <f t="shared" si="238"/>
        <v>0</v>
      </c>
      <c r="Z56" s="168">
        <f t="shared" si="238"/>
        <v>0</v>
      </c>
      <c r="AA56" s="168">
        <f t="shared" si="238"/>
        <v>0</v>
      </c>
      <c r="AB56" s="168">
        <f t="shared" si="238"/>
        <v>0</v>
      </c>
      <c r="AC56" s="168">
        <f t="shared" si="238"/>
        <v>0</v>
      </c>
      <c r="AD56" s="164">
        <f t="shared" si="30"/>
        <v>0</v>
      </c>
      <c r="AE56" s="164">
        <f t="shared" si="31"/>
        <v>0</v>
      </c>
      <c r="AF56" s="164">
        <f t="shared" si="32"/>
        <v>0</v>
      </c>
      <c r="AG56" s="164">
        <f t="shared" si="33"/>
        <v>0</v>
      </c>
      <c r="AH56" s="164">
        <f t="shared" si="34"/>
        <v>0</v>
      </c>
      <c r="AI56" s="164">
        <f t="shared" ref="AI56:BB56" si="239">SUM(AI57:AI58)</f>
        <v>0</v>
      </c>
      <c r="AJ56" s="164">
        <f t="shared" si="239"/>
        <v>0</v>
      </c>
      <c r="AK56" s="164">
        <f t="shared" si="239"/>
        <v>0</v>
      </c>
      <c r="AL56" s="164">
        <f t="shared" si="239"/>
        <v>0</v>
      </c>
      <c r="AM56" s="164">
        <f t="shared" si="239"/>
        <v>0</v>
      </c>
      <c r="AN56" s="164">
        <f t="shared" si="239"/>
        <v>0</v>
      </c>
      <c r="AO56" s="164">
        <f t="shared" si="239"/>
        <v>0</v>
      </c>
      <c r="AP56" s="164">
        <f t="shared" si="239"/>
        <v>0</v>
      </c>
      <c r="AQ56" s="164">
        <f t="shared" si="239"/>
        <v>0</v>
      </c>
      <c r="AR56" s="164">
        <f t="shared" si="239"/>
        <v>0</v>
      </c>
      <c r="AS56" s="164">
        <f t="shared" si="239"/>
        <v>0</v>
      </c>
      <c r="AT56" s="164">
        <f t="shared" si="239"/>
        <v>0</v>
      </c>
      <c r="AU56" s="164">
        <f t="shared" si="239"/>
        <v>0</v>
      </c>
      <c r="AV56" s="164">
        <f t="shared" si="239"/>
        <v>0</v>
      </c>
      <c r="AW56" s="164">
        <f t="shared" si="239"/>
        <v>0</v>
      </c>
      <c r="AX56" s="164">
        <f t="shared" si="239"/>
        <v>0</v>
      </c>
      <c r="AY56" s="164">
        <f t="shared" si="239"/>
        <v>0</v>
      </c>
      <c r="AZ56" s="164">
        <f t="shared" si="239"/>
        <v>0</v>
      </c>
      <c r="BA56" s="164">
        <f t="shared" si="239"/>
        <v>0</v>
      </c>
      <c r="BB56" s="164">
        <f t="shared" si="239"/>
        <v>0</v>
      </c>
      <c r="BC56" s="164">
        <f t="shared" si="36"/>
        <v>0</v>
      </c>
      <c r="BD56" s="164">
        <f t="shared" si="37"/>
        <v>0</v>
      </c>
      <c r="BE56" s="164">
        <f t="shared" si="38"/>
        <v>0</v>
      </c>
      <c r="BF56" s="164">
        <f t="shared" si="39"/>
        <v>0</v>
      </c>
      <c r="BG56" s="164">
        <f t="shared" si="40"/>
        <v>0</v>
      </c>
      <c r="BH56" s="164"/>
    </row>
    <row r="57" spans="1:60" s="65" customFormat="1" ht="21" hidden="1" outlineLevel="2" x14ac:dyDescent="0.2">
      <c r="A57" s="159" t="s">
        <v>115</v>
      </c>
      <c r="B57" s="160" t="s">
        <v>116</v>
      </c>
      <c r="C57" s="161" t="s">
        <v>117</v>
      </c>
      <c r="D57" s="227">
        <f t="shared" si="197"/>
        <v>0</v>
      </c>
      <c r="E57" s="167">
        <f t="shared" si="28"/>
        <v>0</v>
      </c>
      <c r="F57" s="167">
        <f t="shared" si="28"/>
        <v>0</v>
      </c>
      <c r="G57" s="167">
        <f t="shared" si="28"/>
        <v>0</v>
      </c>
      <c r="H57" s="167">
        <f t="shared" si="28"/>
        <v>0</v>
      </c>
      <c r="I57" s="167">
        <f t="shared" si="28"/>
        <v>0</v>
      </c>
      <c r="J57" s="167">
        <v>0</v>
      </c>
      <c r="K57" s="167">
        <v>0</v>
      </c>
      <c r="L57" s="167">
        <v>0</v>
      </c>
      <c r="M57" s="167"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0</v>
      </c>
      <c r="V57" s="167">
        <v>0</v>
      </c>
      <c r="W57" s="167">
        <v>0</v>
      </c>
      <c r="X57" s="167">
        <v>0</v>
      </c>
      <c r="Y57" s="167">
        <v>0</v>
      </c>
      <c r="Z57" s="167">
        <v>0</v>
      </c>
      <c r="AA57" s="167">
        <v>0</v>
      </c>
      <c r="AB57" s="167">
        <v>0</v>
      </c>
      <c r="AC57" s="167">
        <v>0</v>
      </c>
      <c r="AD57" s="161">
        <f t="shared" si="30"/>
        <v>0</v>
      </c>
      <c r="AE57" s="161">
        <f t="shared" si="31"/>
        <v>0</v>
      </c>
      <c r="AF57" s="161">
        <f t="shared" si="32"/>
        <v>0</v>
      </c>
      <c r="AG57" s="161">
        <f t="shared" si="33"/>
        <v>0</v>
      </c>
      <c r="AH57" s="161">
        <f t="shared" si="34"/>
        <v>0</v>
      </c>
      <c r="AI57" s="161">
        <v>0</v>
      </c>
      <c r="AJ57" s="161">
        <v>0</v>
      </c>
      <c r="AK57" s="161">
        <v>0</v>
      </c>
      <c r="AL57" s="161">
        <v>0</v>
      </c>
      <c r="AM57" s="161">
        <v>0</v>
      </c>
      <c r="AN57" s="161">
        <v>0</v>
      </c>
      <c r="AO57" s="161">
        <v>0</v>
      </c>
      <c r="AP57" s="161">
        <v>0</v>
      </c>
      <c r="AQ57" s="161">
        <v>0</v>
      </c>
      <c r="AR57" s="161">
        <v>0</v>
      </c>
      <c r="AS57" s="161">
        <v>0</v>
      </c>
      <c r="AT57" s="161">
        <v>0</v>
      </c>
      <c r="AU57" s="161">
        <v>0</v>
      </c>
      <c r="AV57" s="161">
        <v>0</v>
      </c>
      <c r="AW57" s="161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f t="shared" si="36"/>
        <v>0</v>
      </c>
      <c r="BD57" s="161">
        <f t="shared" si="37"/>
        <v>0</v>
      </c>
      <c r="BE57" s="161">
        <f t="shared" si="38"/>
        <v>0</v>
      </c>
      <c r="BF57" s="161">
        <f t="shared" si="39"/>
        <v>0</v>
      </c>
      <c r="BG57" s="161">
        <f t="shared" si="40"/>
        <v>0</v>
      </c>
      <c r="BH57" s="161"/>
    </row>
    <row r="58" spans="1:60" s="65" customFormat="1" ht="10.5" hidden="1" outlineLevel="2" x14ac:dyDescent="0.2">
      <c r="A58" s="159" t="s">
        <v>118</v>
      </c>
      <c r="B58" s="160" t="s">
        <v>119</v>
      </c>
      <c r="C58" s="161" t="s">
        <v>120</v>
      </c>
      <c r="D58" s="227">
        <f t="shared" si="197"/>
        <v>0</v>
      </c>
      <c r="E58" s="167">
        <f t="shared" si="28"/>
        <v>0</v>
      </c>
      <c r="F58" s="167">
        <f t="shared" si="28"/>
        <v>0</v>
      </c>
      <c r="G58" s="167">
        <f t="shared" si="28"/>
        <v>0</v>
      </c>
      <c r="H58" s="167">
        <f t="shared" si="28"/>
        <v>0</v>
      </c>
      <c r="I58" s="167">
        <f t="shared" si="28"/>
        <v>0</v>
      </c>
      <c r="J58" s="167">
        <v>0</v>
      </c>
      <c r="K58" s="167">
        <v>0</v>
      </c>
      <c r="L58" s="167">
        <v>0</v>
      </c>
      <c r="M58" s="167"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v>0</v>
      </c>
      <c r="AB58" s="167">
        <v>0</v>
      </c>
      <c r="AC58" s="167">
        <v>0</v>
      </c>
      <c r="AD58" s="161">
        <f t="shared" si="30"/>
        <v>0</v>
      </c>
      <c r="AE58" s="161">
        <f t="shared" si="31"/>
        <v>0</v>
      </c>
      <c r="AF58" s="161">
        <f t="shared" si="32"/>
        <v>0</v>
      </c>
      <c r="AG58" s="161">
        <f t="shared" si="33"/>
        <v>0</v>
      </c>
      <c r="AH58" s="161">
        <f t="shared" si="34"/>
        <v>0</v>
      </c>
      <c r="AI58" s="161">
        <v>0</v>
      </c>
      <c r="AJ58" s="161">
        <v>0</v>
      </c>
      <c r="AK58" s="161">
        <v>0</v>
      </c>
      <c r="AL58" s="161">
        <v>0</v>
      </c>
      <c r="AM58" s="161">
        <v>0</v>
      </c>
      <c r="AN58" s="161">
        <v>0</v>
      </c>
      <c r="AO58" s="161">
        <v>0</v>
      </c>
      <c r="AP58" s="161">
        <v>0</v>
      </c>
      <c r="AQ58" s="161">
        <v>0</v>
      </c>
      <c r="AR58" s="161">
        <v>0</v>
      </c>
      <c r="AS58" s="161">
        <v>0</v>
      </c>
      <c r="AT58" s="161">
        <v>0</v>
      </c>
      <c r="AU58" s="161">
        <v>0</v>
      </c>
      <c r="AV58" s="161">
        <v>0</v>
      </c>
      <c r="AW58" s="161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 t="shared" si="36"/>
        <v>0</v>
      </c>
      <c r="BD58" s="161">
        <f t="shared" si="37"/>
        <v>0</v>
      </c>
      <c r="BE58" s="161">
        <f t="shared" si="38"/>
        <v>0</v>
      </c>
      <c r="BF58" s="161">
        <f t="shared" si="39"/>
        <v>0</v>
      </c>
      <c r="BG58" s="161">
        <f t="shared" si="40"/>
        <v>0</v>
      </c>
      <c r="BH58" s="161"/>
    </row>
    <row r="59" spans="1:60" s="65" customFormat="1" ht="10.5" x14ac:dyDescent="0.2"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  <c r="AL59" s="169"/>
      <c r="AM59" s="169"/>
    </row>
  </sheetData>
  <autoFilter ref="A17:BH43" xr:uid="{00000000-0009-0000-0000-000004000000}"/>
  <mergeCells count="29">
    <mergeCell ref="V6:AM6"/>
    <mergeCell ref="BD2:BH2"/>
    <mergeCell ref="A3:BH3"/>
    <mergeCell ref="V4:W4"/>
    <mergeCell ref="X4:Y4"/>
    <mergeCell ref="Z4:AA4"/>
    <mergeCell ref="V7:AM7"/>
    <mergeCell ref="Z9:AA9"/>
    <mergeCell ref="Y11:BA11"/>
    <mergeCell ref="Y12:AO12"/>
    <mergeCell ref="A14:A17"/>
    <mergeCell ref="B14:B17"/>
    <mergeCell ref="C14:C17"/>
    <mergeCell ref="D14:D17"/>
    <mergeCell ref="E14:BB14"/>
    <mergeCell ref="AI16:AM16"/>
    <mergeCell ref="BC14:BG16"/>
    <mergeCell ref="BH14:BH17"/>
    <mergeCell ref="E15:AC15"/>
    <mergeCell ref="AD15:BB15"/>
    <mergeCell ref="E16:I16"/>
    <mergeCell ref="J16:N16"/>
    <mergeCell ref="O16:S16"/>
    <mergeCell ref="T16:X16"/>
    <mergeCell ref="Y16:AC16"/>
    <mergeCell ref="AD16:AH16"/>
    <mergeCell ref="AN16:AR16"/>
    <mergeCell ref="AS16:AW16"/>
    <mergeCell ref="AX16:BB16"/>
  </mergeCells>
  <phoneticPr fontId="28" type="noConversion"/>
  <conditionalFormatting sqref="A14:XFD16">
    <cfRule type="containsText" dxfId="2" priority="1" operator="containsText" text="км">
      <formula>NOT(ISERROR(SEARCH("км",A14)))</formula>
    </cfRule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D62"/>
  <sheetViews>
    <sheetView zoomScaleNormal="100" zoomScaleSheetLayoutView="100" workbookViewId="0">
      <selection activeCell="E22" sqref="E22"/>
    </sheetView>
  </sheetViews>
  <sheetFormatPr defaultRowHeight="15.75" outlineLevelRow="3" outlineLevelCol="1" x14ac:dyDescent="0.25"/>
  <cols>
    <col min="1" max="1" width="7.140625" style="6" customWidth="1"/>
    <col min="2" max="2" width="28.7109375" style="6" customWidth="1"/>
    <col min="3" max="3" width="11.42578125" style="6" customWidth="1"/>
    <col min="4" max="4" width="17.140625" style="6" customWidth="1"/>
    <col min="5" max="5" width="7.28515625" style="6" bestFit="1" customWidth="1"/>
    <col min="6" max="6" width="6.140625" style="6" customWidth="1"/>
    <col min="7" max="7" width="8.140625" style="6" customWidth="1"/>
    <col min="8" max="8" width="6.140625" style="6" customWidth="1"/>
    <col min="9" max="9" width="8.140625" style="6" customWidth="1"/>
    <col min="10" max="10" width="7.28515625" style="6" customWidth="1"/>
    <col min="11" max="11" width="6.5703125" style="6" customWidth="1"/>
    <col min="12" max="12" width="6.42578125" style="6" customWidth="1" outlineLevel="1"/>
    <col min="13" max="13" width="6" style="6" customWidth="1" outlineLevel="1"/>
    <col min="14" max="14" width="7.28515625" style="6" customWidth="1" outlineLevel="1"/>
    <col min="15" max="15" width="5.42578125" style="6" customWidth="1" outlineLevel="1"/>
    <col min="16" max="16" width="7.5703125" style="6" customWidth="1" outlineLevel="1"/>
    <col min="17" max="17" width="6.7109375" style="6" customWidth="1" outlineLevel="1"/>
    <col min="18" max="18" width="6" style="6" customWidth="1" outlineLevel="1"/>
    <col min="19" max="19" width="6.42578125" style="6" bestFit="1" customWidth="1" outlineLevel="1"/>
    <col min="20" max="20" width="5.7109375" style="6" customWidth="1" outlineLevel="1"/>
    <col min="21" max="21" width="7.28515625" style="6" customWidth="1" outlineLevel="1"/>
    <col min="22" max="22" width="5.7109375" style="6" customWidth="1" outlineLevel="1"/>
    <col min="23" max="23" width="7.28515625" style="6" customWidth="1" outlineLevel="1"/>
    <col min="24" max="24" width="6.42578125" style="6" customWidth="1" outlineLevel="1"/>
    <col min="25" max="25" width="5.7109375" style="6" customWidth="1" outlineLevel="1"/>
    <col min="26" max="26" width="6.42578125" style="6" customWidth="1" outlineLevel="1"/>
    <col min="27" max="27" width="5.7109375" style="6" customWidth="1" outlineLevel="1"/>
    <col min="28" max="28" width="7.28515625" style="6" customWidth="1" outlineLevel="1"/>
    <col min="29" max="29" width="5.7109375" style="6" customWidth="1" outlineLevel="1"/>
    <col min="30" max="30" width="7.28515625" style="6" customWidth="1" outlineLevel="1"/>
    <col min="31" max="31" width="6.42578125" style="6" customWidth="1" outlineLevel="1"/>
    <col min="32" max="32" width="5.7109375" style="6" customWidth="1" outlineLevel="1"/>
    <col min="33" max="33" width="7.28515625" style="6" bestFit="1" customWidth="1" outlineLevel="1"/>
    <col min="34" max="34" width="5.7109375" style="6" customWidth="1" outlineLevel="1"/>
    <col min="35" max="35" width="7.28515625" style="6" customWidth="1" outlineLevel="1"/>
    <col min="36" max="36" width="5.7109375" style="6" customWidth="1" outlineLevel="1"/>
    <col min="37" max="37" width="7.28515625" style="6" customWidth="1" outlineLevel="1"/>
    <col min="38" max="38" width="6.42578125" style="6" customWidth="1" outlineLevel="1"/>
    <col min="39" max="39" width="5.7109375" style="6" customWidth="1" outlineLevel="1"/>
    <col min="40" max="40" width="7.28515625" style="6" bestFit="1" customWidth="1"/>
    <col min="41" max="41" width="6" style="6" customWidth="1"/>
    <col min="42" max="42" width="7.28515625" style="6" customWidth="1"/>
    <col min="43" max="43" width="6" style="6" customWidth="1"/>
    <col min="44" max="44" width="6.7109375" style="6" bestFit="1" customWidth="1"/>
    <col min="45" max="45" width="7.28515625" style="6" bestFit="1" customWidth="1"/>
    <col min="46" max="46" width="6" style="6" customWidth="1"/>
    <col min="47" max="47" width="6.42578125" style="6" bestFit="1" customWidth="1" outlineLevel="1"/>
    <col min="48" max="48" width="5.7109375" style="6" customWidth="1" outlineLevel="1"/>
    <col min="49" max="49" width="7.28515625" style="6" bestFit="1" customWidth="1" outlineLevel="1"/>
    <col min="50" max="50" width="5.7109375" style="6" customWidth="1" outlineLevel="1"/>
    <col min="51" max="52" width="6.42578125" style="6" customWidth="1" outlineLevel="1"/>
    <col min="53" max="53" width="5.7109375" style="6" customWidth="1" outlineLevel="1"/>
    <col min="54" max="54" width="6.42578125" style="6" bestFit="1" customWidth="1" outlineLevel="1"/>
    <col min="55" max="55" width="5.7109375" style="6" customWidth="1" outlineLevel="1"/>
    <col min="56" max="56" width="7.28515625" style="6" customWidth="1" outlineLevel="1"/>
    <col min="57" max="57" width="5.7109375" style="6" customWidth="1" outlineLevel="1"/>
    <col min="58" max="59" width="6.42578125" style="6" customWidth="1" outlineLevel="1"/>
    <col min="60" max="60" width="5.7109375" style="6" customWidth="1" outlineLevel="1"/>
    <col min="61" max="61" width="6.42578125" style="6" customWidth="1" outlineLevel="1"/>
    <col min="62" max="62" width="5.7109375" style="6" customWidth="1" outlineLevel="1"/>
    <col min="63" max="63" width="7.28515625" style="6" customWidth="1" outlineLevel="1"/>
    <col min="64" max="64" width="5.7109375" style="6" customWidth="1" outlineLevel="1"/>
    <col min="65" max="66" width="6.42578125" style="6" customWidth="1" outlineLevel="1"/>
    <col min="67" max="67" width="5.7109375" style="6" customWidth="1" outlineLevel="1"/>
    <col min="68" max="68" width="7.28515625" style="6" bestFit="1" customWidth="1" outlineLevel="1"/>
    <col min="69" max="69" width="5.7109375" style="6" customWidth="1" outlineLevel="1"/>
    <col min="70" max="70" width="7.28515625" style="6" customWidth="1" outlineLevel="1"/>
    <col min="71" max="71" width="5.7109375" style="6" customWidth="1" outlineLevel="1"/>
    <col min="72" max="73" width="6.42578125" style="6" customWidth="1" outlineLevel="1"/>
    <col min="74" max="74" width="5.7109375" style="6" customWidth="1" outlineLevel="1"/>
    <col min="75" max="75" width="6.42578125" style="6" bestFit="1" customWidth="1"/>
    <col min="76" max="76" width="5.7109375" style="6" bestFit="1" customWidth="1"/>
    <col min="77" max="77" width="7.28515625" style="6" bestFit="1" customWidth="1"/>
    <col min="78" max="78" width="5.7109375" style="6" bestFit="1" customWidth="1"/>
    <col min="79" max="80" width="6.42578125" style="6" bestFit="1" customWidth="1"/>
    <col min="81" max="81" width="5.7109375" style="6" bestFit="1" customWidth="1"/>
    <col min="82" max="82" width="10.5703125" style="6" customWidth="1"/>
    <col min="83" max="16384" width="9.140625" style="6"/>
  </cols>
  <sheetData>
    <row r="1" spans="1:82" s="8" customFormat="1" ht="11.25" x14ac:dyDescent="0.2">
      <c r="CD1" s="73" t="s">
        <v>250</v>
      </c>
    </row>
    <row r="2" spans="1:82" s="8" customFormat="1" ht="24" customHeight="1" x14ac:dyDescent="0.2">
      <c r="BX2" s="177"/>
      <c r="CA2" s="635" t="s">
        <v>1</v>
      </c>
      <c r="CB2" s="635"/>
      <c r="CC2" s="635"/>
      <c r="CD2" s="635"/>
    </row>
    <row r="3" spans="1:82" s="1" customFormat="1" ht="12" x14ac:dyDescent="0.2">
      <c r="A3" s="636" t="s">
        <v>251</v>
      </c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  <c r="M3" s="636"/>
      <c r="N3" s="636"/>
      <c r="O3" s="636"/>
      <c r="P3" s="636"/>
      <c r="Q3" s="636"/>
      <c r="R3" s="636"/>
      <c r="S3" s="636"/>
      <c r="T3" s="636"/>
      <c r="U3" s="636"/>
      <c r="V3" s="636"/>
      <c r="W3" s="636"/>
      <c r="X3" s="636"/>
      <c r="Y3" s="636"/>
      <c r="Z3" s="636"/>
      <c r="AA3" s="636"/>
      <c r="AB3" s="636"/>
      <c r="AC3" s="636"/>
      <c r="AD3" s="636"/>
      <c r="AE3" s="636"/>
      <c r="AF3" s="636"/>
      <c r="AG3" s="636"/>
      <c r="AH3" s="636"/>
      <c r="AI3" s="636"/>
      <c r="AJ3" s="636"/>
      <c r="AK3" s="636"/>
    </row>
    <row r="4" spans="1:82" s="1" customFormat="1" ht="12" x14ac:dyDescent="0.2">
      <c r="K4" s="3" t="s">
        <v>3</v>
      </c>
      <c r="L4" s="637" t="str">
        <f>'10'!$G$4</f>
        <v>1</v>
      </c>
      <c r="M4" s="637"/>
      <c r="N4" s="638" t="s">
        <v>136</v>
      </c>
      <c r="O4" s="638"/>
      <c r="P4" s="637" t="str">
        <f>'10'!$J$4</f>
        <v>2020</v>
      </c>
      <c r="Q4" s="637"/>
      <c r="R4" s="1" t="s">
        <v>5</v>
      </c>
    </row>
    <row r="5" spans="1:82" ht="11.25" customHeight="1" x14ac:dyDescent="0.25"/>
    <row r="6" spans="1:82" s="1" customFormat="1" ht="12.75" customHeight="1" x14ac:dyDescent="0.2">
      <c r="K6" s="3" t="s">
        <v>6</v>
      </c>
      <c r="L6" s="634" t="str">
        <f>'10'!$G$6</f>
        <v xml:space="preserve"> АО «Вологодская областная энергетическая компания» </v>
      </c>
      <c r="M6" s="634"/>
      <c r="N6" s="634"/>
      <c r="O6" s="634"/>
      <c r="P6" s="634"/>
      <c r="Q6" s="634"/>
      <c r="R6" s="634"/>
      <c r="S6" s="634"/>
      <c r="T6" s="634"/>
      <c r="U6" s="634"/>
      <c r="V6" s="634"/>
      <c r="W6" s="634"/>
      <c r="X6" s="634"/>
      <c r="Y6" s="634"/>
      <c r="Z6" s="634"/>
    </row>
    <row r="7" spans="1:82" s="8" customFormat="1" ht="10.5" customHeight="1" x14ac:dyDescent="0.2">
      <c r="L7" s="627" t="s">
        <v>8</v>
      </c>
      <c r="M7" s="627"/>
      <c r="N7" s="627"/>
      <c r="O7" s="627"/>
      <c r="P7" s="627"/>
      <c r="Q7" s="627"/>
      <c r="R7" s="627"/>
      <c r="S7" s="627"/>
      <c r="T7" s="627"/>
      <c r="U7" s="627"/>
      <c r="V7" s="627"/>
      <c r="W7" s="627"/>
      <c r="X7" s="627"/>
      <c r="Y7" s="627"/>
      <c r="Z7" s="627"/>
      <c r="AA7" s="9"/>
      <c r="AJ7" s="9"/>
      <c r="AK7" s="9"/>
    </row>
    <row r="8" spans="1:82" ht="11.25" customHeight="1" x14ac:dyDescent="0.25"/>
    <row r="9" spans="1:82" s="1" customFormat="1" ht="12" x14ac:dyDescent="0.2">
      <c r="O9" s="3" t="s">
        <v>9</v>
      </c>
      <c r="P9" s="628">
        <f>'10'!$J$9</f>
        <v>2020</v>
      </c>
      <c r="Q9" s="628"/>
      <c r="R9" s="1" t="s">
        <v>10</v>
      </c>
    </row>
    <row r="10" spans="1:82" ht="11.25" customHeight="1" x14ac:dyDescent="0.25"/>
    <row r="11" spans="1:82" s="1" customFormat="1" ht="46.5" customHeight="1" x14ac:dyDescent="0.2">
      <c r="D11" s="56"/>
      <c r="N11" s="74" t="s">
        <v>11</v>
      </c>
      <c r="O11" s="629" t="str">
        <f>'10'!$E$11</f>
        <v>приказом ДЕПАРТАМЕНТА ТОПЛИВНО-ЭНЕРГЕТИЧЕСКОГО КОМПЛЕКСА И ТАРИФНОГО РЕГУЛИРОВАНИЯ ВОЛОГОДСКОЙ ОБЛАСТИ "Об утверждении  инвестиционной программы АО «Вологодская областная энергетическая компания» на 2020-2024 годы"  от 30 октября 2019 года"  № 160</v>
      </c>
      <c r="P11" s="629"/>
      <c r="Q11" s="629"/>
      <c r="R11" s="629"/>
      <c r="S11" s="629"/>
      <c r="T11" s="629"/>
      <c r="U11" s="629"/>
      <c r="V11" s="629"/>
      <c r="W11" s="629"/>
      <c r="X11" s="629"/>
      <c r="Y11" s="629"/>
      <c r="Z11" s="629"/>
      <c r="AA11" s="629"/>
      <c r="AB11" s="629"/>
      <c r="AC11" s="629"/>
      <c r="AD11" s="629"/>
      <c r="AE11" s="629"/>
      <c r="AF11" s="629"/>
      <c r="AG11" s="629"/>
      <c r="AH11" s="629"/>
      <c r="AI11" s="629"/>
      <c r="AJ11" s="629"/>
      <c r="AK11" s="629"/>
    </row>
    <row r="12" spans="1:82" s="8" customFormat="1" ht="12.75" customHeight="1" x14ac:dyDescent="0.2">
      <c r="O12" s="627" t="s">
        <v>13</v>
      </c>
      <c r="P12" s="627"/>
      <c r="Q12" s="627"/>
      <c r="R12" s="627"/>
      <c r="S12" s="627"/>
      <c r="T12" s="627"/>
      <c r="U12" s="627"/>
      <c r="V12" s="627"/>
      <c r="W12" s="627"/>
      <c r="X12" s="627"/>
      <c r="Y12" s="627"/>
      <c r="Z12" s="627"/>
      <c r="AA12" s="627"/>
      <c r="AB12" s="627"/>
      <c r="AC12" s="9"/>
      <c r="AD12" s="9"/>
      <c r="AE12" s="9"/>
      <c r="AF12" s="9"/>
    </row>
    <row r="13" spans="1:82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</row>
    <row r="14" spans="1:82" s="8" customFormat="1" ht="15" customHeight="1" x14ac:dyDescent="0.2">
      <c r="A14" s="608" t="s">
        <v>14</v>
      </c>
      <c r="B14" s="608" t="s">
        <v>15</v>
      </c>
      <c r="C14" s="608" t="s">
        <v>16</v>
      </c>
      <c r="D14" s="608" t="s">
        <v>252</v>
      </c>
      <c r="E14" s="630" t="s">
        <v>253</v>
      </c>
      <c r="F14" s="631"/>
      <c r="G14" s="631"/>
      <c r="H14" s="631"/>
      <c r="I14" s="631"/>
      <c r="J14" s="631"/>
      <c r="K14" s="631"/>
      <c r="L14" s="631"/>
      <c r="M14" s="631"/>
      <c r="N14" s="631"/>
      <c r="O14" s="631"/>
      <c r="P14" s="631"/>
      <c r="Q14" s="631"/>
      <c r="R14" s="631"/>
      <c r="S14" s="631"/>
      <c r="T14" s="631"/>
      <c r="U14" s="631"/>
      <c r="V14" s="631"/>
      <c r="W14" s="631"/>
      <c r="X14" s="631"/>
      <c r="Y14" s="631"/>
      <c r="Z14" s="631"/>
      <c r="AA14" s="631"/>
      <c r="AB14" s="631"/>
      <c r="AC14" s="631"/>
      <c r="AD14" s="631"/>
      <c r="AE14" s="631"/>
      <c r="AF14" s="631"/>
      <c r="AG14" s="631"/>
      <c r="AH14" s="631"/>
      <c r="AI14" s="631"/>
      <c r="AJ14" s="631"/>
      <c r="AK14" s="631"/>
      <c r="AL14" s="616" t="s">
        <v>964</v>
      </c>
      <c r="AM14" s="616"/>
      <c r="AN14" s="616"/>
      <c r="AO14" s="616"/>
      <c r="AP14" s="616"/>
      <c r="AQ14" s="616"/>
      <c r="AR14" s="616"/>
      <c r="AS14" s="616"/>
      <c r="AT14" s="616"/>
      <c r="AU14" s="616"/>
      <c r="AV14" s="616"/>
      <c r="AW14" s="616"/>
      <c r="AX14" s="616"/>
      <c r="AY14" s="616"/>
      <c r="AZ14" s="616"/>
      <c r="BA14" s="616"/>
      <c r="BB14" s="616"/>
      <c r="BC14" s="616"/>
      <c r="BD14" s="616"/>
      <c r="BE14" s="616"/>
      <c r="BF14" s="616"/>
      <c r="BG14" s="616"/>
      <c r="BH14" s="616"/>
      <c r="BI14" s="616"/>
      <c r="BJ14" s="616"/>
      <c r="BK14" s="616"/>
      <c r="BL14" s="616"/>
      <c r="BM14" s="616"/>
      <c r="BN14" s="616"/>
      <c r="BO14" s="616"/>
      <c r="BP14" s="616"/>
      <c r="BQ14" s="616"/>
      <c r="BR14" s="616"/>
      <c r="BS14" s="616"/>
      <c r="BT14" s="616"/>
      <c r="BU14" s="616"/>
      <c r="BV14" s="617"/>
      <c r="BW14" s="618" t="s">
        <v>254</v>
      </c>
      <c r="BX14" s="619"/>
      <c r="BY14" s="619"/>
      <c r="BZ14" s="619"/>
      <c r="CA14" s="619"/>
      <c r="CB14" s="619"/>
      <c r="CC14" s="620"/>
      <c r="CD14" s="608" t="s">
        <v>20</v>
      </c>
    </row>
    <row r="15" spans="1:82" s="8" customFormat="1" ht="15" customHeight="1" x14ac:dyDescent="0.2">
      <c r="A15" s="609"/>
      <c r="B15" s="609"/>
      <c r="C15" s="609"/>
      <c r="D15" s="621"/>
      <c r="E15" s="633" t="s">
        <v>28</v>
      </c>
      <c r="F15" s="610"/>
      <c r="G15" s="610"/>
      <c r="H15" s="610"/>
      <c r="I15" s="610"/>
      <c r="J15" s="610"/>
      <c r="K15" s="610"/>
      <c r="L15" s="610"/>
      <c r="M15" s="610"/>
      <c r="N15" s="610"/>
      <c r="O15" s="610"/>
      <c r="P15" s="610"/>
      <c r="Q15" s="610"/>
      <c r="R15" s="610"/>
      <c r="S15" s="610"/>
      <c r="T15" s="610"/>
      <c r="U15" s="610"/>
      <c r="V15" s="610"/>
      <c r="W15" s="610"/>
      <c r="X15" s="610"/>
      <c r="Y15" s="610"/>
      <c r="Z15" s="610"/>
      <c r="AA15" s="610"/>
      <c r="AB15" s="610"/>
      <c r="AC15" s="610"/>
      <c r="AD15" s="610"/>
      <c r="AE15" s="610"/>
      <c r="AF15" s="610"/>
      <c r="AG15" s="610"/>
      <c r="AH15" s="610"/>
      <c r="AI15" s="610"/>
      <c r="AJ15" s="610"/>
      <c r="AK15" s="610"/>
      <c r="AL15" s="610"/>
      <c r="AM15" s="611"/>
      <c r="AN15" s="612" t="s">
        <v>29</v>
      </c>
      <c r="AO15" s="613"/>
      <c r="AP15" s="613"/>
      <c r="AQ15" s="613"/>
      <c r="AR15" s="613"/>
      <c r="AS15" s="613"/>
      <c r="AT15" s="613"/>
      <c r="AU15" s="613"/>
      <c r="AV15" s="613"/>
      <c r="AW15" s="613"/>
      <c r="AX15" s="613"/>
      <c r="AY15" s="613"/>
      <c r="AZ15" s="613"/>
      <c r="BA15" s="613"/>
      <c r="BB15" s="613"/>
      <c r="BC15" s="613"/>
      <c r="BD15" s="613"/>
      <c r="BE15" s="613"/>
      <c r="BF15" s="613"/>
      <c r="BG15" s="613"/>
      <c r="BH15" s="613"/>
      <c r="BI15" s="613"/>
      <c r="BJ15" s="613"/>
      <c r="BK15" s="613"/>
      <c r="BL15" s="613"/>
      <c r="BM15" s="613"/>
      <c r="BN15" s="613"/>
      <c r="BO15" s="613"/>
      <c r="BP15" s="613"/>
      <c r="BQ15" s="613"/>
      <c r="BR15" s="613"/>
      <c r="BS15" s="613"/>
      <c r="BT15" s="613"/>
      <c r="BU15" s="613"/>
      <c r="BV15" s="614"/>
      <c r="BW15" s="621"/>
      <c r="BX15" s="622"/>
      <c r="BY15" s="622"/>
      <c r="BZ15" s="622"/>
      <c r="CA15" s="622"/>
      <c r="CB15" s="622"/>
      <c r="CC15" s="623"/>
      <c r="CD15" s="609"/>
    </row>
    <row r="16" spans="1:82" s="8" customFormat="1" ht="15" customHeight="1" x14ac:dyDescent="0.2">
      <c r="A16" s="609"/>
      <c r="B16" s="609"/>
      <c r="C16" s="609"/>
      <c r="D16" s="621"/>
      <c r="E16" s="633" t="s">
        <v>21</v>
      </c>
      <c r="F16" s="610"/>
      <c r="G16" s="610"/>
      <c r="H16" s="610"/>
      <c r="I16" s="610"/>
      <c r="J16" s="610"/>
      <c r="K16" s="610"/>
      <c r="L16" s="633" t="s">
        <v>22</v>
      </c>
      <c r="M16" s="610"/>
      <c r="N16" s="610"/>
      <c r="O16" s="610"/>
      <c r="P16" s="610"/>
      <c r="Q16" s="610"/>
      <c r="R16" s="610"/>
      <c r="S16" s="633" t="s">
        <v>23</v>
      </c>
      <c r="T16" s="610"/>
      <c r="U16" s="610"/>
      <c r="V16" s="610"/>
      <c r="W16" s="610"/>
      <c r="X16" s="610"/>
      <c r="Y16" s="611"/>
      <c r="Z16" s="633" t="s">
        <v>24</v>
      </c>
      <c r="AA16" s="610"/>
      <c r="AB16" s="610"/>
      <c r="AC16" s="610"/>
      <c r="AD16" s="610"/>
      <c r="AE16" s="610"/>
      <c r="AF16" s="611"/>
      <c r="AG16" s="632" t="s">
        <v>25</v>
      </c>
      <c r="AH16" s="610"/>
      <c r="AI16" s="610"/>
      <c r="AJ16" s="610"/>
      <c r="AK16" s="610"/>
      <c r="AL16" s="610"/>
      <c r="AM16" s="611"/>
      <c r="AN16" s="612" t="s">
        <v>21</v>
      </c>
      <c r="AO16" s="613"/>
      <c r="AP16" s="613"/>
      <c r="AQ16" s="613"/>
      <c r="AR16" s="613"/>
      <c r="AS16" s="613"/>
      <c r="AT16" s="613"/>
      <c r="AU16" s="612" t="s">
        <v>22</v>
      </c>
      <c r="AV16" s="613"/>
      <c r="AW16" s="613"/>
      <c r="AX16" s="613"/>
      <c r="AY16" s="613"/>
      <c r="AZ16" s="613"/>
      <c r="BA16" s="613"/>
      <c r="BB16" s="612" t="s">
        <v>23</v>
      </c>
      <c r="BC16" s="613"/>
      <c r="BD16" s="613"/>
      <c r="BE16" s="613"/>
      <c r="BF16" s="613"/>
      <c r="BG16" s="613"/>
      <c r="BH16" s="614"/>
      <c r="BI16" s="612" t="s">
        <v>24</v>
      </c>
      <c r="BJ16" s="613"/>
      <c r="BK16" s="613"/>
      <c r="BL16" s="613"/>
      <c r="BM16" s="613"/>
      <c r="BN16" s="613"/>
      <c r="BO16" s="614"/>
      <c r="BP16" s="615" t="s">
        <v>25</v>
      </c>
      <c r="BQ16" s="613"/>
      <c r="BR16" s="613"/>
      <c r="BS16" s="613"/>
      <c r="BT16" s="613"/>
      <c r="BU16" s="613"/>
      <c r="BV16" s="614"/>
      <c r="BW16" s="624"/>
      <c r="BX16" s="625"/>
      <c r="BY16" s="625"/>
      <c r="BZ16" s="625"/>
      <c r="CA16" s="625"/>
      <c r="CB16" s="625"/>
      <c r="CC16" s="626"/>
      <c r="CD16" s="609"/>
    </row>
    <row r="17" spans="1:82" s="8" customFormat="1" ht="84.75" customHeight="1" x14ac:dyDescent="0.2">
      <c r="A17" s="609"/>
      <c r="B17" s="609"/>
      <c r="C17" s="609"/>
      <c r="D17" s="621"/>
      <c r="E17" s="276" t="s">
        <v>150</v>
      </c>
      <c r="F17" s="273" t="s">
        <v>151</v>
      </c>
      <c r="G17" s="273" t="s">
        <v>255</v>
      </c>
      <c r="H17" s="273" t="s">
        <v>256</v>
      </c>
      <c r="I17" s="273" t="s">
        <v>257</v>
      </c>
      <c r="J17" s="273" t="s">
        <v>153</v>
      </c>
      <c r="K17" s="280" t="s">
        <v>154</v>
      </c>
      <c r="L17" s="276" t="s">
        <v>150</v>
      </c>
      <c r="M17" s="273" t="s">
        <v>151</v>
      </c>
      <c r="N17" s="273" t="s">
        <v>255</v>
      </c>
      <c r="O17" s="273" t="s">
        <v>256</v>
      </c>
      <c r="P17" s="273" t="s">
        <v>257</v>
      </c>
      <c r="Q17" s="273" t="s">
        <v>153</v>
      </c>
      <c r="R17" s="280" t="s">
        <v>154</v>
      </c>
      <c r="S17" s="276" t="s">
        <v>150</v>
      </c>
      <c r="T17" s="273" t="s">
        <v>151</v>
      </c>
      <c r="U17" s="273" t="s">
        <v>255</v>
      </c>
      <c r="V17" s="273" t="s">
        <v>256</v>
      </c>
      <c r="W17" s="273" t="s">
        <v>257</v>
      </c>
      <c r="X17" s="273" t="s">
        <v>153</v>
      </c>
      <c r="Y17" s="277" t="s">
        <v>154</v>
      </c>
      <c r="Z17" s="276" t="s">
        <v>150</v>
      </c>
      <c r="AA17" s="273" t="s">
        <v>151</v>
      </c>
      <c r="AB17" s="273" t="s">
        <v>255</v>
      </c>
      <c r="AC17" s="273" t="s">
        <v>256</v>
      </c>
      <c r="AD17" s="273" t="s">
        <v>257</v>
      </c>
      <c r="AE17" s="273" t="s">
        <v>153</v>
      </c>
      <c r="AF17" s="277" t="s">
        <v>154</v>
      </c>
      <c r="AG17" s="273" t="s">
        <v>150</v>
      </c>
      <c r="AH17" s="273" t="s">
        <v>151</v>
      </c>
      <c r="AI17" s="273" t="s">
        <v>255</v>
      </c>
      <c r="AJ17" s="273" t="s">
        <v>256</v>
      </c>
      <c r="AK17" s="273" t="s">
        <v>257</v>
      </c>
      <c r="AL17" s="273" t="s">
        <v>153</v>
      </c>
      <c r="AM17" s="277" t="s">
        <v>154</v>
      </c>
      <c r="AN17" s="282" t="s">
        <v>150</v>
      </c>
      <c r="AO17" s="75" t="s">
        <v>151</v>
      </c>
      <c r="AP17" s="75" t="s">
        <v>255</v>
      </c>
      <c r="AQ17" s="75" t="s">
        <v>256</v>
      </c>
      <c r="AR17" s="75" t="s">
        <v>257</v>
      </c>
      <c r="AS17" s="75" t="s">
        <v>153</v>
      </c>
      <c r="AT17" s="283" t="s">
        <v>154</v>
      </c>
      <c r="AU17" s="282" t="s">
        <v>150</v>
      </c>
      <c r="AV17" s="75" t="s">
        <v>151</v>
      </c>
      <c r="AW17" s="75" t="s">
        <v>255</v>
      </c>
      <c r="AX17" s="75" t="s">
        <v>256</v>
      </c>
      <c r="AY17" s="75" t="s">
        <v>257</v>
      </c>
      <c r="AZ17" s="75" t="s">
        <v>153</v>
      </c>
      <c r="BA17" s="283" t="s">
        <v>154</v>
      </c>
      <c r="BB17" s="282" t="s">
        <v>150</v>
      </c>
      <c r="BC17" s="75" t="s">
        <v>151</v>
      </c>
      <c r="BD17" s="75" t="s">
        <v>255</v>
      </c>
      <c r="BE17" s="75" t="s">
        <v>256</v>
      </c>
      <c r="BF17" s="75" t="s">
        <v>257</v>
      </c>
      <c r="BG17" s="75" t="s">
        <v>153</v>
      </c>
      <c r="BH17" s="284" t="s">
        <v>154</v>
      </c>
      <c r="BI17" s="282" t="s">
        <v>150</v>
      </c>
      <c r="BJ17" s="75" t="s">
        <v>151</v>
      </c>
      <c r="BK17" s="75" t="s">
        <v>255</v>
      </c>
      <c r="BL17" s="75" t="s">
        <v>256</v>
      </c>
      <c r="BM17" s="75" t="s">
        <v>257</v>
      </c>
      <c r="BN17" s="75" t="s">
        <v>153</v>
      </c>
      <c r="BO17" s="284" t="s">
        <v>154</v>
      </c>
      <c r="BP17" s="75" t="s">
        <v>150</v>
      </c>
      <c r="BQ17" s="75" t="s">
        <v>151</v>
      </c>
      <c r="BR17" s="75" t="s">
        <v>255</v>
      </c>
      <c r="BS17" s="75" t="s">
        <v>256</v>
      </c>
      <c r="BT17" s="75" t="s">
        <v>257</v>
      </c>
      <c r="BU17" s="75" t="s">
        <v>153</v>
      </c>
      <c r="BV17" s="284" t="s">
        <v>154</v>
      </c>
      <c r="BW17" s="75" t="s">
        <v>150</v>
      </c>
      <c r="BX17" s="75" t="s">
        <v>151</v>
      </c>
      <c r="BY17" s="75" t="s">
        <v>255</v>
      </c>
      <c r="BZ17" s="75" t="s">
        <v>256</v>
      </c>
      <c r="CA17" s="75" t="s">
        <v>257</v>
      </c>
      <c r="CB17" s="75" t="s">
        <v>153</v>
      </c>
      <c r="CC17" s="75" t="s">
        <v>154</v>
      </c>
      <c r="CD17" s="609"/>
    </row>
    <row r="18" spans="1:82" s="8" customFormat="1" ht="11.25" x14ac:dyDescent="0.2">
      <c r="A18" s="76">
        <v>1</v>
      </c>
      <c r="B18" s="76">
        <v>2</v>
      </c>
      <c r="C18" s="76">
        <v>3</v>
      </c>
      <c r="D18" s="275">
        <v>4</v>
      </c>
      <c r="E18" s="278" t="s">
        <v>155</v>
      </c>
      <c r="F18" s="274" t="s">
        <v>156</v>
      </c>
      <c r="G18" s="274" t="s">
        <v>157</v>
      </c>
      <c r="H18" s="274" t="s">
        <v>158</v>
      </c>
      <c r="I18" s="274" t="s">
        <v>159</v>
      </c>
      <c r="J18" s="274" t="s">
        <v>160</v>
      </c>
      <c r="K18" s="281" t="s">
        <v>161</v>
      </c>
      <c r="L18" s="278" t="s">
        <v>162</v>
      </c>
      <c r="M18" s="274" t="s">
        <v>163</v>
      </c>
      <c r="N18" s="274" t="s">
        <v>164</v>
      </c>
      <c r="O18" s="274" t="s">
        <v>165</v>
      </c>
      <c r="P18" s="274" t="s">
        <v>166</v>
      </c>
      <c r="Q18" s="274" t="s">
        <v>167</v>
      </c>
      <c r="R18" s="281" t="s">
        <v>168</v>
      </c>
      <c r="S18" s="278" t="s">
        <v>169</v>
      </c>
      <c r="T18" s="274" t="s">
        <v>170</v>
      </c>
      <c r="U18" s="274" t="s">
        <v>171</v>
      </c>
      <c r="V18" s="274" t="s">
        <v>172</v>
      </c>
      <c r="W18" s="274" t="s">
        <v>173</v>
      </c>
      <c r="X18" s="274" t="s">
        <v>174</v>
      </c>
      <c r="Y18" s="279" t="s">
        <v>175</v>
      </c>
      <c r="Z18" s="278" t="s">
        <v>176</v>
      </c>
      <c r="AA18" s="274" t="s">
        <v>177</v>
      </c>
      <c r="AB18" s="274" t="s">
        <v>178</v>
      </c>
      <c r="AC18" s="274" t="s">
        <v>179</v>
      </c>
      <c r="AD18" s="274" t="s">
        <v>180</v>
      </c>
      <c r="AE18" s="274" t="s">
        <v>181</v>
      </c>
      <c r="AF18" s="279" t="s">
        <v>182</v>
      </c>
      <c r="AG18" s="274" t="s">
        <v>183</v>
      </c>
      <c r="AH18" s="274" t="s">
        <v>184</v>
      </c>
      <c r="AI18" s="274" t="s">
        <v>185</v>
      </c>
      <c r="AJ18" s="274" t="s">
        <v>186</v>
      </c>
      <c r="AK18" s="274" t="s">
        <v>187</v>
      </c>
      <c r="AL18" s="274" t="s">
        <v>188</v>
      </c>
      <c r="AM18" s="279" t="s">
        <v>189</v>
      </c>
      <c r="AN18" s="285" t="s">
        <v>190</v>
      </c>
      <c r="AO18" s="76" t="s">
        <v>191</v>
      </c>
      <c r="AP18" s="76" t="s">
        <v>192</v>
      </c>
      <c r="AQ18" s="76" t="s">
        <v>193</v>
      </c>
      <c r="AR18" s="76" t="s">
        <v>194</v>
      </c>
      <c r="AS18" s="76" t="s">
        <v>195</v>
      </c>
      <c r="AT18" s="275" t="s">
        <v>196</v>
      </c>
      <c r="AU18" s="285" t="s">
        <v>197</v>
      </c>
      <c r="AV18" s="76" t="s">
        <v>198</v>
      </c>
      <c r="AW18" s="76" t="s">
        <v>199</v>
      </c>
      <c r="AX18" s="76" t="s">
        <v>200</v>
      </c>
      <c r="AY18" s="76" t="s">
        <v>201</v>
      </c>
      <c r="AZ18" s="76" t="s">
        <v>202</v>
      </c>
      <c r="BA18" s="275" t="s">
        <v>203</v>
      </c>
      <c r="BB18" s="285" t="s">
        <v>204</v>
      </c>
      <c r="BC18" s="76" t="s">
        <v>205</v>
      </c>
      <c r="BD18" s="76" t="s">
        <v>206</v>
      </c>
      <c r="BE18" s="76" t="s">
        <v>207</v>
      </c>
      <c r="BF18" s="76" t="s">
        <v>208</v>
      </c>
      <c r="BG18" s="76" t="s">
        <v>209</v>
      </c>
      <c r="BH18" s="286" t="s">
        <v>210</v>
      </c>
      <c r="BI18" s="285" t="s">
        <v>211</v>
      </c>
      <c r="BJ18" s="76" t="s">
        <v>212</v>
      </c>
      <c r="BK18" s="76" t="s">
        <v>213</v>
      </c>
      <c r="BL18" s="76" t="s">
        <v>214</v>
      </c>
      <c r="BM18" s="76" t="s">
        <v>215</v>
      </c>
      <c r="BN18" s="76" t="s">
        <v>216</v>
      </c>
      <c r="BO18" s="286" t="s">
        <v>217</v>
      </c>
      <c r="BP18" s="76" t="s">
        <v>218</v>
      </c>
      <c r="BQ18" s="76" t="s">
        <v>219</v>
      </c>
      <c r="BR18" s="76" t="s">
        <v>220</v>
      </c>
      <c r="BS18" s="76" t="s">
        <v>221</v>
      </c>
      <c r="BT18" s="76" t="s">
        <v>222</v>
      </c>
      <c r="BU18" s="76" t="s">
        <v>223</v>
      </c>
      <c r="BV18" s="286" t="s">
        <v>224</v>
      </c>
      <c r="BW18" s="76" t="s">
        <v>228</v>
      </c>
      <c r="BX18" s="76" t="s">
        <v>229</v>
      </c>
      <c r="BY18" s="76" t="s">
        <v>230</v>
      </c>
      <c r="BZ18" s="76" t="s">
        <v>231</v>
      </c>
      <c r="CA18" s="76" t="s">
        <v>232</v>
      </c>
      <c r="CB18" s="76" t="s">
        <v>258</v>
      </c>
      <c r="CC18" s="76" t="s">
        <v>259</v>
      </c>
      <c r="CD18" s="76">
        <v>8</v>
      </c>
    </row>
    <row r="19" spans="1:82" s="304" customFormat="1" ht="22.5" collapsed="1" x14ac:dyDescent="0.2">
      <c r="A19" s="294">
        <v>0</v>
      </c>
      <c r="B19" s="295" t="s">
        <v>30</v>
      </c>
      <c r="C19" s="296" t="s">
        <v>31</v>
      </c>
      <c r="D19" s="297" t="s">
        <v>38</v>
      </c>
      <c r="E19" s="298">
        <f>L19+S19+Z19+AG19</f>
        <v>0</v>
      </c>
      <c r="F19" s="299">
        <f>M19+T19+AA19+AH19</f>
        <v>0</v>
      </c>
      <c r="G19" s="299">
        <f t="shared" ref="G19:K19" si="0">N19+U19+AB19+AI19</f>
        <v>9.77</v>
      </c>
      <c r="H19" s="299">
        <f t="shared" si="0"/>
        <v>0</v>
      </c>
      <c r="I19" s="299">
        <f>P19+W19+AD19+AK19</f>
        <v>0.97</v>
      </c>
      <c r="J19" s="299">
        <f t="shared" si="0"/>
        <v>0.96</v>
      </c>
      <c r="K19" s="300">
        <f t="shared" si="0"/>
        <v>0</v>
      </c>
      <c r="L19" s="298">
        <f>L20+L21+L23+L24+L25</f>
        <v>0</v>
      </c>
      <c r="M19" s="299">
        <f t="shared" ref="M19:AM19" si="1">M20+M21+M23+M24+M25</f>
        <v>0</v>
      </c>
      <c r="N19" s="299">
        <f t="shared" si="1"/>
        <v>9.77</v>
      </c>
      <c r="O19" s="299">
        <f t="shared" si="1"/>
        <v>0</v>
      </c>
      <c r="P19" s="299">
        <f t="shared" si="1"/>
        <v>0.97</v>
      </c>
      <c r="Q19" s="299">
        <f t="shared" si="1"/>
        <v>0.96</v>
      </c>
      <c r="R19" s="300">
        <f t="shared" si="1"/>
        <v>0</v>
      </c>
      <c r="S19" s="298">
        <f t="shared" si="1"/>
        <v>0</v>
      </c>
      <c r="T19" s="299">
        <f t="shared" si="1"/>
        <v>0</v>
      </c>
      <c r="U19" s="299">
        <f t="shared" si="1"/>
        <v>0</v>
      </c>
      <c r="V19" s="299">
        <f t="shared" si="1"/>
        <v>0</v>
      </c>
      <c r="W19" s="299">
        <f t="shared" si="1"/>
        <v>0</v>
      </c>
      <c r="X19" s="299">
        <f t="shared" si="1"/>
        <v>0</v>
      </c>
      <c r="Y19" s="301">
        <f t="shared" si="1"/>
        <v>0</v>
      </c>
      <c r="Z19" s="298">
        <f t="shared" si="1"/>
        <v>0</v>
      </c>
      <c r="AA19" s="299">
        <f t="shared" si="1"/>
        <v>0</v>
      </c>
      <c r="AB19" s="299">
        <f t="shared" si="1"/>
        <v>0</v>
      </c>
      <c r="AC19" s="299">
        <f t="shared" si="1"/>
        <v>0</v>
      </c>
      <c r="AD19" s="299">
        <f t="shared" si="1"/>
        <v>0</v>
      </c>
      <c r="AE19" s="299">
        <f t="shared" si="1"/>
        <v>0</v>
      </c>
      <c r="AF19" s="301">
        <f t="shared" si="1"/>
        <v>0</v>
      </c>
      <c r="AG19" s="299">
        <f t="shared" si="1"/>
        <v>0</v>
      </c>
      <c r="AH19" s="299">
        <f t="shared" si="1"/>
        <v>0</v>
      </c>
      <c r="AI19" s="299">
        <f t="shared" si="1"/>
        <v>0</v>
      </c>
      <c r="AJ19" s="299">
        <f t="shared" si="1"/>
        <v>0</v>
      </c>
      <c r="AK19" s="299">
        <f t="shared" si="1"/>
        <v>0</v>
      </c>
      <c r="AL19" s="299">
        <f t="shared" si="1"/>
        <v>0</v>
      </c>
      <c r="AM19" s="301">
        <f t="shared" si="1"/>
        <v>0</v>
      </c>
      <c r="AN19" s="302">
        <f>AU19+BB19+BI19+BP19</f>
        <v>0.92</v>
      </c>
      <c r="AO19" s="296">
        <f t="shared" ref="AO19:AO58" si="2">AV19+BC19+BJ19+BQ19</f>
        <v>0</v>
      </c>
      <c r="AP19" s="296">
        <f t="shared" ref="AP19:AP58" si="3">AW19+BD19+BK19+BR19</f>
        <v>16.829999999999998</v>
      </c>
      <c r="AQ19" s="296">
        <f t="shared" ref="AQ19:AQ58" si="4">AX19+BE19+BL19+BS19</f>
        <v>0</v>
      </c>
      <c r="AR19" s="296">
        <f t="shared" ref="AR19:AR58" si="5">AY19+BF19+BM19+BT19</f>
        <v>0.06</v>
      </c>
      <c r="AS19" s="296">
        <f t="shared" ref="AS19:AS58" si="6">AZ19+BG19+BN19+BU19</f>
        <v>3.68</v>
      </c>
      <c r="AT19" s="297">
        <f t="shared" ref="AT19:AT58" si="7">BA19+BH19+BO19+BV19</f>
        <v>0</v>
      </c>
      <c r="AU19" s="302">
        <f t="shared" ref="AU19:BV19" si="8">AU20+AU21+AU23+AU24+AU25</f>
        <v>0.92</v>
      </c>
      <c r="AV19" s="296">
        <f t="shared" si="8"/>
        <v>0</v>
      </c>
      <c r="AW19" s="296">
        <f t="shared" si="8"/>
        <v>16.829999999999998</v>
      </c>
      <c r="AX19" s="296">
        <f t="shared" si="8"/>
        <v>0</v>
      </c>
      <c r="AY19" s="296">
        <f t="shared" si="8"/>
        <v>0.06</v>
      </c>
      <c r="AZ19" s="296">
        <f t="shared" si="8"/>
        <v>3.68</v>
      </c>
      <c r="BA19" s="297">
        <f t="shared" si="8"/>
        <v>0</v>
      </c>
      <c r="BB19" s="302">
        <f t="shared" si="8"/>
        <v>0</v>
      </c>
      <c r="BC19" s="296">
        <f t="shared" si="8"/>
        <v>0</v>
      </c>
      <c r="BD19" s="296">
        <f t="shared" si="8"/>
        <v>0</v>
      </c>
      <c r="BE19" s="296">
        <f t="shared" si="8"/>
        <v>0</v>
      </c>
      <c r="BF19" s="296">
        <f t="shared" si="8"/>
        <v>0</v>
      </c>
      <c r="BG19" s="296">
        <f t="shared" si="8"/>
        <v>0</v>
      </c>
      <c r="BH19" s="303">
        <f t="shared" si="8"/>
        <v>0</v>
      </c>
      <c r="BI19" s="302">
        <f t="shared" si="8"/>
        <v>0</v>
      </c>
      <c r="BJ19" s="296">
        <f t="shared" si="8"/>
        <v>0</v>
      </c>
      <c r="BK19" s="296">
        <f t="shared" si="8"/>
        <v>0</v>
      </c>
      <c r="BL19" s="296">
        <f t="shared" si="8"/>
        <v>0</v>
      </c>
      <c r="BM19" s="296">
        <f t="shared" si="8"/>
        <v>0</v>
      </c>
      <c r="BN19" s="296">
        <f t="shared" si="8"/>
        <v>0</v>
      </c>
      <c r="BO19" s="303">
        <f t="shared" si="8"/>
        <v>0</v>
      </c>
      <c r="BP19" s="296">
        <f t="shared" si="8"/>
        <v>0</v>
      </c>
      <c r="BQ19" s="296">
        <f t="shared" si="8"/>
        <v>0</v>
      </c>
      <c r="BR19" s="296">
        <f t="shared" si="8"/>
        <v>0</v>
      </c>
      <c r="BS19" s="296">
        <f t="shared" si="8"/>
        <v>0</v>
      </c>
      <c r="BT19" s="296">
        <f t="shared" si="8"/>
        <v>0</v>
      </c>
      <c r="BU19" s="296">
        <f t="shared" si="8"/>
        <v>0</v>
      </c>
      <c r="BV19" s="303">
        <f t="shared" si="8"/>
        <v>0</v>
      </c>
      <c r="BW19" s="296">
        <f>AN19-E19</f>
        <v>0.92</v>
      </c>
      <c r="BX19" s="296">
        <f t="shared" ref="BX19:CC19" si="9">AO19-F19</f>
        <v>0</v>
      </c>
      <c r="BY19" s="296">
        <f>AP19-G19</f>
        <v>7.0599999999999987</v>
      </c>
      <c r="BZ19" s="296">
        <f t="shared" si="9"/>
        <v>0</v>
      </c>
      <c r="CA19" s="296">
        <f t="shared" si="9"/>
        <v>-0.90999999999999992</v>
      </c>
      <c r="CB19" s="296">
        <f t="shared" si="9"/>
        <v>2.72</v>
      </c>
      <c r="CC19" s="296">
        <f t="shared" si="9"/>
        <v>0</v>
      </c>
      <c r="CD19" s="296"/>
    </row>
    <row r="20" spans="1:82" s="8" customFormat="1" ht="22.5" hidden="1" outlineLevel="1" x14ac:dyDescent="0.2">
      <c r="A20" s="305" t="s">
        <v>32</v>
      </c>
      <c r="B20" s="306" t="s">
        <v>33</v>
      </c>
      <c r="C20" s="307" t="s">
        <v>31</v>
      </c>
      <c r="D20" s="308" t="s">
        <v>38</v>
      </c>
      <c r="E20" s="298">
        <f t="shared" ref="E20:E58" si="10">L20+S20+Z20+AG20</f>
        <v>0</v>
      </c>
      <c r="F20" s="299">
        <f t="shared" ref="F20:F58" si="11">M20+T20+AA20+AH20</f>
        <v>0</v>
      </c>
      <c r="G20" s="309">
        <f t="shared" ref="G20:G58" si="12">N20+U20+AB20+AI20</f>
        <v>8.91</v>
      </c>
      <c r="H20" s="309">
        <f t="shared" ref="H20:H58" si="13">O20+V20+AC20+AJ20</f>
        <v>0</v>
      </c>
      <c r="I20" s="309">
        <f t="shared" ref="I20:I58" si="14">P20+W20+AD20+AK20</f>
        <v>0</v>
      </c>
      <c r="J20" s="309">
        <f t="shared" ref="J20:J58" si="15">Q20+X20+AE20+AL20</f>
        <v>0.96</v>
      </c>
      <c r="K20" s="310">
        <f t="shared" ref="K20:K58" si="16">R20+Y20+AF20+AM20</f>
        <v>0</v>
      </c>
      <c r="L20" s="298">
        <f>L27</f>
        <v>0</v>
      </c>
      <c r="M20" s="309">
        <f t="shared" ref="M20:AM20" si="17">M27</f>
        <v>0</v>
      </c>
      <c r="N20" s="309">
        <f t="shared" si="17"/>
        <v>8.91</v>
      </c>
      <c r="O20" s="309">
        <f t="shared" si="17"/>
        <v>0</v>
      </c>
      <c r="P20" s="309">
        <f t="shared" si="17"/>
        <v>0</v>
      </c>
      <c r="Q20" s="309">
        <f t="shared" si="17"/>
        <v>0.96</v>
      </c>
      <c r="R20" s="300">
        <f t="shared" si="17"/>
        <v>0</v>
      </c>
      <c r="S20" s="298">
        <f t="shared" si="17"/>
        <v>0</v>
      </c>
      <c r="T20" s="309">
        <f t="shared" si="17"/>
        <v>0</v>
      </c>
      <c r="U20" s="309">
        <f t="shared" si="17"/>
        <v>0</v>
      </c>
      <c r="V20" s="309">
        <f t="shared" si="17"/>
        <v>0</v>
      </c>
      <c r="W20" s="299">
        <f t="shared" si="17"/>
        <v>0</v>
      </c>
      <c r="X20" s="299">
        <f t="shared" si="17"/>
        <v>0</v>
      </c>
      <c r="Y20" s="311">
        <f t="shared" si="17"/>
        <v>0</v>
      </c>
      <c r="Z20" s="298">
        <f t="shared" si="17"/>
        <v>0</v>
      </c>
      <c r="AA20" s="309">
        <f t="shared" si="17"/>
        <v>0</v>
      </c>
      <c r="AB20" s="309">
        <f t="shared" si="17"/>
        <v>0</v>
      </c>
      <c r="AC20" s="309">
        <f t="shared" si="17"/>
        <v>0</v>
      </c>
      <c r="AD20" s="299">
        <f t="shared" si="17"/>
        <v>0</v>
      </c>
      <c r="AE20" s="299">
        <f t="shared" si="17"/>
        <v>0</v>
      </c>
      <c r="AF20" s="311">
        <f t="shared" si="17"/>
        <v>0</v>
      </c>
      <c r="AG20" s="299">
        <f t="shared" si="17"/>
        <v>0</v>
      </c>
      <c r="AH20" s="299">
        <f t="shared" si="17"/>
        <v>0</v>
      </c>
      <c r="AI20" s="299">
        <f t="shared" si="17"/>
        <v>0</v>
      </c>
      <c r="AJ20" s="299">
        <f t="shared" si="17"/>
        <v>0</v>
      </c>
      <c r="AK20" s="299">
        <f t="shared" si="17"/>
        <v>0</v>
      </c>
      <c r="AL20" s="299">
        <f t="shared" si="17"/>
        <v>0</v>
      </c>
      <c r="AM20" s="301">
        <f t="shared" si="17"/>
        <v>0</v>
      </c>
      <c r="AN20" s="302">
        <f t="shared" ref="AN20:AN58" si="18">AU20+BB20+BI20+BP20</f>
        <v>0</v>
      </c>
      <c r="AO20" s="296">
        <f t="shared" si="2"/>
        <v>0</v>
      </c>
      <c r="AP20" s="307">
        <f t="shared" si="3"/>
        <v>14.11</v>
      </c>
      <c r="AQ20" s="307">
        <f t="shared" si="4"/>
        <v>0</v>
      </c>
      <c r="AR20" s="307">
        <f t="shared" si="5"/>
        <v>0</v>
      </c>
      <c r="AS20" s="307">
        <f t="shared" si="6"/>
        <v>3.68</v>
      </c>
      <c r="AT20" s="308">
        <f t="shared" si="7"/>
        <v>0</v>
      </c>
      <c r="AU20" s="302">
        <f t="shared" ref="AU20:BV20" si="19">AU27</f>
        <v>0</v>
      </c>
      <c r="AV20" s="307">
        <f t="shared" si="19"/>
        <v>0</v>
      </c>
      <c r="AW20" s="307">
        <f t="shared" si="19"/>
        <v>14.11</v>
      </c>
      <c r="AX20" s="307">
        <f t="shared" si="19"/>
        <v>0</v>
      </c>
      <c r="AY20" s="307">
        <f t="shared" si="19"/>
        <v>0</v>
      </c>
      <c r="AZ20" s="307">
        <f t="shared" si="19"/>
        <v>3.68</v>
      </c>
      <c r="BA20" s="297">
        <f t="shared" si="19"/>
        <v>0</v>
      </c>
      <c r="BB20" s="302">
        <f t="shared" si="19"/>
        <v>0</v>
      </c>
      <c r="BC20" s="307">
        <f t="shared" si="19"/>
        <v>0</v>
      </c>
      <c r="BD20" s="307">
        <f t="shared" si="19"/>
        <v>0</v>
      </c>
      <c r="BE20" s="307">
        <f t="shared" si="19"/>
        <v>0</v>
      </c>
      <c r="BF20" s="296">
        <f t="shared" si="19"/>
        <v>0</v>
      </c>
      <c r="BG20" s="296">
        <f t="shared" si="19"/>
        <v>0</v>
      </c>
      <c r="BH20" s="312">
        <f t="shared" si="19"/>
        <v>0</v>
      </c>
      <c r="BI20" s="302">
        <f t="shared" si="19"/>
        <v>0</v>
      </c>
      <c r="BJ20" s="307">
        <f t="shared" si="19"/>
        <v>0</v>
      </c>
      <c r="BK20" s="307">
        <f t="shared" si="19"/>
        <v>0</v>
      </c>
      <c r="BL20" s="307">
        <f t="shared" si="19"/>
        <v>0</v>
      </c>
      <c r="BM20" s="296">
        <f t="shared" si="19"/>
        <v>0</v>
      </c>
      <c r="BN20" s="296">
        <f t="shared" si="19"/>
        <v>0</v>
      </c>
      <c r="BO20" s="312">
        <f t="shared" si="19"/>
        <v>0</v>
      </c>
      <c r="BP20" s="296">
        <f t="shared" si="19"/>
        <v>0</v>
      </c>
      <c r="BQ20" s="296">
        <f t="shared" si="19"/>
        <v>0</v>
      </c>
      <c r="BR20" s="296">
        <f t="shared" si="19"/>
        <v>0</v>
      </c>
      <c r="BS20" s="296">
        <f t="shared" si="19"/>
        <v>0</v>
      </c>
      <c r="BT20" s="296">
        <f t="shared" si="19"/>
        <v>0</v>
      </c>
      <c r="BU20" s="296">
        <f t="shared" si="19"/>
        <v>0</v>
      </c>
      <c r="BV20" s="303">
        <f t="shared" si="19"/>
        <v>0</v>
      </c>
      <c r="BW20" s="296">
        <f t="shared" ref="BW20:BW58" si="20">AN20-E20</f>
        <v>0</v>
      </c>
      <c r="BX20" s="296">
        <f t="shared" ref="BX20:BX58" si="21">AO20-F20</f>
        <v>0</v>
      </c>
      <c r="BY20" s="296">
        <f t="shared" ref="BY20:BY58" si="22">AP20-G20</f>
        <v>5.1999999999999993</v>
      </c>
      <c r="BZ20" s="296">
        <f t="shared" ref="BZ20:BZ58" si="23">AQ20-H20</f>
        <v>0</v>
      </c>
      <c r="CA20" s="296">
        <f t="shared" ref="CA20:CA58" si="24">AR20-I20</f>
        <v>0</v>
      </c>
      <c r="CB20" s="296">
        <f t="shared" ref="CB20:CB58" si="25">AS20-J20</f>
        <v>2.72</v>
      </c>
      <c r="CC20" s="296">
        <f t="shared" ref="CC20:CC58" si="26">AT20-K20</f>
        <v>0</v>
      </c>
      <c r="CD20" s="296"/>
    </row>
    <row r="21" spans="1:82" s="8" customFormat="1" ht="22.5" hidden="1" outlineLevel="1" x14ac:dyDescent="0.2">
      <c r="A21" s="305" t="s">
        <v>34</v>
      </c>
      <c r="B21" s="306" t="s">
        <v>35</v>
      </c>
      <c r="C21" s="307" t="s">
        <v>31</v>
      </c>
      <c r="D21" s="308" t="s">
        <v>38</v>
      </c>
      <c r="E21" s="298">
        <f t="shared" si="10"/>
        <v>0</v>
      </c>
      <c r="F21" s="299">
        <f t="shared" si="11"/>
        <v>0</v>
      </c>
      <c r="G21" s="309">
        <f t="shared" si="12"/>
        <v>0.19</v>
      </c>
      <c r="H21" s="309">
        <f t="shared" si="13"/>
        <v>0</v>
      </c>
      <c r="I21" s="309">
        <f t="shared" si="14"/>
        <v>0</v>
      </c>
      <c r="J21" s="309">
        <f t="shared" si="15"/>
        <v>0</v>
      </c>
      <c r="K21" s="310">
        <f t="shared" si="16"/>
        <v>0</v>
      </c>
      <c r="L21" s="298">
        <f t="shared" ref="L21:AM21" si="27">L32</f>
        <v>0</v>
      </c>
      <c r="M21" s="309">
        <f t="shared" si="27"/>
        <v>0</v>
      </c>
      <c r="N21" s="309">
        <f t="shared" si="27"/>
        <v>0.19</v>
      </c>
      <c r="O21" s="309">
        <f t="shared" si="27"/>
        <v>0</v>
      </c>
      <c r="P21" s="309">
        <f t="shared" si="27"/>
        <v>0</v>
      </c>
      <c r="Q21" s="309">
        <f t="shared" si="27"/>
        <v>0</v>
      </c>
      <c r="R21" s="300">
        <f t="shared" si="27"/>
        <v>0</v>
      </c>
      <c r="S21" s="298">
        <f t="shared" si="27"/>
        <v>0</v>
      </c>
      <c r="T21" s="309">
        <f t="shared" si="27"/>
        <v>0</v>
      </c>
      <c r="U21" s="309">
        <f t="shared" si="27"/>
        <v>0</v>
      </c>
      <c r="V21" s="309">
        <f t="shared" si="27"/>
        <v>0</v>
      </c>
      <c r="W21" s="299">
        <f t="shared" si="27"/>
        <v>0</v>
      </c>
      <c r="X21" s="299">
        <f t="shared" si="27"/>
        <v>0</v>
      </c>
      <c r="Y21" s="311">
        <f t="shared" si="27"/>
        <v>0</v>
      </c>
      <c r="Z21" s="298">
        <f t="shared" si="27"/>
        <v>0</v>
      </c>
      <c r="AA21" s="309">
        <f t="shared" si="27"/>
        <v>0</v>
      </c>
      <c r="AB21" s="309">
        <f t="shared" si="27"/>
        <v>0</v>
      </c>
      <c r="AC21" s="309">
        <f t="shared" si="27"/>
        <v>0</v>
      </c>
      <c r="AD21" s="299">
        <f t="shared" si="27"/>
        <v>0</v>
      </c>
      <c r="AE21" s="299">
        <f t="shared" si="27"/>
        <v>0</v>
      </c>
      <c r="AF21" s="311">
        <f t="shared" si="27"/>
        <v>0</v>
      </c>
      <c r="AG21" s="299">
        <f t="shared" si="27"/>
        <v>0</v>
      </c>
      <c r="AH21" s="299">
        <f t="shared" si="27"/>
        <v>0</v>
      </c>
      <c r="AI21" s="299">
        <f t="shared" si="27"/>
        <v>0</v>
      </c>
      <c r="AJ21" s="299">
        <f t="shared" si="27"/>
        <v>0</v>
      </c>
      <c r="AK21" s="299">
        <f t="shared" si="27"/>
        <v>0</v>
      </c>
      <c r="AL21" s="299">
        <f t="shared" si="27"/>
        <v>0</v>
      </c>
      <c r="AM21" s="301">
        <f t="shared" si="27"/>
        <v>0</v>
      </c>
      <c r="AN21" s="302">
        <f t="shared" si="18"/>
        <v>0.92</v>
      </c>
      <c r="AO21" s="296">
        <f t="shared" si="2"/>
        <v>0</v>
      </c>
      <c r="AP21" s="307">
        <f t="shared" si="3"/>
        <v>2.72</v>
      </c>
      <c r="AQ21" s="307">
        <f t="shared" si="4"/>
        <v>0</v>
      </c>
      <c r="AR21" s="307">
        <f t="shared" si="5"/>
        <v>0.06</v>
      </c>
      <c r="AS21" s="307">
        <f t="shared" si="6"/>
        <v>0</v>
      </c>
      <c r="AT21" s="308">
        <f t="shared" si="7"/>
        <v>0</v>
      </c>
      <c r="AU21" s="302">
        <f t="shared" ref="AU21:BV21" si="28">AU32</f>
        <v>0.92</v>
      </c>
      <c r="AV21" s="307">
        <f t="shared" si="28"/>
        <v>0</v>
      </c>
      <c r="AW21" s="307">
        <f t="shared" si="28"/>
        <v>2.72</v>
      </c>
      <c r="AX21" s="307">
        <f t="shared" si="28"/>
        <v>0</v>
      </c>
      <c r="AY21" s="307">
        <f t="shared" si="28"/>
        <v>0.06</v>
      </c>
      <c r="AZ21" s="307">
        <f t="shared" si="28"/>
        <v>0</v>
      </c>
      <c r="BA21" s="297">
        <f t="shared" si="28"/>
        <v>0</v>
      </c>
      <c r="BB21" s="302">
        <f t="shared" si="28"/>
        <v>0</v>
      </c>
      <c r="BC21" s="307">
        <f t="shared" si="28"/>
        <v>0</v>
      </c>
      <c r="BD21" s="307">
        <f t="shared" si="28"/>
        <v>0</v>
      </c>
      <c r="BE21" s="307">
        <f t="shared" si="28"/>
        <v>0</v>
      </c>
      <c r="BF21" s="296">
        <f t="shared" si="28"/>
        <v>0</v>
      </c>
      <c r="BG21" s="296">
        <f t="shared" si="28"/>
        <v>0</v>
      </c>
      <c r="BH21" s="312">
        <f t="shared" si="28"/>
        <v>0</v>
      </c>
      <c r="BI21" s="302">
        <f t="shared" si="28"/>
        <v>0</v>
      </c>
      <c r="BJ21" s="307">
        <f t="shared" si="28"/>
        <v>0</v>
      </c>
      <c r="BK21" s="307">
        <f t="shared" si="28"/>
        <v>0</v>
      </c>
      <c r="BL21" s="307">
        <f t="shared" si="28"/>
        <v>0</v>
      </c>
      <c r="BM21" s="296">
        <f t="shared" si="28"/>
        <v>0</v>
      </c>
      <c r="BN21" s="296">
        <f t="shared" si="28"/>
        <v>0</v>
      </c>
      <c r="BO21" s="312">
        <f t="shared" si="28"/>
        <v>0</v>
      </c>
      <c r="BP21" s="296">
        <f t="shared" si="28"/>
        <v>0</v>
      </c>
      <c r="BQ21" s="296">
        <f t="shared" si="28"/>
        <v>0</v>
      </c>
      <c r="BR21" s="296">
        <f t="shared" si="28"/>
        <v>0</v>
      </c>
      <c r="BS21" s="296">
        <f t="shared" si="28"/>
        <v>0</v>
      </c>
      <c r="BT21" s="296">
        <f t="shared" si="28"/>
        <v>0</v>
      </c>
      <c r="BU21" s="296">
        <f t="shared" si="28"/>
        <v>0</v>
      </c>
      <c r="BV21" s="303">
        <f t="shared" si="28"/>
        <v>0</v>
      </c>
      <c r="BW21" s="296">
        <f t="shared" si="20"/>
        <v>0.92</v>
      </c>
      <c r="BX21" s="296">
        <f t="shared" si="21"/>
        <v>0</v>
      </c>
      <c r="BY21" s="296">
        <f t="shared" si="22"/>
        <v>2.5300000000000002</v>
      </c>
      <c r="BZ21" s="296">
        <f t="shared" si="23"/>
        <v>0</v>
      </c>
      <c r="CA21" s="296">
        <f t="shared" si="24"/>
        <v>0.06</v>
      </c>
      <c r="CB21" s="296">
        <f t="shared" si="25"/>
        <v>0</v>
      </c>
      <c r="CC21" s="296">
        <f t="shared" si="26"/>
        <v>0</v>
      </c>
      <c r="CD21" s="296"/>
    </row>
    <row r="22" spans="1:82" s="8" customFormat="1" ht="45" hidden="1" outlineLevel="1" x14ac:dyDescent="0.2">
      <c r="A22" s="305" t="s">
        <v>36</v>
      </c>
      <c r="B22" s="306" t="s">
        <v>37</v>
      </c>
      <c r="C22" s="307" t="s">
        <v>31</v>
      </c>
      <c r="D22" s="308" t="s">
        <v>38</v>
      </c>
      <c r="E22" s="298" t="s">
        <v>38</v>
      </c>
      <c r="F22" s="299" t="s">
        <v>38</v>
      </c>
      <c r="G22" s="309" t="s">
        <v>38</v>
      </c>
      <c r="H22" s="309" t="s">
        <v>38</v>
      </c>
      <c r="I22" s="309" t="s">
        <v>38</v>
      </c>
      <c r="J22" s="309" t="s">
        <v>38</v>
      </c>
      <c r="K22" s="310" t="s">
        <v>38</v>
      </c>
      <c r="L22" s="298" t="s">
        <v>38</v>
      </c>
      <c r="M22" s="309" t="s">
        <v>38</v>
      </c>
      <c r="N22" s="309" t="s">
        <v>38</v>
      </c>
      <c r="O22" s="309" t="s">
        <v>38</v>
      </c>
      <c r="P22" s="309" t="s">
        <v>38</v>
      </c>
      <c r="Q22" s="309" t="s">
        <v>38</v>
      </c>
      <c r="R22" s="310" t="s">
        <v>38</v>
      </c>
      <c r="S22" s="298" t="s">
        <v>38</v>
      </c>
      <c r="T22" s="309" t="s">
        <v>38</v>
      </c>
      <c r="U22" s="309" t="s">
        <v>38</v>
      </c>
      <c r="V22" s="309" t="s">
        <v>38</v>
      </c>
      <c r="W22" s="309" t="s">
        <v>38</v>
      </c>
      <c r="X22" s="299" t="s">
        <v>38</v>
      </c>
      <c r="Y22" s="311" t="s">
        <v>38</v>
      </c>
      <c r="Z22" s="298" t="s">
        <v>38</v>
      </c>
      <c r="AA22" s="309" t="s">
        <v>38</v>
      </c>
      <c r="AB22" s="309" t="s">
        <v>38</v>
      </c>
      <c r="AC22" s="309" t="s">
        <v>38</v>
      </c>
      <c r="AD22" s="309" t="s">
        <v>38</v>
      </c>
      <c r="AE22" s="299" t="s">
        <v>38</v>
      </c>
      <c r="AF22" s="311" t="s">
        <v>38</v>
      </c>
      <c r="AG22" s="309" t="s">
        <v>38</v>
      </c>
      <c r="AH22" s="299" t="s">
        <v>38</v>
      </c>
      <c r="AI22" s="299" t="s">
        <v>38</v>
      </c>
      <c r="AJ22" s="299" t="s">
        <v>38</v>
      </c>
      <c r="AK22" s="299" t="s">
        <v>38</v>
      </c>
      <c r="AL22" s="299" t="s">
        <v>38</v>
      </c>
      <c r="AM22" s="301" t="s">
        <v>38</v>
      </c>
      <c r="AN22" s="302" t="s">
        <v>38</v>
      </c>
      <c r="AO22" s="296" t="s">
        <v>38</v>
      </c>
      <c r="AP22" s="307" t="s">
        <v>38</v>
      </c>
      <c r="AQ22" s="307" t="s">
        <v>38</v>
      </c>
      <c r="AR22" s="307" t="s">
        <v>38</v>
      </c>
      <c r="AS22" s="307" t="s">
        <v>38</v>
      </c>
      <c r="AT22" s="308" t="s">
        <v>38</v>
      </c>
      <c r="AU22" s="308" t="s">
        <v>38</v>
      </c>
      <c r="AV22" s="308" t="s">
        <v>38</v>
      </c>
      <c r="AW22" s="308" t="s">
        <v>38</v>
      </c>
      <c r="AX22" s="308" t="s">
        <v>38</v>
      </c>
      <c r="AY22" s="308" t="s">
        <v>38</v>
      </c>
      <c r="AZ22" s="308" t="s">
        <v>38</v>
      </c>
      <c r="BA22" s="308" t="s">
        <v>38</v>
      </c>
      <c r="BB22" s="308" t="s">
        <v>38</v>
      </c>
      <c r="BC22" s="308" t="s">
        <v>38</v>
      </c>
      <c r="BD22" s="308" t="s">
        <v>38</v>
      </c>
      <c r="BE22" s="308" t="s">
        <v>38</v>
      </c>
      <c r="BF22" s="308" t="s">
        <v>38</v>
      </c>
      <c r="BG22" s="308" t="s">
        <v>38</v>
      </c>
      <c r="BH22" s="308" t="s">
        <v>38</v>
      </c>
      <c r="BI22" s="308" t="s">
        <v>38</v>
      </c>
      <c r="BJ22" s="308" t="s">
        <v>38</v>
      </c>
      <c r="BK22" s="308" t="s">
        <v>38</v>
      </c>
      <c r="BL22" s="308" t="s">
        <v>38</v>
      </c>
      <c r="BM22" s="308" t="s">
        <v>38</v>
      </c>
      <c r="BN22" s="308" t="s">
        <v>38</v>
      </c>
      <c r="BO22" s="308" t="s">
        <v>38</v>
      </c>
      <c r="BP22" s="308" t="s">
        <v>38</v>
      </c>
      <c r="BQ22" s="308" t="s">
        <v>38</v>
      </c>
      <c r="BR22" s="308" t="s">
        <v>38</v>
      </c>
      <c r="BS22" s="308" t="s">
        <v>38</v>
      </c>
      <c r="BT22" s="308" t="s">
        <v>38</v>
      </c>
      <c r="BU22" s="308" t="s">
        <v>38</v>
      </c>
      <c r="BV22" s="308" t="s">
        <v>38</v>
      </c>
      <c r="BW22" s="308" t="s">
        <v>38</v>
      </c>
      <c r="BX22" s="308" t="s">
        <v>38</v>
      </c>
      <c r="BY22" s="308" t="s">
        <v>38</v>
      </c>
      <c r="BZ22" s="308" t="s">
        <v>38</v>
      </c>
      <c r="CA22" s="308" t="s">
        <v>38</v>
      </c>
      <c r="CB22" s="308" t="s">
        <v>38</v>
      </c>
      <c r="CC22" s="308" t="s">
        <v>38</v>
      </c>
      <c r="CD22" s="296"/>
    </row>
    <row r="23" spans="1:82" s="8" customFormat="1" ht="22.5" hidden="1" outlineLevel="1" x14ac:dyDescent="0.2">
      <c r="A23" s="313" t="s">
        <v>39</v>
      </c>
      <c r="B23" s="306" t="s">
        <v>40</v>
      </c>
      <c r="C23" s="307" t="s">
        <v>31</v>
      </c>
      <c r="D23" s="308" t="s">
        <v>38</v>
      </c>
      <c r="E23" s="314">
        <f t="shared" si="10"/>
        <v>0</v>
      </c>
      <c r="F23" s="299">
        <f t="shared" si="11"/>
        <v>0</v>
      </c>
      <c r="G23" s="309">
        <f t="shared" si="12"/>
        <v>0.66999999999999993</v>
      </c>
      <c r="H23" s="309">
        <f t="shared" si="13"/>
        <v>0</v>
      </c>
      <c r="I23" s="309">
        <f t="shared" si="14"/>
        <v>0.97</v>
      </c>
      <c r="J23" s="309">
        <f t="shared" si="15"/>
        <v>0</v>
      </c>
      <c r="K23" s="310">
        <f t="shared" si="16"/>
        <v>0</v>
      </c>
      <c r="L23" s="314">
        <f t="shared" ref="L23:AM23" si="29">L47</f>
        <v>0</v>
      </c>
      <c r="M23" s="309">
        <f t="shared" si="29"/>
        <v>0</v>
      </c>
      <c r="N23" s="309">
        <f t="shared" si="29"/>
        <v>0.66999999999999993</v>
      </c>
      <c r="O23" s="309">
        <f t="shared" si="29"/>
        <v>0</v>
      </c>
      <c r="P23" s="309">
        <f t="shared" si="29"/>
        <v>0.97</v>
      </c>
      <c r="Q23" s="309">
        <f t="shared" si="29"/>
        <v>0</v>
      </c>
      <c r="R23" s="300">
        <f t="shared" si="29"/>
        <v>0</v>
      </c>
      <c r="S23" s="314">
        <f t="shared" si="29"/>
        <v>0</v>
      </c>
      <c r="T23" s="309">
        <f t="shared" si="29"/>
        <v>0</v>
      </c>
      <c r="U23" s="309">
        <f t="shared" si="29"/>
        <v>0</v>
      </c>
      <c r="V23" s="309">
        <f t="shared" si="29"/>
        <v>0</v>
      </c>
      <c r="W23" s="299">
        <f t="shared" si="29"/>
        <v>0</v>
      </c>
      <c r="X23" s="309">
        <f t="shared" si="29"/>
        <v>0</v>
      </c>
      <c r="Y23" s="311">
        <f t="shared" si="29"/>
        <v>0</v>
      </c>
      <c r="Z23" s="314">
        <f t="shared" si="29"/>
        <v>0</v>
      </c>
      <c r="AA23" s="309">
        <f t="shared" si="29"/>
        <v>0</v>
      </c>
      <c r="AB23" s="309">
        <f t="shared" si="29"/>
        <v>0</v>
      </c>
      <c r="AC23" s="309">
        <f t="shared" si="29"/>
        <v>0</v>
      </c>
      <c r="AD23" s="299">
        <f t="shared" si="29"/>
        <v>0</v>
      </c>
      <c r="AE23" s="309">
        <f t="shared" si="29"/>
        <v>0</v>
      </c>
      <c r="AF23" s="311">
        <f t="shared" si="29"/>
        <v>0</v>
      </c>
      <c r="AG23" s="299">
        <f t="shared" si="29"/>
        <v>0</v>
      </c>
      <c r="AH23" s="309">
        <f t="shared" si="29"/>
        <v>0</v>
      </c>
      <c r="AI23" s="309">
        <f t="shared" si="29"/>
        <v>0</v>
      </c>
      <c r="AJ23" s="309">
        <f t="shared" si="29"/>
        <v>0</v>
      </c>
      <c r="AK23" s="309">
        <f t="shared" si="29"/>
        <v>0</v>
      </c>
      <c r="AL23" s="309">
        <f t="shared" si="29"/>
        <v>0</v>
      </c>
      <c r="AM23" s="311">
        <f t="shared" si="29"/>
        <v>0</v>
      </c>
      <c r="AN23" s="315">
        <f t="shared" si="18"/>
        <v>0</v>
      </c>
      <c r="AO23" s="296">
        <f t="shared" si="2"/>
        <v>0</v>
      </c>
      <c r="AP23" s="307">
        <f t="shared" si="3"/>
        <v>0</v>
      </c>
      <c r="AQ23" s="307">
        <f t="shared" si="4"/>
        <v>0</v>
      </c>
      <c r="AR23" s="307">
        <f t="shared" si="5"/>
        <v>0</v>
      </c>
      <c r="AS23" s="307">
        <f t="shared" si="6"/>
        <v>0</v>
      </c>
      <c r="AT23" s="308">
        <f t="shared" si="7"/>
        <v>0</v>
      </c>
      <c r="AU23" s="315">
        <f t="shared" ref="AU23:BV23" si="30">AU47</f>
        <v>0</v>
      </c>
      <c r="AV23" s="307">
        <f t="shared" si="30"/>
        <v>0</v>
      </c>
      <c r="AW23" s="307">
        <f t="shared" si="30"/>
        <v>0</v>
      </c>
      <c r="AX23" s="307">
        <f t="shared" si="30"/>
        <v>0</v>
      </c>
      <c r="AY23" s="307">
        <f t="shared" si="30"/>
        <v>0</v>
      </c>
      <c r="AZ23" s="307">
        <f t="shared" si="30"/>
        <v>0</v>
      </c>
      <c r="BA23" s="297">
        <f t="shared" si="30"/>
        <v>0</v>
      </c>
      <c r="BB23" s="315">
        <f t="shared" si="30"/>
        <v>0</v>
      </c>
      <c r="BC23" s="307">
        <f t="shared" si="30"/>
        <v>0</v>
      </c>
      <c r="BD23" s="307">
        <f t="shared" si="30"/>
        <v>0</v>
      </c>
      <c r="BE23" s="307">
        <f t="shared" si="30"/>
        <v>0</v>
      </c>
      <c r="BF23" s="296">
        <f t="shared" si="30"/>
        <v>0</v>
      </c>
      <c r="BG23" s="307">
        <f t="shared" si="30"/>
        <v>0</v>
      </c>
      <c r="BH23" s="312">
        <f t="shared" si="30"/>
        <v>0</v>
      </c>
      <c r="BI23" s="315">
        <f t="shared" si="30"/>
        <v>0</v>
      </c>
      <c r="BJ23" s="307">
        <f t="shared" si="30"/>
        <v>0</v>
      </c>
      <c r="BK23" s="307">
        <f t="shared" si="30"/>
        <v>0</v>
      </c>
      <c r="BL23" s="307">
        <f t="shared" si="30"/>
        <v>0</v>
      </c>
      <c r="BM23" s="296">
        <f t="shared" si="30"/>
        <v>0</v>
      </c>
      <c r="BN23" s="307">
        <f t="shared" si="30"/>
        <v>0</v>
      </c>
      <c r="BO23" s="312">
        <f t="shared" si="30"/>
        <v>0</v>
      </c>
      <c r="BP23" s="296">
        <f t="shared" si="30"/>
        <v>0</v>
      </c>
      <c r="BQ23" s="307">
        <f t="shared" si="30"/>
        <v>0</v>
      </c>
      <c r="BR23" s="307">
        <f t="shared" si="30"/>
        <v>0</v>
      </c>
      <c r="BS23" s="307">
        <f t="shared" si="30"/>
        <v>0</v>
      </c>
      <c r="BT23" s="307">
        <f t="shared" si="30"/>
        <v>0</v>
      </c>
      <c r="BU23" s="307">
        <f t="shared" si="30"/>
        <v>0</v>
      </c>
      <c r="BV23" s="312">
        <f t="shared" si="30"/>
        <v>0</v>
      </c>
      <c r="BW23" s="307">
        <f t="shared" si="20"/>
        <v>0</v>
      </c>
      <c r="BX23" s="307">
        <f t="shared" si="21"/>
        <v>0</v>
      </c>
      <c r="BY23" s="307">
        <f t="shared" si="22"/>
        <v>-0.66999999999999993</v>
      </c>
      <c r="BZ23" s="307">
        <f t="shared" si="23"/>
        <v>0</v>
      </c>
      <c r="CA23" s="307">
        <f t="shared" si="24"/>
        <v>-0.97</v>
      </c>
      <c r="CB23" s="307">
        <f t="shared" si="25"/>
        <v>0</v>
      </c>
      <c r="CC23" s="307">
        <f t="shared" si="26"/>
        <v>0</v>
      </c>
      <c r="CD23" s="307"/>
    </row>
    <row r="24" spans="1:82" s="8" customFormat="1" ht="33.75" hidden="1" outlineLevel="1" x14ac:dyDescent="0.2">
      <c r="A24" s="313" t="s">
        <v>41</v>
      </c>
      <c r="B24" s="306" t="s">
        <v>42</v>
      </c>
      <c r="C24" s="307" t="s">
        <v>31</v>
      </c>
      <c r="D24" s="308" t="s">
        <v>38</v>
      </c>
      <c r="E24" s="314">
        <f t="shared" si="10"/>
        <v>0</v>
      </c>
      <c r="F24" s="299">
        <f t="shared" si="11"/>
        <v>0</v>
      </c>
      <c r="G24" s="309">
        <f t="shared" si="12"/>
        <v>0</v>
      </c>
      <c r="H24" s="309">
        <f t="shared" si="13"/>
        <v>0</v>
      </c>
      <c r="I24" s="309">
        <f t="shared" si="14"/>
        <v>0</v>
      </c>
      <c r="J24" s="309">
        <f t="shared" si="15"/>
        <v>0</v>
      </c>
      <c r="K24" s="310">
        <f t="shared" si="16"/>
        <v>0</v>
      </c>
      <c r="L24" s="314">
        <f t="shared" ref="L24:AA25" si="31">L55</f>
        <v>0</v>
      </c>
      <c r="M24" s="309">
        <f t="shared" si="31"/>
        <v>0</v>
      </c>
      <c r="N24" s="309">
        <f t="shared" si="31"/>
        <v>0</v>
      </c>
      <c r="O24" s="309">
        <f t="shared" si="31"/>
        <v>0</v>
      </c>
      <c r="P24" s="309">
        <f t="shared" si="31"/>
        <v>0</v>
      </c>
      <c r="Q24" s="309">
        <f t="shared" si="31"/>
        <v>0</v>
      </c>
      <c r="R24" s="300">
        <f t="shared" si="31"/>
        <v>0</v>
      </c>
      <c r="S24" s="314">
        <f t="shared" si="31"/>
        <v>0</v>
      </c>
      <c r="T24" s="309">
        <f t="shared" si="31"/>
        <v>0</v>
      </c>
      <c r="U24" s="309">
        <f t="shared" si="31"/>
        <v>0</v>
      </c>
      <c r="V24" s="309">
        <f t="shared" si="31"/>
        <v>0</v>
      </c>
      <c r="W24" s="299">
        <f t="shared" si="31"/>
        <v>0</v>
      </c>
      <c r="X24" s="309">
        <f t="shared" si="31"/>
        <v>0</v>
      </c>
      <c r="Y24" s="311">
        <f t="shared" si="31"/>
        <v>0</v>
      </c>
      <c r="Z24" s="314">
        <f t="shared" si="31"/>
        <v>0</v>
      </c>
      <c r="AA24" s="309">
        <f t="shared" si="31"/>
        <v>0</v>
      </c>
      <c r="AB24" s="309">
        <f t="shared" ref="M24:AM25" si="32">AB55</f>
        <v>0</v>
      </c>
      <c r="AC24" s="309">
        <f t="shared" si="32"/>
        <v>0</v>
      </c>
      <c r="AD24" s="299">
        <f t="shared" si="32"/>
        <v>0</v>
      </c>
      <c r="AE24" s="309">
        <f t="shared" si="32"/>
        <v>0</v>
      </c>
      <c r="AF24" s="311">
        <f t="shared" si="32"/>
        <v>0</v>
      </c>
      <c r="AG24" s="299">
        <f t="shared" si="32"/>
        <v>0</v>
      </c>
      <c r="AH24" s="309">
        <f t="shared" si="32"/>
        <v>0</v>
      </c>
      <c r="AI24" s="309">
        <f t="shared" si="32"/>
        <v>0</v>
      </c>
      <c r="AJ24" s="309">
        <f t="shared" si="32"/>
        <v>0</v>
      </c>
      <c r="AK24" s="309">
        <f t="shared" si="32"/>
        <v>0</v>
      </c>
      <c r="AL24" s="309">
        <f t="shared" si="32"/>
        <v>0</v>
      </c>
      <c r="AM24" s="311">
        <f t="shared" si="32"/>
        <v>0</v>
      </c>
      <c r="AN24" s="315">
        <f t="shared" si="18"/>
        <v>0</v>
      </c>
      <c r="AO24" s="296">
        <f t="shared" si="2"/>
        <v>0</v>
      </c>
      <c r="AP24" s="307">
        <f t="shared" si="3"/>
        <v>0</v>
      </c>
      <c r="AQ24" s="307">
        <f t="shared" si="4"/>
        <v>0</v>
      </c>
      <c r="AR24" s="307">
        <f t="shared" si="5"/>
        <v>0</v>
      </c>
      <c r="AS24" s="307">
        <f t="shared" si="6"/>
        <v>0</v>
      </c>
      <c r="AT24" s="308">
        <f t="shared" si="7"/>
        <v>0</v>
      </c>
      <c r="AU24" s="315">
        <f t="shared" ref="AU24:BV24" si="33">AU55</f>
        <v>0</v>
      </c>
      <c r="AV24" s="307">
        <f t="shared" si="33"/>
        <v>0</v>
      </c>
      <c r="AW24" s="307">
        <f t="shared" si="33"/>
        <v>0</v>
      </c>
      <c r="AX24" s="307">
        <f t="shared" si="33"/>
        <v>0</v>
      </c>
      <c r="AY24" s="307">
        <f t="shared" si="33"/>
        <v>0</v>
      </c>
      <c r="AZ24" s="307">
        <f t="shared" si="33"/>
        <v>0</v>
      </c>
      <c r="BA24" s="297">
        <f t="shared" si="33"/>
        <v>0</v>
      </c>
      <c r="BB24" s="315">
        <f t="shared" si="33"/>
        <v>0</v>
      </c>
      <c r="BC24" s="307">
        <f t="shared" si="33"/>
        <v>0</v>
      </c>
      <c r="BD24" s="307">
        <f t="shared" si="33"/>
        <v>0</v>
      </c>
      <c r="BE24" s="307">
        <f t="shared" si="33"/>
        <v>0</v>
      </c>
      <c r="BF24" s="296">
        <f t="shared" si="33"/>
        <v>0</v>
      </c>
      <c r="BG24" s="307">
        <f t="shared" si="33"/>
        <v>0</v>
      </c>
      <c r="BH24" s="312">
        <f t="shared" si="33"/>
        <v>0</v>
      </c>
      <c r="BI24" s="315">
        <f t="shared" si="33"/>
        <v>0</v>
      </c>
      <c r="BJ24" s="307">
        <f t="shared" si="33"/>
        <v>0</v>
      </c>
      <c r="BK24" s="307">
        <f t="shared" si="33"/>
        <v>0</v>
      </c>
      <c r="BL24" s="307">
        <f t="shared" si="33"/>
        <v>0</v>
      </c>
      <c r="BM24" s="296">
        <f t="shared" si="33"/>
        <v>0</v>
      </c>
      <c r="BN24" s="307">
        <f t="shared" si="33"/>
        <v>0</v>
      </c>
      <c r="BO24" s="312">
        <f t="shared" si="33"/>
        <v>0</v>
      </c>
      <c r="BP24" s="296">
        <f t="shared" si="33"/>
        <v>0</v>
      </c>
      <c r="BQ24" s="307">
        <f t="shared" si="33"/>
        <v>0</v>
      </c>
      <c r="BR24" s="307">
        <f t="shared" si="33"/>
        <v>0</v>
      </c>
      <c r="BS24" s="307">
        <f t="shared" si="33"/>
        <v>0</v>
      </c>
      <c r="BT24" s="307">
        <f t="shared" si="33"/>
        <v>0</v>
      </c>
      <c r="BU24" s="307">
        <f t="shared" si="33"/>
        <v>0</v>
      </c>
      <c r="BV24" s="312">
        <f t="shared" si="33"/>
        <v>0</v>
      </c>
      <c r="BW24" s="307">
        <f t="shared" si="20"/>
        <v>0</v>
      </c>
      <c r="BX24" s="307">
        <f t="shared" si="21"/>
        <v>0</v>
      </c>
      <c r="BY24" s="307">
        <f t="shared" si="22"/>
        <v>0</v>
      </c>
      <c r="BZ24" s="307">
        <f t="shared" si="23"/>
        <v>0</v>
      </c>
      <c r="CA24" s="307">
        <f t="shared" si="24"/>
        <v>0</v>
      </c>
      <c r="CB24" s="307">
        <f t="shared" si="25"/>
        <v>0</v>
      </c>
      <c r="CC24" s="307">
        <f t="shared" si="26"/>
        <v>0</v>
      </c>
      <c r="CD24" s="307"/>
    </row>
    <row r="25" spans="1:82" s="8" customFormat="1" ht="22.5" hidden="1" outlineLevel="1" x14ac:dyDescent="0.2">
      <c r="A25" s="316" t="s">
        <v>43</v>
      </c>
      <c r="B25" s="317" t="s">
        <v>44</v>
      </c>
      <c r="C25" s="318" t="s">
        <v>31</v>
      </c>
      <c r="D25" s="319" t="s">
        <v>38</v>
      </c>
      <c r="E25" s="314">
        <f t="shared" si="10"/>
        <v>0</v>
      </c>
      <c r="F25" s="299">
        <f t="shared" si="11"/>
        <v>0</v>
      </c>
      <c r="G25" s="309">
        <f t="shared" si="12"/>
        <v>0</v>
      </c>
      <c r="H25" s="309">
        <f t="shared" si="13"/>
        <v>0</v>
      </c>
      <c r="I25" s="309">
        <f t="shared" si="14"/>
        <v>0</v>
      </c>
      <c r="J25" s="309">
        <f t="shared" si="15"/>
        <v>0</v>
      </c>
      <c r="K25" s="310">
        <f t="shared" si="16"/>
        <v>0</v>
      </c>
      <c r="L25" s="314">
        <f t="shared" si="31"/>
        <v>0</v>
      </c>
      <c r="M25" s="309">
        <f t="shared" si="32"/>
        <v>0</v>
      </c>
      <c r="N25" s="309">
        <f t="shared" si="32"/>
        <v>0</v>
      </c>
      <c r="O25" s="309">
        <f t="shared" si="32"/>
        <v>0</v>
      </c>
      <c r="P25" s="309">
        <f t="shared" si="32"/>
        <v>0</v>
      </c>
      <c r="Q25" s="309">
        <f t="shared" si="32"/>
        <v>0</v>
      </c>
      <c r="R25" s="300">
        <f t="shared" si="32"/>
        <v>0</v>
      </c>
      <c r="S25" s="314">
        <f t="shared" si="32"/>
        <v>0</v>
      </c>
      <c r="T25" s="309">
        <f t="shared" si="32"/>
        <v>0</v>
      </c>
      <c r="U25" s="309">
        <f t="shared" si="32"/>
        <v>0</v>
      </c>
      <c r="V25" s="309">
        <f t="shared" si="32"/>
        <v>0</v>
      </c>
      <c r="W25" s="299">
        <f t="shared" si="32"/>
        <v>0</v>
      </c>
      <c r="X25" s="309">
        <f t="shared" si="32"/>
        <v>0</v>
      </c>
      <c r="Y25" s="311">
        <f t="shared" si="32"/>
        <v>0</v>
      </c>
      <c r="Z25" s="314">
        <f t="shared" si="32"/>
        <v>0</v>
      </c>
      <c r="AA25" s="309">
        <f t="shared" si="32"/>
        <v>0</v>
      </c>
      <c r="AB25" s="309">
        <f t="shared" si="32"/>
        <v>0</v>
      </c>
      <c r="AC25" s="309">
        <f t="shared" si="32"/>
        <v>0</v>
      </c>
      <c r="AD25" s="299">
        <f t="shared" si="32"/>
        <v>0</v>
      </c>
      <c r="AE25" s="309">
        <f t="shared" si="32"/>
        <v>0</v>
      </c>
      <c r="AF25" s="311">
        <f t="shared" si="32"/>
        <v>0</v>
      </c>
      <c r="AG25" s="299">
        <f t="shared" si="32"/>
        <v>0</v>
      </c>
      <c r="AH25" s="309">
        <f t="shared" si="32"/>
        <v>0</v>
      </c>
      <c r="AI25" s="309">
        <f t="shared" si="32"/>
        <v>0</v>
      </c>
      <c r="AJ25" s="309">
        <f t="shared" si="32"/>
        <v>0</v>
      </c>
      <c r="AK25" s="309">
        <f t="shared" si="32"/>
        <v>0</v>
      </c>
      <c r="AL25" s="309">
        <f t="shared" si="32"/>
        <v>0</v>
      </c>
      <c r="AM25" s="311">
        <f t="shared" si="32"/>
        <v>0</v>
      </c>
      <c r="AN25" s="315">
        <f t="shared" si="18"/>
        <v>0</v>
      </c>
      <c r="AO25" s="296">
        <f t="shared" si="2"/>
        <v>0</v>
      </c>
      <c r="AP25" s="307">
        <f t="shared" si="3"/>
        <v>0</v>
      </c>
      <c r="AQ25" s="307">
        <f t="shared" si="4"/>
        <v>0</v>
      </c>
      <c r="AR25" s="307">
        <f t="shared" si="5"/>
        <v>0</v>
      </c>
      <c r="AS25" s="307">
        <f t="shared" si="6"/>
        <v>0</v>
      </c>
      <c r="AT25" s="308">
        <f t="shared" si="7"/>
        <v>0</v>
      </c>
      <c r="AU25" s="315">
        <f t="shared" ref="AU25:BV25" si="34">AU56</f>
        <v>0</v>
      </c>
      <c r="AV25" s="307">
        <f t="shared" si="34"/>
        <v>0</v>
      </c>
      <c r="AW25" s="307">
        <f t="shared" si="34"/>
        <v>0</v>
      </c>
      <c r="AX25" s="307">
        <f t="shared" si="34"/>
        <v>0</v>
      </c>
      <c r="AY25" s="307">
        <f t="shared" si="34"/>
        <v>0</v>
      </c>
      <c r="AZ25" s="307">
        <f t="shared" si="34"/>
        <v>0</v>
      </c>
      <c r="BA25" s="297">
        <f t="shared" si="34"/>
        <v>0</v>
      </c>
      <c r="BB25" s="315">
        <f t="shared" si="34"/>
        <v>0</v>
      </c>
      <c r="BC25" s="307">
        <f t="shared" si="34"/>
        <v>0</v>
      </c>
      <c r="BD25" s="307">
        <f t="shared" si="34"/>
        <v>0</v>
      </c>
      <c r="BE25" s="307">
        <f t="shared" si="34"/>
        <v>0</v>
      </c>
      <c r="BF25" s="296">
        <f t="shared" si="34"/>
        <v>0</v>
      </c>
      <c r="BG25" s="307">
        <f t="shared" si="34"/>
        <v>0</v>
      </c>
      <c r="BH25" s="312">
        <f t="shared" si="34"/>
        <v>0</v>
      </c>
      <c r="BI25" s="315">
        <f t="shared" si="34"/>
        <v>0</v>
      </c>
      <c r="BJ25" s="307">
        <f t="shared" si="34"/>
        <v>0</v>
      </c>
      <c r="BK25" s="307">
        <f t="shared" si="34"/>
        <v>0</v>
      </c>
      <c r="BL25" s="307">
        <f t="shared" si="34"/>
        <v>0</v>
      </c>
      <c r="BM25" s="296">
        <f t="shared" si="34"/>
        <v>0</v>
      </c>
      <c r="BN25" s="307">
        <f t="shared" si="34"/>
        <v>0</v>
      </c>
      <c r="BO25" s="312">
        <f t="shared" si="34"/>
        <v>0</v>
      </c>
      <c r="BP25" s="296">
        <f t="shared" si="34"/>
        <v>0</v>
      </c>
      <c r="BQ25" s="307">
        <f t="shared" si="34"/>
        <v>0</v>
      </c>
      <c r="BR25" s="307">
        <f t="shared" si="34"/>
        <v>0</v>
      </c>
      <c r="BS25" s="307">
        <f t="shared" si="34"/>
        <v>0</v>
      </c>
      <c r="BT25" s="307">
        <f t="shared" si="34"/>
        <v>0</v>
      </c>
      <c r="BU25" s="307">
        <f t="shared" si="34"/>
        <v>0</v>
      </c>
      <c r="BV25" s="312">
        <f t="shared" si="34"/>
        <v>0</v>
      </c>
      <c r="BW25" s="307">
        <f t="shared" si="20"/>
        <v>0</v>
      </c>
      <c r="BX25" s="307">
        <f t="shared" si="21"/>
        <v>0</v>
      </c>
      <c r="BY25" s="307">
        <f t="shared" si="22"/>
        <v>0</v>
      </c>
      <c r="BZ25" s="307">
        <f t="shared" si="23"/>
        <v>0</v>
      </c>
      <c r="CA25" s="307">
        <f t="shared" si="24"/>
        <v>0</v>
      </c>
      <c r="CB25" s="307">
        <f t="shared" si="25"/>
        <v>0</v>
      </c>
      <c r="CC25" s="307">
        <f t="shared" si="26"/>
        <v>0</v>
      </c>
      <c r="CD25" s="307"/>
    </row>
    <row r="26" spans="1:82" s="8" customFormat="1" ht="11.25" x14ac:dyDescent="0.2">
      <c r="A26" s="320">
        <v>1</v>
      </c>
      <c r="B26" s="306" t="s">
        <v>45</v>
      </c>
      <c r="C26" s="307"/>
      <c r="D26" s="308" t="s">
        <v>38</v>
      </c>
      <c r="E26" s="314">
        <f t="shared" si="10"/>
        <v>0</v>
      </c>
      <c r="F26" s="309">
        <f t="shared" si="11"/>
        <v>0</v>
      </c>
      <c r="G26" s="309">
        <f t="shared" si="12"/>
        <v>0</v>
      </c>
      <c r="H26" s="309">
        <f t="shared" si="13"/>
        <v>0</v>
      </c>
      <c r="I26" s="309">
        <f t="shared" si="14"/>
        <v>0</v>
      </c>
      <c r="J26" s="309">
        <f t="shared" si="15"/>
        <v>0</v>
      </c>
      <c r="K26" s="310">
        <f t="shared" si="16"/>
        <v>0</v>
      </c>
      <c r="L26" s="314"/>
      <c r="M26" s="309"/>
      <c r="N26" s="309"/>
      <c r="O26" s="309"/>
      <c r="P26" s="309"/>
      <c r="Q26" s="309"/>
      <c r="R26" s="310"/>
      <c r="S26" s="314"/>
      <c r="T26" s="309"/>
      <c r="U26" s="309"/>
      <c r="V26" s="309"/>
      <c r="W26" s="309"/>
      <c r="X26" s="309"/>
      <c r="Y26" s="311"/>
      <c r="Z26" s="314"/>
      <c r="AA26" s="309"/>
      <c r="AB26" s="309"/>
      <c r="AC26" s="309"/>
      <c r="AD26" s="309"/>
      <c r="AE26" s="309"/>
      <c r="AF26" s="311"/>
      <c r="AG26" s="309"/>
      <c r="AH26" s="309"/>
      <c r="AI26" s="309"/>
      <c r="AJ26" s="309"/>
      <c r="AK26" s="309"/>
      <c r="AL26" s="309"/>
      <c r="AM26" s="311"/>
      <c r="AN26" s="315">
        <f t="shared" si="18"/>
        <v>0</v>
      </c>
      <c r="AO26" s="307">
        <f t="shared" si="2"/>
        <v>0</v>
      </c>
      <c r="AP26" s="307">
        <f t="shared" si="3"/>
        <v>0</v>
      </c>
      <c r="AQ26" s="307">
        <f t="shared" si="4"/>
        <v>0</v>
      </c>
      <c r="AR26" s="307">
        <f t="shared" si="5"/>
        <v>0</v>
      </c>
      <c r="AS26" s="307">
        <f t="shared" si="6"/>
        <v>0</v>
      </c>
      <c r="AT26" s="308">
        <f t="shared" si="7"/>
        <v>0</v>
      </c>
      <c r="AU26" s="315"/>
      <c r="AV26" s="307"/>
      <c r="AW26" s="307"/>
      <c r="AX26" s="307"/>
      <c r="AY26" s="307"/>
      <c r="AZ26" s="307"/>
      <c r="BA26" s="308"/>
      <c r="BB26" s="315"/>
      <c r="BC26" s="307"/>
      <c r="BD26" s="307"/>
      <c r="BE26" s="307"/>
      <c r="BF26" s="307"/>
      <c r="BG26" s="307"/>
      <c r="BH26" s="312"/>
      <c r="BI26" s="315"/>
      <c r="BJ26" s="307"/>
      <c r="BK26" s="307"/>
      <c r="BL26" s="307"/>
      <c r="BM26" s="307"/>
      <c r="BN26" s="307"/>
      <c r="BO26" s="312"/>
      <c r="BP26" s="307"/>
      <c r="BQ26" s="307"/>
      <c r="BR26" s="307"/>
      <c r="BS26" s="307"/>
      <c r="BT26" s="307"/>
      <c r="BU26" s="307"/>
      <c r="BV26" s="312"/>
      <c r="BW26" s="307">
        <f t="shared" si="20"/>
        <v>0</v>
      </c>
      <c r="BX26" s="307">
        <f t="shared" si="21"/>
        <v>0</v>
      </c>
      <c r="BY26" s="307">
        <f t="shared" si="22"/>
        <v>0</v>
      </c>
      <c r="BZ26" s="307">
        <f t="shared" si="23"/>
        <v>0</v>
      </c>
      <c r="CA26" s="307">
        <f t="shared" si="24"/>
        <v>0</v>
      </c>
      <c r="CB26" s="307">
        <f t="shared" si="25"/>
        <v>0</v>
      </c>
      <c r="CC26" s="307">
        <f t="shared" si="26"/>
        <v>0</v>
      </c>
      <c r="CD26" s="307"/>
    </row>
    <row r="27" spans="1:82" s="8" customFormat="1" ht="22.5" collapsed="1" x14ac:dyDescent="0.2">
      <c r="A27" s="321" t="s">
        <v>46</v>
      </c>
      <c r="B27" s="322" t="s">
        <v>47</v>
      </c>
      <c r="C27" s="323" t="s">
        <v>31</v>
      </c>
      <c r="D27" s="324" t="s">
        <v>38</v>
      </c>
      <c r="E27" s="325">
        <f>L27+S27+Z27+AG27</f>
        <v>0</v>
      </c>
      <c r="F27" s="326">
        <f t="shared" si="11"/>
        <v>0</v>
      </c>
      <c r="G27" s="326">
        <f t="shared" si="12"/>
        <v>8.91</v>
      </c>
      <c r="H27" s="326">
        <f t="shared" si="13"/>
        <v>0</v>
      </c>
      <c r="I27" s="326">
        <f t="shared" si="14"/>
        <v>0</v>
      </c>
      <c r="J27" s="326">
        <f t="shared" si="15"/>
        <v>0.96</v>
      </c>
      <c r="K27" s="327">
        <f t="shared" si="16"/>
        <v>0</v>
      </c>
      <c r="L27" s="325">
        <f t="shared" ref="L27:AM27" si="35">L28</f>
        <v>0</v>
      </c>
      <c r="M27" s="326">
        <f t="shared" si="35"/>
        <v>0</v>
      </c>
      <c r="N27" s="326">
        <f t="shared" si="35"/>
        <v>8.91</v>
      </c>
      <c r="O27" s="326">
        <f t="shared" si="35"/>
        <v>0</v>
      </c>
      <c r="P27" s="326">
        <f t="shared" si="35"/>
        <v>0</v>
      </c>
      <c r="Q27" s="326">
        <f t="shared" si="35"/>
        <v>0.96</v>
      </c>
      <c r="R27" s="327">
        <f t="shared" si="35"/>
        <v>0</v>
      </c>
      <c r="S27" s="325">
        <f t="shared" si="35"/>
        <v>0</v>
      </c>
      <c r="T27" s="326">
        <f t="shared" si="35"/>
        <v>0</v>
      </c>
      <c r="U27" s="326">
        <f t="shared" si="35"/>
        <v>0</v>
      </c>
      <c r="V27" s="326">
        <f t="shared" si="35"/>
        <v>0</v>
      </c>
      <c r="W27" s="326">
        <f t="shared" si="35"/>
        <v>0</v>
      </c>
      <c r="X27" s="326">
        <f t="shared" si="35"/>
        <v>0</v>
      </c>
      <c r="Y27" s="328">
        <f t="shared" si="35"/>
        <v>0</v>
      </c>
      <c r="Z27" s="325">
        <f t="shared" si="35"/>
        <v>0</v>
      </c>
      <c r="AA27" s="326">
        <f t="shared" si="35"/>
        <v>0</v>
      </c>
      <c r="AB27" s="326">
        <f t="shared" si="35"/>
        <v>0</v>
      </c>
      <c r="AC27" s="326">
        <f t="shared" si="35"/>
        <v>0</v>
      </c>
      <c r="AD27" s="326">
        <f t="shared" si="35"/>
        <v>0</v>
      </c>
      <c r="AE27" s="326">
        <f t="shared" si="35"/>
        <v>0</v>
      </c>
      <c r="AF27" s="328">
        <f t="shared" si="35"/>
        <v>0</v>
      </c>
      <c r="AG27" s="326">
        <f t="shared" si="35"/>
        <v>0</v>
      </c>
      <c r="AH27" s="326">
        <f t="shared" si="35"/>
        <v>0</v>
      </c>
      <c r="AI27" s="326">
        <f t="shared" si="35"/>
        <v>0</v>
      </c>
      <c r="AJ27" s="326">
        <f t="shared" si="35"/>
        <v>0</v>
      </c>
      <c r="AK27" s="326">
        <f t="shared" si="35"/>
        <v>0</v>
      </c>
      <c r="AL27" s="326">
        <f t="shared" si="35"/>
        <v>0</v>
      </c>
      <c r="AM27" s="328">
        <f t="shared" si="35"/>
        <v>0</v>
      </c>
      <c r="AN27" s="329">
        <f t="shared" si="18"/>
        <v>0</v>
      </c>
      <c r="AO27" s="330">
        <f t="shared" si="2"/>
        <v>0</v>
      </c>
      <c r="AP27" s="330">
        <f t="shared" si="3"/>
        <v>14.11</v>
      </c>
      <c r="AQ27" s="330">
        <f t="shared" si="4"/>
        <v>0</v>
      </c>
      <c r="AR27" s="330">
        <f t="shared" si="5"/>
        <v>0</v>
      </c>
      <c r="AS27" s="330">
        <f t="shared" si="6"/>
        <v>3.68</v>
      </c>
      <c r="AT27" s="331">
        <f t="shared" si="7"/>
        <v>0</v>
      </c>
      <c r="AU27" s="329">
        <f t="shared" ref="AU27:BV27" si="36">AU28</f>
        <v>0</v>
      </c>
      <c r="AV27" s="330">
        <f t="shared" si="36"/>
        <v>0</v>
      </c>
      <c r="AW27" s="330">
        <f t="shared" si="36"/>
        <v>14.11</v>
      </c>
      <c r="AX27" s="330">
        <f t="shared" si="36"/>
        <v>0</v>
      </c>
      <c r="AY27" s="330">
        <f t="shared" si="36"/>
        <v>0</v>
      </c>
      <c r="AZ27" s="330">
        <f t="shared" si="36"/>
        <v>3.68</v>
      </c>
      <c r="BA27" s="331">
        <f t="shared" si="36"/>
        <v>0</v>
      </c>
      <c r="BB27" s="329">
        <f t="shared" si="36"/>
        <v>0</v>
      </c>
      <c r="BC27" s="330">
        <f t="shared" si="36"/>
        <v>0</v>
      </c>
      <c r="BD27" s="330">
        <f t="shared" si="36"/>
        <v>0</v>
      </c>
      <c r="BE27" s="330">
        <f t="shared" si="36"/>
        <v>0</v>
      </c>
      <c r="BF27" s="330">
        <f t="shared" si="36"/>
        <v>0</v>
      </c>
      <c r="BG27" s="330">
        <f t="shared" si="36"/>
        <v>0</v>
      </c>
      <c r="BH27" s="332">
        <f t="shared" si="36"/>
        <v>0</v>
      </c>
      <c r="BI27" s="329">
        <f t="shared" si="36"/>
        <v>0</v>
      </c>
      <c r="BJ27" s="330">
        <f t="shared" si="36"/>
        <v>0</v>
      </c>
      <c r="BK27" s="330">
        <f t="shared" si="36"/>
        <v>0</v>
      </c>
      <c r="BL27" s="330">
        <f t="shared" si="36"/>
        <v>0</v>
      </c>
      <c r="BM27" s="330">
        <f t="shared" si="36"/>
        <v>0</v>
      </c>
      <c r="BN27" s="330">
        <f t="shared" si="36"/>
        <v>0</v>
      </c>
      <c r="BO27" s="332">
        <f t="shared" si="36"/>
        <v>0</v>
      </c>
      <c r="BP27" s="330">
        <f t="shared" si="36"/>
        <v>0</v>
      </c>
      <c r="BQ27" s="330">
        <f t="shared" si="36"/>
        <v>0</v>
      </c>
      <c r="BR27" s="330">
        <f t="shared" si="36"/>
        <v>0</v>
      </c>
      <c r="BS27" s="330">
        <f t="shared" si="36"/>
        <v>0</v>
      </c>
      <c r="BT27" s="330">
        <f t="shared" si="36"/>
        <v>0</v>
      </c>
      <c r="BU27" s="330">
        <f t="shared" si="36"/>
        <v>0</v>
      </c>
      <c r="BV27" s="332">
        <f t="shared" si="36"/>
        <v>0</v>
      </c>
      <c r="BW27" s="330">
        <f t="shared" si="20"/>
        <v>0</v>
      </c>
      <c r="BX27" s="330">
        <f t="shared" si="21"/>
        <v>0</v>
      </c>
      <c r="BY27" s="330">
        <f t="shared" si="22"/>
        <v>5.1999999999999993</v>
      </c>
      <c r="BZ27" s="330">
        <f t="shared" si="23"/>
        <v>0</v>
      </c>
      <c r="CA27" s="330">
        <f t="shared" si="24"/>
        <v>0</v>
      </c>
      <c r="CB27" s="330">
        <f t="shared" si="25"/>
        <v>2.72</v>
      </c>
      <c r="CC27" s="330">
        <f t="shared" si="26"/>
        <v>0</v>
      </c>
      <c r="CD27" s="330"/>
    </row>
    <row r="28" spans="1:82" s="8" customFormat="1" ht="33.75" hidden="1" outlineLevel="1" x14ac:dyDescent="0.2">
      <c r="A28" s="333" t="s">
        <v>48</v>
      </c>
      <c r="B28" s="334" t="s">
        <v>49</v>
      </c>
      <c r="C28" s="335" t="s">
        <v>31</v>
      </c>
      <c r="D28" s="336" t="s">
        <v>38</v>
      </c>
      <c r="E28" s="337">
        <f t="shared" si="10"/>
        <v>0</v>
      </c>
      <c r="F28" s="338">
        <f t="shared" si="11"/>
        <v>0</v>
      </c>
      <c r="G28" s="338">
        <f t="shared" si="12"/>
        <v>8.91</v>
      </c>
      <c r="H28" s="338">
        <f t="shared" si="13"/>
        <v>0</v>
      </c>
      <c r="I28" s="338">
        <f t="shared" si="14"/>
        <v>0</v>
      </c>
      <c r="J28" s="338">
        <f t="shared" si="15"/>
        <v>0.96</v>
      </c>
      <c r="K28" s="339">
        <f t="shared" si="16"/>
        <v>0</v>
      </c>
      <c r="L28" s="337">
        <f>'13'!N29</f>
        <v>0</v>
      </c>
      <c r="M28" s="338">
        <f>'13'!O29</f>
        <v>0</v>
      </c>
      <c r="N28" s="338">
        <f>'13'!P29</f>
        <v>8.91</v>
      </c>
      <c r="O28" s="338"/>
      <c r="P28" s="338"/>
      <c r="Q28" s="338">
        <f>'13'!Q29</f>
        <v>0.96</v>
      </c>
      <c r="R28" s="339">
        <f>'13'!R29</f>
        <v>0</v>
      </c>
      <c r="S28" s="337">
        <f>'13'!U29</f>
        <v>0</v>
      </c>
      <c r="T28" s="338">
        <f>'13'!V29</f>
        <v>0</v>
      </c>
      <c r="U28" s="338">
        <f>'13'!W29</f>
        <v>0</v>
      </c>
      <c r="V28" s="338"/>
      <c r="W28" s="338"/>
      <c r="X28" s="338">
        <f>'13'!X29</f>
        <v>0</v>
      </c>
      <c r="Y28" s="340">
        <f>'13'!Y29</f>
        <v>0</v>
      </c>
      <c r="Z28" s="337">
        <f>'13'!AB29</f>
        <v>0</v>
      </c>
      <c r="AA28" s="338">
        <f>'13'!AC29</f>
        <v>0</v>
      </c>
      <c r="AB28" s="338">
        <f>'13'!AD29</f>
        <v>0</v>
      </c>
      <c r="AC28" s="338"/>
      <c r="AD28" s="338"/>
      <c r="AE28" s="338">
        <f>'13'!AE29</f>
        <v>0</v>
      </c>
      <c r="AF28" s="340">
        <f>'13'!AF29</f>
        <v>0</v>
      </c>
      <c r="AG28" s="338">
        <f>'13'!AI29</f>
        <v>0</v>
      </c>
      <c r="AH28" s="338">
        <f>'13'!AJ29</f>
        <v>0</v>
      </c>
      <c r="AI28" s="338">
        <f>'13'!AK29</f>
        <v>0</v>
      </c>
      <c r="AJ28" s="338"/>
      <c r="AK28" s="338"/>
      <c r="AL28" s="338">
        <f>'13'!AL29</f>
        <v>0</v>
      </c>
      <c r="AM28" s="340">
        <f>'13'!AM29</f>
        <v>0</v>
      </c>
      <c r="AN28" s="341">
        <f t="shared" si="18"/>
        <v>0</v>
      </c>
      <c r="AO28" s="335">
        <f t="shared" si="2"/>
        <v>0</v>
      </c>
      <c r="AP28" s="335">
        <f t="shared" si="3"/>
        <v>14.11</v>
      </c>
      <c r="AQ28" s="335">
        <f t="shared" si="4"/>
        <v>0</v>
      </c>
      <c r="AR28" s="335">
        <f t="shared" si="5"/>
        <v>0</v>
      </c>
      <c r="AS28" s="335">
        <f t="shared" si="6"/>
        <v>3.68</v>
      </c>
      <c r="AT28" s="336">
        <f t="shared" si="7"/>
        <v>0</v>
      </c>
      <c r="AU28" s="341">
        <f>'13'!AW29</f>
        <v>0</v>
      </c>
      <c r="AV28" s="335">
        <f>'13'!AX29</f>
        <v>0</v>
      </c>
      <c r="AW28" s="335">
        <f>'13'!AY29</f>
        <v>14.11</v>
      </c>
      <c r="AX28" s="335"/>
      <c r="AY28" s="335"/>
      <c r="AZ28" s="335">
        <f>'13'!AZ29</f>
        <v>3.68</v>
      </c>
      <c r="BA28" s="336">
        <f>'13'!BA29</f>
        <v>0</v>
      </c>
      <c r="BB28" s="341">
        <f>'13'!BD29</f>
        <v>0</v>
      </c>
      <c r="BC28" s="335">
        <f>'13'!BE29</f>
        <v>0</v>
      </c>
      <c r="BD28" s="335">
        <f>'13'!BF29</f>
        <v>0</v>
      </c>
      <c r="BE28" s="335"/>
      <c r="BF28" s="335"/>
      <c r="BG28" s="335">
        <f>'13'!BG29</f>
        <v>0</v>
      </c>
      <c r="BH28" s="342">
        <f>'13'!BH29</f>
        <v>0</v>
      </c>
      <c r="BI28" s="341">
        <f>'13'!BK29</f>
        <v>0</v>
      </c>
      <c r="BJ28" s="335">
        <f>'13'!BL29</f>
        <v>0</v>
      </c>
      <c r="BK28" s="335">
        <f>'13'!BM29</f>
        <v>0</v>
      </c>
      <c r="BL28" s="335"/>
      <c r="BM28" s="335"/>
      <c r="BN28" s="335">
        <f>'13'!BN29</f>
        <v>0</v>
      </c>
      <c r="BO28" s="342">
        <f>'13'!BO29</f>
        <v>0</v>
      </c>
      <c r="BP28" s="335">
        <f>'13'!BR29</f>
        <v>0</v>
      </c>
      <c r="BQ28" s="335">
        <f>'13'!BS29</f>
        <v>0</v>
      </c>
      <c r="BR28" s="335">
        <f>'13'!BT29</f>
        <v>0</v>
      </c>
      <c r="BS28" s="335"/>
      <c r="BT28" s="335"/>
      <c r="BU28" s="335">
        <f>'13'!BU29</f>
        <v>0</v>
      </c>
      <c r="BV28" s="342">
        <f>'13'!BV29</f>
        <v>0</v>
      </c>
      <c r="BW28" s="335">
        <f t="shared" si="20"/>
        <v>0</v>
      </c>
      <c r="BX28" s="335">
        <f t="shared" si="21"/>
        <v>0</v>
      </c>
      <c r="BY28" s="335">
        <f t="shared" si="22"/>
        <v>5.1999999999999993</v>
      </c>
      <c r="BZ28" s="335">
        <f t="shared" si="23"/>
        <v>0</v>
      </c>
      <c r="CA28" s="335">
        <f t="shared" si="24"/>
        <v>0</v>
      </c>
      <c r="CB28" s="335">
        <f t="shared" si="25"/>
        <v>2.72</v>
      </c>
      <c r="CC28" s="335">
        <f t="shared" si="26"/>
        <v>0</v>
      </c>
      <c r="CD28" s="335"/>
    </row>
    <row r="29" spans="1:82" s="8" customFormat="1" ht="56.25" hidden="1" outlineLevel="2" x14ac:dyDescent="0.2">
      <c r="A29" s="343" t="s">
        <v>50</v>
      </c>
      <c r="B29" s="344" t="s">
        <v>51</v>
      </c>
      <c r="C29" s="335" t="s">
        <v>31</v>
      </c>
      <c r="D29" s="336" t="s">
        <v>38</v>
      </c>
      <c r="E29" s="337">
        <f t="shared" si="10"/>
        <v>0</v>
      </c>
      <c r="F29" s="338">
        <f t="shared" si="11"/>
        <v>0</v>
      </c>
      <c r="G29" s="338">
        <f t="shared" si="12"/>
        <v>0</v>
      </c>
      <c r="H29" s="338">
        <f t="shared" si="13"/>
        <v>0</v>
      </c>
      <c r="I29" s="338">
        <f t="shared" si="14"/>
        <v>0</v>
      </c>
      <c r="J29" s="338">
        <f t="shared" si="15"/>
        <v>0</v>
      </c>
      <c r="K29" s="339">
        <f t="shared" si="16"/>
        <v>0</v>
      </c>
      <c r="L29" s="337">
        <v>0</v>
      </c>
      <c r="M29" s="338">
        <v>0</v>
      </c>
      <c r="N29" s="338">
        <v>0</v>
      </c>
      <c r="O29" s="338">
        <v>0</v>
      </c>
      <c r="P29" s="338">
        <v>0</v>
      </c>
      <c r="Q29" s="338">
        <v>0</v>
      </c>
      <c r="R29" s="339">
        <v>0</v>
      </c>
      <c r="S29" s="337">
        <v>0</v>
      </c>
      <c r="T29" s="338">
        <v>0</v>
      </c>
      <c r="U29" s="338">
        <v>0</v>
      </c>
      <c r="V29" s="338">
        <v>0</v>
      </c>
      <c r="W29" s="338">
        <v>0</v>
      </c>
      <c r="X29" s="338">
        <v>0</v>
      </c>
      <c r="Y29" s="340">
        <v>0</v>
      </c>
      <c r="Z29" s="337">
        <v>0</v>
      </c>
      <c r="AA29" s="338">
        <v>0</v>
      </c>
      <c r="AB29" s="338">
        <v>0</v>
      </c>
      <c r="AC29" s="338">
        <v>0</v>
      </c>
      <c r="AD29" s="338">
        <v>0</v>
      </c>
      <c r="AE29" s="338">
        <v>0</v>
      </c>
      <c r="AF29" s="340">
        <v>0</v>
      </c>
      <c r="AG29" s="338">
        <v>0</v>
      </c>
      <c r="AH29" s="338">
        <v>0</v>
      </c>
      <c r="AI29" s="338">
        <v>0</v>
      </c>
      <c r="AJ29" s="338">
        <v>0</v>
      </c>
      <c r="AK29" s="338">
        <v>0</v>
      </c>
      <c r="AL29" s="338">
        <v>0</v>
      </c>
      <c r="AM29" s="340">
        <v>0</v>
      </c>
      <c r="AN29" s="341">
        <v>0</v>
      </c>
      <c r="AO29" s="335">
        <v>0</v>
      </c>
      <c r="AP29" s="335">
        <v>0</v>
      </c>
      <c r="AQ29" s="335">
        <v>0</v>
      </c>
      <c r="AR29" s="335">
        <v>0</v>
      </c>
      <c r="AS29" s="335">
        <v>0</v>
      </c>
      <c r="AT29" s="336">
        <v>0</v>
      </c>
      <c r="AU29" s="341">
        <v>0</v>
      </c>
      <c r="AV29" s="335">
        <v>0</v>
      </c>
      <c r="AW29" s="335">
        <v>0</v>
      </c>
      <c r="AX29" s="335">
        <v>0</v>
      </c>
      <c r="AY29" s="335">
        <v>0</v>
      </c>
      <c r="AZ29" s="335">
        <v>0</v>
      </c>
      <c r="BA29" s="336">
        <v>0</v>
      </c>
      <c r="BB29" s="341">
        <v>0</v>
      </c>
      <c r="BC29" s="335">
        <v>0</v>
      </c>
      <c r="BD29" s="335">
        <v>0</v>
      </c>
      <c r="BE29" s="335">
        <v>0</v>
      </c>
      <c r="BF29" s="335">
        <v>0</v>
      </c>
      <c r="BG29" s="335">
        <v>0</v>
      </c>
      <c r="BH29" s="342">
        <v>0</v>
      </c>
      <c r="BI29" s="341">
        <v>0</v>
      </c>
      <c r="BJ29" s="335">
        <v>0</v>
      </c>
      <c r="BK29" s="335">
        <v>0</v>
      </c>
      <c r="BL29" s="335">
        <v>0</v>
      </c>
      <c r="BM29" s="335">
        <v>0</v>
      </c>
      <c r="BN29" s="335">
        <v>0</v>
      </c>
      <c r="BO29" s="342">
        <v>0</v>
      </c>
      <c r="BP29" s="335">
        <v>0</v>
      </c>
      <c r="BQ29" s="335">
        <v>0</v>
      </c>
      <c r="BR29" s="335">
        <v>0</v>
      </c>
      <c r="BS29" s="335">
        <v>0</v>
      </c>
      <c r="BT29" s="335">
        <v>0</v>
      </c>
      <c r="BU29" s="335">
        <v>0</v>
      </c>
      <c r="BV29" s="342">
        <v>0</v>
      </c>
      <c r="BW29" s="335">
        <f t="shared" si="20"/>
        <v>0</v>
      </c>
      <c r="BX29" s="335">
        <f t="shared" si="21"/>
        <v>0</v>
      </c>
      <c r="BY29" s="335">
        <f t="shared" si="22"/>
        <v>0</v>
      </c>
      <c r="BZ29" s="335">
        <f t="shared" si="23"/>
        <v>0</v>
      </c>
      <c r="CA29" s="335">
        <f t="shared" si="24"/>
        <v>0</v>
      </c>
      <c r="CB29" s="335">
        <f t="shared" si="25"/>
        <v>0</v>
      </c>
      <c r="CC29" s="335">
        <f t="shared" si="26"/>
        <v>0</v>
      </c>
      <c r="CD29" s="335">
        <v>0</v>
      </c>
    </row>
    <row r="30" spans="1:82" s="8" customFormat="1" ht="56.25" hidden="1" outlineLevel="2" x14ac:dyDescent="0.2">
      <c r="A30" s="343" t="s">
        <v>52</v>
      </c>
      <c r="B30" s="344" t="s">
        <v>53</v>
      </c>
      <c r="C30" s="335" t="s">
        <v>31</v>
      </c>
      <c r="D30" s="336" t="s">
        <v>38</v>
      </c>
      <c r="E30" s="337">
        <f t="shared" si="10"/>
        <v>0</v>
      </c>
      <c r="F30" s="338">
        <f t="shared" si="11"/>
        <v>0</v>
      </c>
      <c r="G30" s="338">
        <f t="shared" si="12"/>
        <v>0</v>
      </c>
      <c r="H30" s="338">
        <f t="shared" si="13"/>
        <v>0</v>
      </c>
      <c r="I30" s="338">
        <f t="shared" si="14"/>
        <v>0</v>
      </c>
      <c r="J30" s="338">
        <f t="shared" si="15"/>
        <v>0</v>
      </c>
      <c r="K30" s="339">
        <f t="shared" si="16"/>
        <v>0</v>
      </c>
      <c r="L30" s="337">
        <v>0</v>
      </c>
      <c r="M30" s="338">
        <v>0</v>
      </c>
      <c r="N30" s="338">
        <v>0</v>
      </c>
      <c r="O30" s="338">
        <v>0</v>
      </c>
      <c r="P30" s="338">
        <v>0</v>
      </c>
      <c r="Q30" s="338">
        <v>0</v>
      </c>
      <c r="R30" s="339">
        <v>0</v>
      </c>
      <c r="S30" s="337">
        <v>0</v>
      </c>
      <c r="T30" s="338">
        <v>0</v>
      </c>
      <c r="U30" s="338">
        <v>0</v>
      </c>
      <c r="V30" s="338">
        <v>0</v>
      </c>
      <c r="W30" s="338">
        <v>0</v>
      </c>
      <c r="X30" s="338">
        <v>0</v>
      </c>
      <c r="Y30" s="340">
        <v>0</v>
      </c>
      <c r="Z30" s="337">
        <v>0</v>
      </c>
      <c r="AA30" s="338">
        <v>0</v>
      </c>
      <c r="AB30" s="338">
        <v>0</v>
      </c>
      <c r="AC30" s="338">
        <v>0</v>
      </c>
      <c r="AD30" s="338">
        <v>0</v>
      </c>
      <c r="AE30" s="338">
        <v>0</v>
      </c>
      <c r="AF30" s="340">
        <v>0</v>
      </c>
      <c r="AG30" s="338">
        <v>0</v>
      </c>
      <c r="AH30" s="338">
        <v>0</v>
      </c>
      <c r="AI30" s="338">
        <v>0</v>
      </c>
      <c r="AJ30" s="338">
        <v>0</v>
      </c>
      <c r="AK30" s="338">
        <v>0</v>
      </c>
      <c r="AL30" s="338">
        <v>0</v>
      </c>
      <c r="AM30" s="340">
        <v>0</v>
      </c>
      <c r="AN30" s="341">
        <v>0</v>
      </c>
      <c r="AO30" s="335">
        <v>0</v>
      </c>
      <c r="AP30" s="335">
        <v>0</v>
      </c>
      <c r="AQ30" s="335">
        <v>0</v>
      </c>
      <c r="AR30" s="335">
        <v>0</v>
      </c>
      <c r="AS30" s="335">
        <v>0</v>
      </c>
      <c r="AT30" s="336">
        <v>0</v>
      </c>
      <c r="AU30" s="341">
        <v>0</v>
      </c>
      <c r="AV30" s="335">
        <v>0</v>
      </c>
      <c r="AW30" s="335">
        <v>0</v>
      </c>
      <c r="AX30" s="335">
        <v>0</v>
      </c>
      <c r="AY30" s="335">
        <v>0</v>
      </c>
      <c r="AZ30" s="335">
        <v>0</v>
      </c>
      <c r="BA30" s="336">
        <v>0</v>
      </c>
      <c r="BB30" s="341">
        <v>0</v>
      </c>
      <c r="BC30" s="335">
        <v>0</v>
      </c>
      <c r="BD30" s="335">
        <v>0</v>
      </c>
      <c r="BE30" s="335">
        <v>0</v>
      </c>
      <c r="BF30" s="335">
        <v>0</v>
      </c>
      <c r="BG30" s="335">
        <v>0</v>
      </c>
      <c r="BH30" s="342">
        <v>0</v>
      </c>
      <c r="BI30" s="341">
        <v>0</v>
      </c>
      <c r="BJ30" s="335">
        <v>0</v>
      </c>
      <c r="BK30" s="335">
        <v>0</v>
      </c>
      <c r="BL30" s="335">
        <v>0</v>
      </c>
      <c r="BM30" s="335">
        <v>0</v>
      </c>
      <c r="BN30" s="335">
        <v>0</v>
      </c>
      <c r="BO30" s="342">
        <v>0</v>
      </c>
      <c r="BP30" s="335">
        <v>0</v>
      </c>
      <c r="BQ30" s="335">
        <v>0</v>
      </c>
      <c r="BR30" s="335">
        <v>0</v>
      </c>
      <c r="BS30" s="335">
        <v>0</v>
      </c>
      <c r="BT30" s="335">
        <v>0</v>
      </c>
      <c r="BU30" s="335">
        <v>0</v>
      </c>
      <c r="BV30" s="342">
        <v>0</v>
      </c>
      <c r="BW30" s="335">
        <f t="shared" si="20"/>
        <v>0</v>
      </c>
      <c r="BX30" s="335">
        <f t="shared" si="21"/>
        <v>0</v>
      </c>
      <c r="BY30" s="335">
        <f t="shared" si="22"/>
        <v>0</v>
      </c>
      <c r="BZ30" s="335">
        <f t="shared" si="23"/>
        <v>0</v>
      </c>
      <c r="CA30" s="335">
        <f t="shared" si="24"/>
        <v>0</v>
      </c>
      <c r="CB30" s="335">
        <f t="shared" si="25"/>
        <v>0</v>
      </c>
      <c r="CC30" s="335">
        <f t="shared" si="26"/>
        <v>0</v>
      </c>
      <c r="CD30" s="335">
        <v>0</v>
      </c>
    </row>
    <row r="31" spans="1:82" s="8" customFormat="1" ht="33.75" hidden="1" outlineLevel="2" x14ac:dyDescent="0.2">
      <c r="A31" s="343" t="s">
        <v>54</v>
      </c>
      <c r="B31" s="344" t="s">
        <v>55</v>
      </c>
      <c r="C31" s="335" t="s">
        <v>31</v>
      </c>
      <c r="D31" s="336" t="s">
        <v>38</v>
      </c>
      <c r="E31" s="337">
        <f t="shared" si="10"/>
        <v>0</v>
      </c>
      <c r="F31" s="338">
        <f t="shared" si="11"/>
        <v>0</v>
      </c>
      <c r="G31" s="338">
        <f t="shared" si="12"/>
        <v>0</v>
      </c>
      <c r="H31" s="338">
        <f t="shared" si="13"/>
        <v>0</v>
      </c>
      <c r="I31" s="338">
        <f t="shared" si="14"/>
        <v>0</v>
      </c>
      <c r="J31" s="338">
        <f t="shared" si="15"/>
        <v>0</v>
      </c>
      <c r="K31" s="339">
        <f t="shared" si="16"/>
        <v>0</v>
      </c>
      <c r="L31" s="337">
        <v>0</v>
      </c>
      <c r="M31" s="338">
        <v>0</v>
      </c>
      <c r="N31" s="338">
        <v>0</v>
      </c>
      <c r="O31" s="338">
        <v>0</v>
      </c>
      <c r="P31" s="338">
        <v>0</v>
      </c>
      <c r="Q31" s="338">
        <v>0</v>
      </c>
      <c r="R31" s="339">
        <v>0</v>
      </c>
      <c r="S31" s="337">
        <v>0</v>
      </c>
      <c r="T31" s="338">
        <v>0</v>
      </c>
      <c r="U31" s="338">
        <v>0</v>
      </c>
      <c r="V31" s="338">
        <v>0</v>
      </c>
      <c r="W31" s="338">
        <v>0</v>
      </c>
      <c r="X31" s="338">
        <v>0</v>
      </c>
      <c r="Y31" s="340">
        <v>0</v>
      </c>
      <c r="Z31" s="337">
        <v>0</v>
      </c>
      <c r="AA31" s="338">
        <v>0</v>
      </c>
      <c r="AB31" s="338">
        <v>0</v>
      </c>
      <c r="AC31" s="338">
        <v>0</v>
      </c>
      <c r="AD31" s="338">
        <v>0</v>
      </c>
      <c r="AE31" s="338">
        <v>0</v>
      </c>
      <c r="AF31" s="340">
        <v>0</v>
      </c>
      <c r="AG31" s="338">
        <v>0</v>
      </c>
      <c r="AH31" s="338">
        <v>0</v>
      </c>
      <c r="AI31" s="338">
        <v>0</v>
      </c>
      <c r="AJ31" s="338">
        <v>0</v>
      </c>
      <c r="AK31" s="338">
        <v>0</v>
      </c>
      <c r="AL31" s="338">
        <v>0</v>
      </c>
      <c r="AM31" s="340">
        <v>0</v>
      </c>
      <c r="AN31" s="341">
        <v>0</v>
      </c>
      <c r="AO31" s="335">
        <v>0</v>
      </c>
      <c r="AP31" s="335">
        <v>0</v>
      </c>
      <c r="AQ31" s="335">
        <v>0</v>
      </c>
      <c r="AR31" s="335">
        <v>0</v>
      </c>
      <c r="AS31" s="335">
        <v>0</v>
      </c>
      <c r="AT31" s="336">
        <v>0</v>
      </c>
      <c r="AU31" s="341">
        <v>0</v>
      </c>
      <c r="AV31" s="335">
        <v>0</v>
      </c>
      <c r="AW31" s="335">
        <v>0</v>
      </c>
      <c r="AX31" s="335">
        <v>0</v>
      </c>
      <c r="AY31" s="335">
        <v>0</v>
      </c>
      <c r="AZ31" s="335">
        <v>0</v>
      </c>
      <c r="BA31" s="336">
        <v>0</v>
      </c>
      <c r="BB31" s="341">
        <v>0</v>
      </c>
      <c r="BC31" s="335">
        <v>0</v>
      </c>
      <c r="BD31" s="335">
        <v>0</v>
      </c>
      <c r="BE31" s="335">
        <v>0</v>
      </c>
      <c r="BF31" s="335">
        <v>0</v>
      </c>
      <c r="BG31" s="335">
        <v>0</v>
      </c>
      <c r="BH31" s="342">
        <v>0</v>
      </c>
      <c r="BI31" s="341">
        <v>0</v>
      </c>
      <c r="BJ31" s="335">
        <v>0</v>
      </c>
      <c r="BK31" s="335">
        <v>0</v>
      </c>
      <c r="BL31" s="335">
        <v>0</v>
      </c>
      <c r="BM31" s="335">
        <v>0</v>
      </c>
      <c r="BN31" s="335">
        <v>0</v>
      </c>
      <c r="BO31" s="342">
        <v>0</v>
      </c>
      <c r="BP31" s="335">
        <v>0</v>
      </c>
      <c r="BQ31" s="335">
        <v>0</v>
      </c>
      <c r="BR31" s="335">
        <v>0</v>
      </c>
      <c r="BS31" s="335">
        <v>0</v>
      </c>
      <c r="BT31" s="335">
        <v>0</v>
      </c>
      <c r="BU31" s="335">
        <v>0</v>
      </c>
      <c r="BV31" s="342">
        <v>0</v>
      </c>
      <c r="BW31" s="335">
        <f t="shared" si="20"/>
        <v>0</v>
      </c>
      <c r="BX31" s="335">
        <f t="shared" si="21"/>
        <v>0</v>
      </c>
      <c r="BY31" s="335">
        <f t="shared" si="22"/>
        <v>0</v>
      </c>
      <c r="BZ31" s="335">
        <f t="shared" si="23"/>
        <v>0</v>
      </c>
      <c r="CA31" s="335">
        <f t="shared" si="24"/>
        <v>0</v>
      </c>
      <c r="CB31" s="335">
        <f t="shared" si="25"/>
        <v>0</v>
      </c>
      <c r="CC31" s="335">
        <f t="shared" si="26"/>
        <v>0</v>
      </c>
      <c r="CD31" s="335">
        <v>0</v>
      </c>
    </row>
    <row r="32" spans="1:82" s="8" customFormat="1" ht="33.75" collapsed="1" x14ac:dyDescent="0.2">
      <c r="A32" s="345" t="s">
        <v>56</v>
      </c>
      <c r="B32" s="346" t="s">
        <v>57</v>
      </c>
      <c r="C32" s="330" t="s">
        <v>31</v>
      </c>
      <c r="D32" s="331" t="s">
        <v>38</v>
      </c>
      <c r="E32" s="325">
        <f t="shared" si="10"/>
        <v>0</v>
      </c>
      <c r="F32" s="326">
        <f t="shared" si="11"/>
        <v>0</v>
      </c>
      <c r="G32" s="326">
        <f t="shared" si="12"/>
        <v>0.19</v>
      </c>
      <c r="H32" s="326">
        <f t="shared" si="13"/>
        <v>0</v>
      </c>
      <c r="I32" s="326">
        <f t="shared" si="14"/>
        <v>0</v>
      </c>
      <c r="J32" s="326">
        <f t="shared" si="15"/>
        <v>0</v>
      </c>
      <c r="K32" s="327">
        <f t="shared" si="16"/>
        <v>0</v>
      </c>
      <c r="L32" s="325">
        <f>L33+L35+L41</f>
        <v>0</v>
      </c>
      <c r="M32" s="326">
        <f t="shared" ref="M32:AM32" si="37">M33+M35+M41</f>
        <v>0</v>
      </c>
      <c r="N32" s="326">
        <f t="shared" si="37"/>
        <v>0.19</v>
      </c>
      <c r="O32" s="326">
        <f t="shared" si="37"/>
        <v>0</v>
      </c>
      <c r="P32" s="326">
        <f t="shared" si="37"/>
        <v>0</v>
      </c>
      <c r="Q32" s="326">
        <f t="shared" si="37"/>
        <v>0</v>
      </c>
      <c r="R32" s="327">
        <f t="shared" si="37"/>
        <v>0</v>
      </c>
      <c r="S32" s="325">
        <f t="shared" si="37"/>
        <v>0</v>
      </c>
      <c r="T32" s="326">
        <f t="shared" si="37"/>
        <v>0</v>
      </c>
      <c r="U32" s="326">
        <f t="shared" si="37"/>
        <v>0</v>
      </c>
      <c r="V32" s="326">
        <f t="shared" si="37"/>
        <v>0</v>
      </c>
      <c r="W32" s="326">
        <f t="shared" si="37"/>
        <v>0</v>
      </c>
      <c r="X32" s="326">
        <f t="shared" si="37"/>
        <v>0</v>
      </c>
      <c r="Y32" s="328">
        <f t="shared" si="37"/>
        <v>0</v>
      </c>
      <c r="Z32" s="325">
        <f t="shared" si="37"/>
        <v>0</v>
      </c>
      <c r="AA32" s="326">
        <f t="shared" si="37"/>
        <v>0</v>
      </c>
      <c r="AB32" s="326">
        <f t="shared" si="37"/>
        <v>0</v>
      </c>
      <c r="AC32" s="326">
        <f t="shared" si="37"/>
        <v>0</v>
      </c>
      <c r="AD32" s="326">
        <f t="shared" si="37"/>
        <v>0</v>
      </c>
      <c r="AE32" s="326">
        <f t="shared" si="37"/>
        <v>0</v>
      </c>
      <c r="AF32" s="328">
        <f t="shared" si="37"/>
        <v>0</v>
      </c>
      <c r="AG32" s="326">
        <f t="shared" si="37"/>
        <v>0</v>
      </c>
      <c r="AH32" s="326">
        <f t="shared" si="37"/>
        <v>0</v>
      </c>
      <c r="AI32" s="326">
        <f t="shared" si="37"/>
        <v>0</v>
      </c>
      <c r="AJ32" s="326">
        <f t="shared" si="37"/>
        <v>0</v>
      </c>
      <c r="AK32" s="326">
        <f t="shared" si="37"/>
        <v>0</v>
      </c>
      <c r="AL32" s="326">
        <f t="shared" si="37"/>
        <v>0</v>
      </c>
      <c r="AM32" s="328">
        <f t="shared" si="37"/>
        <v>0</v>
      </c>
      <c r="AN32" s="329">
        <f t="shared" si="18"/>
        <v>0.92</v>
      </c>
      <c r="AO32" s="330">
        <f t="shared" si="2"/>
        <v>0</v>
      </c>
      <c r="AP32" s="330">
        <f t="shared" si="3"/>
        <v>2.72</v>
      </c>
      <c r="AQ32" s="330">
        <f t="shared" si="4"/>
        <v>0</v>
      </c>
      <c r="AR32" s="330">
        <f t="shared" si="5"/>
        <v>0.06</v>
      </c>
      <c r="AS32" s="330">
        <f t="shared" si="6"/>
        <v>0</v>
      </c>
      <c r="AT32" s="331">
        <f t="shared" si="7"/>
        <v>0</v>
      </c>
      <c r="AU32" s="329">
        <f t="shared" ref="AU32:BV32" si="38">AU33+AU35+AU41</f>
        <v>0.92</v>
      </c>
      <c r="AV32" s="330">
        <f t="shared" si="38"/>
        <v>0</v>
      </c>
      <c r="AW32" s="330">
        <f t="shared" si="38"/>
        <v>2.72</v>
      </c>
      <c r="AX32" s="330">
        <f t="shared" si="38"/>
        <v>0</v>
      </c>
      <c r="AY32" s="330">
        <f t="shared" si="38"/>
        <v>0.06</v>
      </c>
      <c r="AZ32" s="330">
        <f t="shared" si="38"/>
        <v>0</v>
      </c>
      <c r="BA32" s="331">
        <f t="shared" si="38"/>
        <v>0</v>
      </c>
      <c r="BB32" s="329">
        <f t="shared" si="38"/>
        <v>0</v>
      </c>
      <c r="BC32" s="330">
        <f t="shared" si="38"/>
        <v>0</v>
      </c>
      <c r="BD32" s="330">
        <f t="shared" si="38"/>
        <v>0</v>
      </c>
      <c r="BE32" s="330">
        <f t="shared" si="38"/>
        <v>0</v>
      </c>
      <c r="BF32" s="330">
        <f t="shared" si="38"/>
        <v>0</v>
      </c>
      <c r="BG32" s="330">
        <f t="shared" si="38"/>
        <v>0</v>
      </c>
      <c r="BH32" s="332">
        <f t="shared" si="38"/>
        <v>0</v>
      </c>
      <c r="BI32" s="329">
        <f t="shared" si="38"/>
        <v>0</v>
      </c>
      <c r="BJ32" s="330">
        <f t="shared" si="38"/>
        <v>0</v>
      </c>
      <c r="BK32" s="330">
        <f t="shared" si="38"/>
        <v>0</v>
      </c>
      <c r="BL32" s="330">
        <f t="shared" si="38"/>
        <v>0</v>
      </c>
      <c r="BM32" s="330">
        <f t="shared" si="38"/>
        <v>0</v>
      </c>
      <c r="BN32" s="330">
        <f t="shared" si="38"/>
        <v>0</v>
      </c>
      <c r="BO32" s="332">
        <f t="shared" si="38"/>
        <v>0</v>
      </c>
      <c r="BP32" s="330">
        <f t="shared" si="38"/>
        <v>0</v>
      </c>
      <c r="BQ32" s="330">
        <f t="shared" si="38"/>
        <v>0</v>
      </c>
      <c r="BR32" s="330">
        <f t="shared" si="38"/>
        <v>0</v>
      </c>
      <c r="BS32" s="330">
        <f t="shared" si="38"/>
        <v>0</v>
      </c>
      <c r="BT32" s="330">
        <f t="shared" si="38"/>
        <v>0</v>
      </c>
      <c r="BU32" s="330">
        <f t="shared" si="38"/>
        <v>0</v>
      </c>
      <c r="BV32" s="332">
        <f t="shared" si="38"/>
        <v>0</v>
      </c>
      <c r="BW32" s="330">
        <f t="shared" si="20"/>
        <v>0.92</v>
      </c>
      <c r="BX32" s="330">
        <f t="shared" si="21"/>
        <v>0</v>
      </c>
      <c r="BY32" s="330">
        <f t="shared" si="22"/>
        <v>2.5300000000000002</v>
      </c>
      <c r="BZ32" s="330">
        <f t="shared" si="23"/>
        <v>0</v>
      </c>
      <c r="CA32" s="330">
        <f t="shared" si="24"/>
        <v>0.06</v>
      </c>
      <c r="CB32" s="330">
        <f t="shared" si="25"/>
        <v>0</v>
      </c>
      <c r="CC32" s="330">
        <f t="shared" si="26"/>
        <v>0</v>
      </c>
      <c r="CD32" s="330"/>
    </row>
    <row r="33" spans="1:82" s="8" customFormat="1" ht="56.25" hidden="1" outlineLevel="1" x14ac:dyDescent="0.2">
      <c r="A33" s="313" t="s">
        <v>58</v>
      </c>
      <c r="B33" s="306" t="s">
        <v>59</v>
      </c>
      <c r="C33" s="307" t="s">
        <v>31</v>
      </c>
      <c r="D33" s="308" t="s">
        <v>38</v>
      </c>
      <c r="E33" s="314">
        <f t="shared" si="10"/>
        <v>0</v>
      </c>
      <c r="F33" s="309">
        <f t="shared" si="11"/>
        <v>0</v>
      </c>
      <c r="G33" s="309">
        <f t="shared" si="12"/>
        <v>0</v>
      </c>
      <c r="H33" s="309">
        <f t="shared" si="13"/>
        <v>0</v>
      </c>
      <c r="I33" s="309">
        <f t="shared" si="14"/>
        <v>0</v>
      </c>
      <c r="J33" s="309">
        <f t="shared" si="15"/>
        <v>0</v>
      </c>
      <c r="K33" s="310">
        <f t="shared" si="16"/>
        <v>0</v>
      </c>
      <c r="L33" s="314">
        <f>L34</f>
        <v>0</v>
      </c>
      <c r="M33" s="309">
        <f t="shared" ref="M33:AM33" si="39">M34</f>
        <v>0</v>
      </c>
      <c r="N33" s="309">
        <f t="shared" si="39"/>
        <v>0</v>
      </c>
      <c r="O33" s="309">
        <f t="shared" si="39"/>
        <v>0</v>
      </c>
      <c r="P33" s="309">
        <f t="shared" si="39"/>
        <v>0</v>
      </c>
      <c r="Q33" s="309">
        <f t="shared" si="39"/>
        <v>0</v>
      </c>
      <c r="R33" s="310">
        <f t="shared" si="39"/>
        <v>0</v>
      </c>
      <c r="S33" s="314">
        <f t="shared" si="39"/>
        <v>0</v>
      </c>
      <c r="T33" s="309">
        <f t="shared" si="39"/>
        <v>0</v>
      </c>
      <c r="U33" s="309">
        <f t="shared" si="39"/>
        <v>0</v>
      </c>
      <c r="V33" s="309">
        <f t="shared" si="39"/>
        <v>0</v>
      </c>
      <c r="W33" s="309">
        <f t="shared" si="39"/>
        <v>0</v>
      </c>
      <c r="X33" s="309">
        <f t="shared" si="39"/>
        <v>0</v>
      </c>
      <c r="Y33" s="311">
        <f t="shared" si="39"/>
        <v>0</v>
      </c>
      <c r="Z33" s="314">
        <f t="shared" si="39"/>
        <v>0</v>
      </c>
      <c r="AA33" s="309">
        <f t="shared" si="39"/>
        <v>0</v>
      </c>
      <c r="AB33" s="309">
        <f t="shared" si="39"/>
        <v>0</v>
      </c>
      <c r="AC33" s="309">
        <f t="shared" si="39"/>
        <v>0</v>
      </c>
      <c r="AD33" s="309">
        <f t="shared" si="39"/>
        <v>0</v>
      </c>
      <c r="AE33" s="309">
        <f t="shared" si="39"/>
        <v>0</v>
      </c>
      <c r="AF33" s="311">
        <f t="shared" si="39"/>
        <v>0</v>
      </c>
      <c r="AG33" s="309">
        <f t="shared" si="39"/>
        <v>0</v>
      </c>
      <c r="AH33" s="309">
        <f t="shared" si="39"/>
        <v>0</v>
      </c>
      <c r="AI33" s="309">
        <f t="shared" si="39"/>
        <v>0</v>
      </c>
      <c r="AJ33" s="309">
        <f t="shared" si="39"/>
        <v>0</v>
      </c>
      <c r="AK33" s="309">
        <f t="shared" si="39"/>
        <v>0</v>
      </c>
      <c r="AL33" s="309">
        <f t="shared" si="39"/>
        <v>0</v>
      </c>
      <c r="AM33" s="311">
        <f t="shared" si="39"/>
        <v>0</v>
      </c>
      <c r="AN33" s="315">
        <f t="shared" si="18"/>
        <v>0</v>
      </c>
      <c r="AO33" s="307">
        <f t="shared" si="2"/>
        <v>0</v>
      </c>
      <c r="AP33" s="307">
        <f t="shared" si="3"/>
        <v>0</v>
      </c>
      <c r="AQ33" s="307">
        <f t="shared" si="4"/>
        <v>0</v>
      </c>
      <c r="AR33" s="307">
        <f t="shared" si="5"/>
        <v>0</v>
      </c>
      <c r="AS33" s="307">
        <f t="shared" si="6"/>
        <v>0</v>
      </c>
      <c r="AT33" s="308">
        <f t="shared" si="7"/>
        <v>0</v>
      </c>
      <c r="AU33" s="315">
        <f t="shared" ref="AU33:BV33" si="40">AU34</f>
        <v>0</v>
      </c>
      <c r="AV33" s="307">
        <f t="shared" si="40"/>
        <v>0</v>
      </c>
      <c r="AW33" s="307">
        <f t="shared" si="40"/>
        <v>0</v>
      </c>
      <c r="AX33" s="307">
        <f t="shared" si="40"/>
        <v>0</v>
      </c>
      <c r="AY33" s="307">
        <f t="shared" si="40"/>
        <v>0</v>
      </c>
      <c r="AZ33" s="307">
        <f t="shared" si="40"/>
        <v>0</v>
      </c>
      <c r="BA33" s="308">
        <f t="shared" si="40"/>
        <v>0</v>
      </c>
      <c r="BB33" s="315">
        <f t="shared" si="40"/>
        <v>0</v>
      </c>
      <c r="BC33" s="307">
        <f t="shared" si="40"/>
        <v>0</v>
      </c>
      <c r="BD33" s="307">
        <f t="shared" si="40"/>
        <v>0</v>
      </c>
      <c r="BE33" s="307">
        <f t="shared" si="40"/>
        <v>0</v>
      </c>
      <c r="BF33" s="307">
        <f t="shared" si="40"/>
        <v>0</v>
      </c>
      <c r="BG33" s="307">
        <f t="shared" si="40"/>
        <v>0</v>
      </c>
      <c r="BH33" s="312">
        <f t="shared" si="40"/>
        <v>0</v>
      </c>
      <c r="BI33" s="315">
        <f t="shared" si="40"/>
        <v>0</v>
      </c>
      <c r="BJ33" s="307">
        <f t="shared" si="40"/>
        <v>0</v>
      </c>
      <c r="BK33" s="307">
        <f t="shared" si="40"/>
        <v>0</v>
      </c>
      <c r="BL33" s="307">
        <f t="shared" si="40"/>
        <v>0</v>
      </c>
      <c r="BM33" s="307">
        <f t="shared" si="40"/>
        <v>0</v>
      </c>
      <c r="BN33" s="307">
        <f t="shared" si="40"/>
        <v>0</v>
      </c>
      <c r="BO33" s="312">
        <f t="shared" si="40"/>
        <v>0</v>
      </c>
      <c r="BP33" s="307">
        <f t="shared" si="40"/>
        <v>0</v>
      </c>
      <c r="BQ33" s="307">
        <f t="shared" si="40"/>
        <v>0</v>
      </c>
      <c r="BR33" s="307">
        <f t="shared" si="40"/>
        <v>0</v>
      </c>
      <c r="BS33" s="307">
        <f t="shared" si="40"/>
        <v>0</v>
      </c>
      <c r="BT33" s="307">
        <f t="shared" si="40"/>
        <v>0</v>
      </c>
      <c r="BU33" s="307">
        <f t="shared" si="40"/>
        <v>0</v>
      </c>
      <c r="BV33" s="312">
        <f t="shared" si="40"/>
        <v>0</v>
      </c>
      <c r="BW33" s="307">
        <f t="shared" si="20"/>
        <v>0</v>
      </c>
      <c r="BX33" s="307">
        <f t="shared" si="21"/>
        <v>0</v>
      </c>
      <c r="BY33" s="307">
        <f t="shared" si="22"/>
        <v>0</v>
      </c>
      <c r="BZ33" s="307">
        <f t="shared" si="23"/>
        <v>0</v>
      </c>
      <c r="CA33" s="307">
        <f t="shared" si="24"/>
        <v>0</v>
      </c>
      <c r="CB33" s="307">
        <f t="shared" si="25"/>
        <v>0</v>
      </c>
      <c r="CC33" s="307">
        <f t="shared" si="26"/>
        <v>0</v>
      </c>
      <c r="CD33" s="307"/>
    </row>
    <row r="34" spans="1:82" s="8" customFormat="1" ht="11.25" hidden="1" outlineLevel="2" x14ac:dyDescent="0.2">
      <c r="A34" s="343" t="s">
        <v>60</v>
      </c>
      <c r="B34" s="344" t="s">
        <v>61</v>
      </c>
      <c r="C34" s="335" t="s">
        <v>62</v>
      </c>
      <c r="D34" s="336" t="s">
        <v>38</v>
      </c>
      <c r="E34" s="337">
        <f t="shared" si="10"/>
        <v>0</v>
      </c>
      <c r="F34" s="338">
        <f t="shared" si="11"/>
        <v>0</v>
      </c>
      <c r="G34" s="338">
        <f t="shared" si="12"/>
        <v>0</v>
      </c>
      <c r="H34" s="338">
        <f t="shared" si="13"/>
        <v>0</v>
      </c>
      <c r="I34" s="338">
        <f t="shared" si="14"/>
        <v>0</v>
      </c>
      <c r="J34" s="338">
        <f t="shared" si="15"/>
        <v>0</v>
      </c>
      <c r="K34" s="339">
        <f t="shared" si="16"/>
        <v>0</v>
      </c>
      <c r="L34" s="337">
        <f>'13'!N35</f>
        <v>0</v>
      </c>
      <c r="M34" s="338">
        <v>0</v>
      </c>
      <c r="N34" s="338">
        <v>0</v>
      </c>
      <c r="O34" s="338">
        <v>0</v>
      </c>
      <c r="P34" s="338">
        <v>0</v>
      </c>
      <c r="Q34" s="338">
        <v>0</v>
      </c>
      <c r="R34" s="339">
        <v>0</v>
      </c>
      <c r="S34" s="337">
        <f>'13'!U35</f>
        <v>0</v>
      </c>
      <c r="T34" s="338">
        <v>0</v>
      </c>
      <c r="U34" s="338">
        <v>0</v>
      </c>
      <c r="V34" s="338">
        <v>0</v>
      </c>
      <c r="W34" s="338">
        <v>0</v>
      </c>
      <c r="X34" s="338">
        <v>0</v>
      </c>
      <c r="Y34" s="340">
        <v>0</v>
      </c>
      <c r="Z34" s="337">
        <f>'13'!AB35</f>
        <v>0</v>
      </c>
      <c r="AA34" s="338">
        <v>0</v>
      </c>
      <c r="AB34" s="338">
        <v>0</v>
      </c>
      <c r="AC34" s="338">
        <v>0</v>
      </c>
      <c r="AD34" s="338">
        <v>0</v>
      </c>
      <c r="AE34" s="338">
        <v>0</v>
      </c>
      <c r="AF34" s="340">
        <v>0</v>
      </c>
      <c r="AG34" s="338">
        <f>'13'!AI35</f>
        <v>0</v>
      </c>
      <c r="AH34" s="338">
        <v>0</v>
      </c>
      <c r="AI34" s="338">
        <v>0</v>
      </c>
      <c r="AJ34" s="338">
        <v>0</v>
      </c>
      <c r="AK34" s="338">
        <v>0</v>
      </c>
      <c r="AL34" s="338">
        <v>0</v>
      </c>
      <c r="AM34" s="340">
        <v>0</v>
      </c>
      <c r="AN34" s="341">
        <f t="shared" si="18"/>
        <v>0</v>
      </c>
      <c r="AO34" s="335">
        <f t="shared" si="2"/>
        <v>0</v>
      </c>
      <c r="AP34" s="335">
        <f t="shared" si="3"/>
        <v>0</v>
      </c>
      <c r="AQ34" s="335">
        <f t="shared" si="4"/>
        <v>0</v>
      </c>
      <c r="AR34" s="335">
        <f t="shared" si="5"/>
        <v>0</v>
      </c>
      <c r="AS34" s="335">
        <f t="shared" si="6"/>
        <v>0</v>
      </c>
      <c r="AT34" s="336">
        <f t="shared" si="7"/>
        <v>0</v>
      </c>
      <c r="AU34" s="341">
        <f>'13'!AW35</f>
        <v>0</v>
      </c>
      <c r="AV34" s="335">
        <v>0</v>
      </c>
      <c r="AW34" s="335">
        <v>0</v>
      </c>
      <c r="AX34" s="335">
        <v>0</v>
      </c>
      <c r="AY34" s="335">
        <v>0</v>
      </c>
      <c r="AZ34" s="335">
        <v>0</v>
      </c>
      <c r="BA34" s="336">
        <v>0</v>
      </c>
      <c r="BB34" s="341">
        <f>'13'!BD35</f>
        <v>0</v>
      </c>
      <c r="BC34" s="335">
        <v>0</v>
      </c>
      <c r="BD34" s="335">
        <v>0</v>
      </c>
      <c r="BE34" s="335">
        <v>0</v>
      </c>
      <c r="BF34" s="335">
        <v>0</v>
      </c>
      <c r="BG34" s="335">
        <v>0</v>
      </c>
      <c r="BH34" s="342">
        <v>0</v>
      </c>
      <c r="BI34" s="341">
        <f>'13'!BK35</f>
        <v>0</v>
      </c>
      <c r="BJ34" s="335">
        <v>0</v>
      </c>
      <c r="BK34" s="335">
        <v>0</v>
      </c>
      <c r="BL34" s="335">
        <v>0</v>
      </c>
      <c r="BM34" s="335">
        <v>0</v>
      </c>
      <c r="BN34" s="335">
        <v>0</v>
      </c>
      <c r="BO34" s="342">
        <v>0</v>
      </c>
      <c r="BP34" s="335">
        <f>'13'!BR35</f>
        <v>0</v>
      </c>
      <c r="BQ34" s="335">
        <v>0</v>
      </c>
      <c r="BR34" s="335">
        <v>0</v>
      </c>
      <c r="BS34" s="335">
        <v>0</v>
      </c>
      <c r="BT34" s="335">
        <v>0</v>
      </c>
      <c r="BU34" s="335">
        <v>0</v>
      </c>
      <c r="BV34" s="342">
        <v>0</v>
      </c>
      <c r="BW34" s="335">
        <f t="shared" si="20"/>
        <v>0</v>
      </c>
      <c r="BX34" s="335">
        <f t="shared" si="21"/>
        <v>0</v>
      </c>
      <c r="BY34" s="335">
        <f t="shared" si="22"/>
        <v>0</v>
      </c>
      <c r="BZ34" s="335">
        <f t="shared" si="23"/>
        <v>0</v>
      </c>
      <c r="CA34" s="335">
        <f t="shared" si="24"/>
        <v>0</v>
      </c>
      <c r="CB34" s="335">
        <f t="shared" si="25"/>
        <v>0</v>
      </c>
      <c r="CC34" s="335">
        <f t="shared" si="26"/>
        <v>0</v>
      </c>
      <c r="CD34" s="335"/>
    </row>
    <row r="35" spans="1:82" s="8" customFormat="1" ht="33.75" hidden="1" outlineLevel="1" x14ac:dyDescent="0.2">
      <c r="A35" s="313" t="s">
        <v>63</v>
      </c>
      <c r="B35" s="306" t="s">
        <v>64</v>
      </c>
      <c r="C35" s="307" t="s">
        <v>31</v>
      </c>
      <c r="D35" s="308" t="s">
        <v>38</v>
      </c>
      <c r="E35" s="314">
        <f t="shared" si="10"/>
        <v>0</v>
      </c>
      <c r="F35" s="309">
        <f t="shared" si="11"/>
        <v>0</v>
      </c>
      <c r="G35" s="309">
        <f t="shared" si="12"/>
        <v>0.19</v>
      </c>
      <c r="H35" s="309">
        <f t="shared" si="13"/>
        <v>0</v>
      </c>
      <c r="I35" s="309">
        <f t="shared" si="14"/>
        <v>0</v>
      </c>
      <c r="J35" s="309">
        <f t="shared" si="15"/>
        <v>0</v>
      </c>
      <c r="K35" s="310">
        <f t="shared" si="16"/>
        <v>0</v>
      </c>
      <c r="L35" s="314">
        <f t="shared" ref="L35:AM35" si="41">SUM(L36:L39)</f>
        <v>0</v>
      </c>
      <c r="M35" s="309">
        <f t="shared" si="41"/>
        <v>0</v>
      </c>
      <c r="N35" s="309">
        <f t="shared" si="41"/>
        <v>0.19</v>
      </c>
      <c r="O35" s="309">
        <f t="shared" si="41"/>
        <v>0</v>
      </c>
      <c r="P35" s="309">
        <f t="shared" si="41"/>
        <v>0</v>
      </c>
      <c r="Q35" s="309">
        <f t="shared" si="41"/>
        <v>0</v>
      </c>
      <c r="R35" s="310">
        <f t="shared" si="41"/>
        <v>0</v>
      </c>
      <c r="S35" s="314">
        <f t="shared" si="41"/>
        <v>0</v>
      </c>
      <c r="T35" s="309">
        <f t="shared" si="41"/>
        <v>0</v>
      </c>
      <c r="U35" s="309">
        <f t="shared" si="41"/>
        <v>0</v>
      </c>
      <c r="V35" s="309">
        <f t="shared" si="41"/>
        <v>0</v>
      </c>
      <c r="W35" s="309">
        <f t="shared" si="41"/>
        <v>0</v>
      </c>
      <c r="X35" s="309">
        <f t="shared" si="41"/>
        <v>0</v>
      </c>
      <c r="Y35" s="311">
        <f t="shared" si="41"/>
        <v>0</v>
      </c>
      <c r="Z35" s="314">
        <f t="shared" si="41"/>
        <v>0</v>
      </c>
      <c r="AA35" s="309">
        <f t="shared" si="41"/>
        <v>0</v>
      </c>
      <c r="AB35" s="309">
        <f t="shared" si="41"/>
        <v>0</v>
      </c>
      <c r="AC35" s="309">
        <f t="shared" si="41"/>
        <v>0</v>
      </c>
      <c r="AD35" s="309">
        <f t="shared" si="41"/>
        <v>0</v>
      </c>
      <c r="AE35" s="309">
        <f t="shared" si="41"/>
        <v>0</v>
      </c>
      <c r="AF35" s="311">
        <f t="shared" si="41"/>
        <v>0</v>
      </c>
      <c r="AG35" s="309">
        <f t="shared" si="41"/>
        <v>0</v>
      </c>
      <c r="AH35" s="309">
        <f t="shared" si="41"/>
        <v>0</v>
      </c>
      <c r="AI35" s="309">
        <f t="shared" si="41"/>
        <v>0</v>
      </c>
      <c r="AJ35" s="309">
        <f t="shared" si="41"/>
        <v>0</v>
      </c>
      <c r="AK35" s="309">
        <f t="shared" si="41"/>
        <v>0</v>
      </c>
      <c r="AL35" s="309">
        <f t="shared" si="41"/>
        <v>0</v>
      </c>
      <c r="AM35" s="311">
        <f t="shared" si="41"/>
        <v>0</v>
      </c>
      <c r="AN35" s="315">
        <f t="shared" si="18"/>
        <v>0</v>
      </c>
      <c r="AO35" s="307">
        <f t="shared" si="2"/>
        <v>0</v>
      </c>
      <c r="AP35" s="307">
        <f t="shared" si="3"/>
        <v>2.72</v>
      </c>
      <c r="AQ35" s="307">
        <f t="shared" si="4"/>
        <v>0</v>
      </c>
      <c r="AR35" s="307">
        <f t="shared" si="5"/>
        <v>0.06</v>
      </c>
      <c r="AS35" s="307">
        <f t="shared" si="6"/>
        <v>0</v>
      </c>
      <c r="AT35" s="308">
        <f t="shared" si="7"/>
        <v>0</v>
      </c>
      <c r="AU35" s="315">
        <f t="shared" ref="AU35:BV35" si="42">SUM(AU36:AU39)</f>
        <v>0</v>
      </c>
      <c r="AV35" s="307">
        <f t="shared" si="42"/>
        <v>0</v>
      </c>
      <c r="AW35" s="307">
        <f t="shared" si="42"/>
        <v>2.72</v>
      </c>
      <c r="AX35" s="307">
        <f t="shared" si="42"/>
        <v>0</v>
      </c>
      <c r="AY35" s="307">
        <f t="shared" si="42"/>
        <v>0.06</v>
      </c>
      <c r="AZ35" s="307">
        <f t="shared" si="42"/>
        <v>0</v>
      </c>
      <c r="BA35" s="308">
        <f t="shared" si="42"/>
        <v>0</v>
      </c>
      <c r="BB35" s="315">
        <f t="shared" si="42"/>
        <v>0</v>
      </c>
      <c r="BC35" s="307">
        <f t="shared" si="42"/>
        <v>0</v>
      </c>
      <c r="BD35" s="307">
        <f t="shared" si="42"/>
        <v>0</v>
      </c>
      <c r="BE35" s="307">
        <f t="shared" si="42"/>
        <v>0</v>
      </c>
      <c r="BF35" s="307">
        <f t="shared" si="42"/>
        <v>0</v>
      </c>
      <c r="BG35" s="307">
        <f t="shared" si="42"/>
        <v>0</v>
      </c>
      <c r="BH35" s="312">
        <f t="shared" si="42"/>
        <v>0</v>
      </c>
      <c r="BI35" s="315">
        <f t="shared" si="42"/>
        <v>0</v>
      </c>
      <c r="BJ35" s="307">
        <f t="shared" si="42"/>
        <v>0</v>
      </c>
      <c r="BK35" s="307">
        <f t="shared" si="42"/>
        <v>0</v>
      </c>
      <c r="BL35" s="307">
        <f t="shared" si="42"/>
        <v>0</v>
      </c>
      <c r="BM35" s="307">
        <f t="shared" si="42"/>
        <v>0</v>
      </c>
      <c r="BN35" s="307">
        <f t="shared" si="42"/>
        <v>0</v>
      </c>
      <c r="BO35" s="312">
        <f t="shared" si="42"/>
        <v>0</v>
      </c>
      <c r="BP35" s="307">
        <f t="shared" si="42"/>
        <v>0</v>
      </c>
      <c r="BQ35" s="307">
        <f t="shared" si="42"/>
        <v>0</v>
      </c>
      <c r="BR35" s="307">
        <f t="shared" si="42"/>
        <v>0</v>
      </c>
      <c r="BS35" s="307">
        <f t="shared" si="42"/>
        <v>0</v>
      </c>
      <c r="BT35" s="307">
        <f t="shared" si="42"/>
        <v>0</v>
      </c>
      <c r="BU35" s="307">
        <f t="shared" si="42"/>
        <v>0</v>
      </c>
      <c r="BV35" s="312">
        <f t="shared" si="42"/>
        <v>0</v>
      </c>
      <c r="BW35" s="307">
        <f t="shared" si="20"/>
        <v>0</v>
      </c>
      <c r="BX35" s="307">
        <f t="shared" si="21"/>
        <v>0</v>
      </c>
      <c r="BY35" s="307">
        <f t="shared" si="22"/>
        <v>2.5300000000000002</v>
      </c>
      <c r="BZ35" s="307">
        <f t="shared" si="23"/>
        <v>0</v>
      </c>
      <c r="CA35" s="307">
        <f t="shared" si="24"/>
        <v>0.06</v>
      </c>
      <c r="CB35" s="307">
        <f t="shared" si="25"/>
        <v>0</v>
      </c>
      <c r="CC35" s="307">
        <f t="shared" si="26"/>
        <v>0</v>
      </c>
      <c r="CD35" s="307"/>
    </row>
    <row r="36" spans="1:82" s="8" customFormat="1" ht="22.5" hidden="1" outlineLevel="2" x14ac:dyDescent="0.2">
      <c r="A36" s="343" t="s">
        <v>65</v>
      </c>
      <c r="B36" s="344" t="s">
        <v>66</v>
      </c>
      <c r="C36" s="335" t="s">
        <v>67</v>
      </c>
      <c r="D36" s="336" t="s">
        <v>38</v>
      </c>
      <c r="E36" s="337">
        <f t="shared" si="10"/>
        <v>0</v>
      </c>
      <c r="F36" s="338">
        <f t="shared" si="11"/>
        <v>0</v>
      </c>
      <c r="G36" s="338">
        <f t="shared" si="12"/>
        <v>0</v>
      </c>
      <c r="H36" s="338">
        <f t="shared" si="13"/>
        <v>0</v>
      </c>
      <c r="I36" s="338">
        <f t="shared" si="14"/>
        <v>0</v>
      </c>
      <c r="J36" s="338">
        <f t="shared" si="15"/>
        <v>0</v>
      </c>
      <c r="K36" s="339">
        <f t="shared" si="16"/>
        <v>0</v>
      </c>
      <c r="L36" s="337">
        <v>0</v>
      </c>
      <c r="M36" s="338">
        <v>0</v>
      </c>
      <c r="N36" s="338">
        <v>0</v>
      </c>
      <c r="O36" s="338">
        <v>0</v>
      </c>
      <c r="P36" s="338">
        <f>'13'!P37</f>
        <v>0</v>
      </c>
      <c r="Q36" s="338">
        <v>0</v>
      </c>
      <c r="R36" s="339">
        <v>0</v>
      </c>
      <c r="S36" s="337">
        <v>0</v>
      </c>
      <c r="T36" s="338">
        <v>0</v>
      </c>
      <c r="U36" s="338">
        <v>0</v>
      </c>
      <c r="V36" s="338">
        <v>0</v>
      </c>
      <c r="W36" s="338">
        <f>'13'!W37</f>
        <v>0</v>
      </c>
      <c r="X36" s="338">
        <v>0</v>
      </c>
      <c r="Y36" s="339">
        <v>0</v>
      </c>
      <c r="Z36" s="337">
        <v>0</v>
      </c>
      <c r="AA36" s="338">
        <v>0</v>
      </c>
      <c r="AB36" s="338">
        <v>0</v>
      </c>
      <c r="AC36" s="338">
        <v>0</v>
      </c>
      <c r="AD36" s="338">
        <f>'13'!AD37</f>
        <v>0</v>
      </c>
      <c r="AE36" s="338">
        <v>0</v>
      </c>
      <c r="AF36" s="339">
        <v>0</v>
      </c>
      <c r="AG36" s="338">
        <v>0</v>
      </c>
      <c r="AH36" s="338">
        <v>0</v>
      </c>
      <c r="AI36" s="338">
        <v>0</v>
      </c>
      <c r="AJ36" s="338">
        <v>0</v>
      </c>
      <c r="AK36" s="338">
        <f>'13'!AK37</f>
        <v>0</v>
      </c>
      <c r="AL36" s="338">
        <v>0</v>
      </c>
      <c r="AM36" s="340">
        <v>0</v>
      </c>
      <c r="AN36" s="341">
        <f t="shared" si="18"/>
        <v>0</v>
      </c>
      <c r="AO36" s="335">
        <f t="shared" si="2"/>
        <v>0</v>
      </c>
      <c r="AP36" s="335">
        <f t="shared" si="3"/>
        <v>0</v>
      </c>
      <c r="AQ36" s="335">
        <f t="shared" si="4"/>
        <v>0</v>
      </c>
      <c r="AR36" s="335">
        <f t="shared" si="5"/>
        <v>0.06</v>
      </c>
      <c r="AS36" s="335">
        <f t="shared" si="6"/>
        <v>0</v>
      </c>
      <c r="AT36" s="336">
        <f t="shared" si="7"/>
        <v>0</v>
      </c>
      <c r="AU36" s="341">
        <v>0</v>
      </c>
      <c r="AV36" s="335">
        <v>0</v>
      </c>
      <c r="AW36" s="335">
        <v>0</v>
      </c>
      <c r="AX36" s="335">
        <v>0</v>
      </c>
      <c r="AY36" s="335">
        <f>'13'!AY37</f>
        <v>0.06</v>
      </c>
      <c r="AZ36" s="335">
        <v>0</v>
      </c>
      <c r="BA36" s="336">
        <v>0</v>
      </c>
      <c r="BB36" s="341">
        <v>0</v>
      </c>
      <c r="BC36" s="335">
        <v>0</v>
      </c>
      <c r="BD36" s="335">
        <v>0</v>
      </c>
      <c r="BE36" s="335">
        <v>0</v>
      </c>
      <c r="BF36" s="335">
        <f>'13'!BF37</f>
        <v>0</v>
      </c>
      <c r="BG36" s="335">
        <v>0</v>
      </c>
      <c r="BH36" s="342">
        <v>0</v>
      </c>
      <c r="BI36" s="341">
        <v>0</v>
      </c>
      <c r="BJ36" s="335">
        <v>0</v>
      </c>
      <c r="BK36" s="335">
        <v>0</v>
      </c>
      <c r="BL36" s="335">
        <v>0</v>
      </c>
      <c r="BM36" s="335">
        <f>'13'!BM37</f>
        <v>0</v>
      </c>
      <c r="BN36" s="335">
        <v>0</v>
      </c>
      <c r="BO36" s="342">
        <v>0</v>
      </c>
      <c r="BP36" s="335">
        <v>0</v>
      </c>
      <c r="BQ36" s="335">
        <v>0</v>
      </c>
      <c r="BR36" s="335">
        <v>0</v>
      </c>
      <c r="BS36" s="335">
        <v>0</v>
      </c>
      <c r="BT36" s="335">
        <f>'13'!BT37</f>
        <v>0</v>
      </c>
      <c r="BU36" s="335">
        <v>0</v>
      </c>
      <c r="BV36" s="342">
        <v>0</v>
      </c>
      <c r="BW36" s="335">
        <f t="shared" si="20"/>
        <v>0</v>
      </c>
      <c r="BX36" s="335">
        <f t="shared" si="21"/>
        <v>0</v>
      </c>
      <c r="BY36" s="335">
        <f t="shared" si="22"/>
        <v>0</v>
      </c>
      <c r="BZ36" s="335">
        <f t="shared" si="23"/>
        <v>0</v>
      </c>
      <c r="CA36" s="335">
        <f t="shared" si="24"/>
        <v>0.06</v>
      </c>
      <c r="CB36" s="335">
        <f t="shared" si="25"/>
        <v>0</v>
      </c>
      <c r="CC36" s="335">
        <f t="shared" si="26"/>
        <v>0</v>
      </c>
      <c r="CD36" s="335"/>
    </row>
    <row r="37" spans="1:82" s="8" customFormat="1" ht="22.5" hidden="1" outlineLevel="2" x14ac:dyDescent="0.2">
      <c r="A37" s="343" t="s">
        <v>68</v>
      </c>
      <c r="B37" s="344" t="s">
        <v>69</v>
      </c>
      <c r="C37" s="335" t="s">
        <v>70</v>
      </c>
      <c r="D37" s="336" t="s">
        <v>38</v>
      </c>
      <c r="E37" s="337">
        <f t="shared" si="10"/>
        <v>0</v>
      </c>
      <c r="F37" s="338">
        <f t="shared" si="11"/>
        <v>0</v>
      </c>
      <c r="G37" s="338">
        <f t="shared" si="12"/>
        <v>0</v>
      </c>
      <c r="H37" s="338">
        <f t="shared" si="13"/>
        <v>0</v>
      </c>
      <c r="I37" s="338">
        <f t="shared" si="14"/>
        <v>0</v>
      </c>
      <c r="J37" s="338">
        <f t="shared" si="15"/>
        <v>0</v>
      </c>
      <c r="K37" s="339">
        <f t="shared" si="16"/>
        <v>0</v>
      </c>
      <c r="L37" s="337">
        <v>0</v>
      </c>
      <c r="M37" s="338">
        <v>0</v>
      </c>
      <c r="N37" s="338">
        <v>0</v>
      </c>
      <c r="O37" s="338">
        <v>0</v>
      </c>
      <c r="P37" s="338">
        <f>'13'!P38</f>
        <v>0</v>
      </c>
      <c r="Q37" s="338">
        <v>0</v>
      </c>
      <c r="R37" s="339">
        <v>0</v>
      </c>
      <c r="S37" s="337">
        <v>0</v>
      </c>
      <c r="T37" s="338">
        <v>0</v>
      </c>
      <c r="U37" s="338">
        <v>0</v>
      </c>
      <c r="V37" s="338">
        <v>0</v>
      </c>
      <c r="W37" s="338">
        <f>'13'!W38</f>
        <v>0</v>
      </c>
      <c r="X37" s="338">
        <v>0</v>
      </c>
      <c r="Y37" s="339">
        <v>0</v>
      </c>
      <c r="Z37" s="337">
        <v>0</v>
      </c>
      <c r="AA37" s="338">
        <v>0</v>
      </c>
      <c r="AB37" s="338">
        <v>0</v>
      </c>
      <c r="AC37" s="338">
        <v>0</v>
      </c>
      <c r="AD37" s="338">
        <f>'13'!AD38</f>
        <v>0</v>
      </c>
      <c r="AE37" s="338">
        <v>0</v>
      </c>
      <c r="AF37" s="339">
        <v>0</v>
      </c>
      <c r="AG37" s="338">
        <v>0</v>
      </c>
      <c r="AH37" s="338">
        <v>0</v>
      </c>
      <c r="AI37" s="338">
        <v>0</v>
      </c>
      <c r="AJ37" s="338">
        <v>0</v>
      </c>
      <c r="AK37" s="338">
        <f>'13'!AK38</f>
        <v>0</v>
      </c>
      <c r="AL37" s="338">
        <v>0</v>
      </c>
      <c r="AM37" s="340">
        <v>0</v>
      </c>
      <c r="AN37" s="341">
        <f t="shared" si="18"/>
        <v>0</v>
      </c>
      <c r="AO37" s="335">
        <f t="shared" si="2"/>
        <v>0</v>
      </c>
      <c r="AP37" s="335">
        <f t="shared" si="3"/>
        <v>0</v>
      </c>
      <c r="AQ37" s="335">
        <f t="shared" si="4"/>
        <v>0</v>
      </c>
      <c r="AR37" s="335">
        <f t="shared" si="5"/>
        <v>0</v>
      </c>
      <c r="AS37" s="335">
        <f t="shared" si="6"/>
        <v>0</v>
      </c>
      <c r="AT37" s="336">
        <f t="shared" si="7"/>
        <v>0</v>
      </c>
      <c r="AU37" s="341">
        <v>0</v>
      </c>
      <c r="AV37" s="335">
        <v>0</v>
      </c>
      <c r="AW37" s="335">
        <v>0</v>
      </c>
      <c r="AX37" s="335">
        <v>0</v>
      </c>
      <c r="AY37" s="335">
        <f>'13'!AY38</f>
        <v>0</v>
      </c>
      <c r="AZ37" s="335">
        <v>0</v>
      </c>
      <c r="BA37" s="336">
        <v>0</v>
      </c>
      <c r="BB37" s="341">
        <v>0</v>
      </c>
      <c r="BC37" s="335">
        <v>0</v>
      </c>
      <c r="BD37" s="335">
        <v>0</v>
      </c>
      <c r="BE37" s="335">
        <v>0</v>
      </c>
      <c r="BF37" s="335">
        <f>'13'!BF38</f>
        <v>0</v>
      </c>
      <c r="BG37" s="335">
        <v>0</v>
      </c>
      <c r="BH37" s="342">
        <v>0</v>
      </c>
      <c r="BI37" s="341">
        <v>0</v>
      </c>
      <c r="BJ37" s="335">
        <v>0</v>
      </c>
      <c r="BK37" s="335">
        <v>0</v>
      </c>
      <c r="BL37" s="335">
        <v>0</v>
      </c>
      <c r="BM37" s="335">
        <f>'13'!BM38</f>
        <v>0</v>
      </c>
      <c r="BN37" s="335">
        <v>0</v>
      </c>
      <c r="BO37" s="342">
        <v>0</v>
      </c>
      <c r="BP37" s="335">
        <v>0</v>
      </c>
      <c r="BQ37" s="335">
        <v>0</v>
      </c>
      <c r="BR37" s="335">
        <v>0</v>
      </c>
      <c r="BS37" s="335">
        <v>0</v>
      </c>
      <c r="BT37" s="335">
        <f>'13'!BT38</f>
        <v>0</v>
      </c>
      <c r="BU37" s="335">
        <v>0</v>
      </c>
      <c r="BV37" s="342">
        <v>0</v>
      </c>
      <c r="BW37" s="335">
        <f t="shared" si="20"/>
        <v>0</v>
      </c>
      <c r="BX37" s="335">
        <f t="shared" si="21"/>
        <v>0</v>
      </c>
      <c r="BY37" s="335">
        <f t="shared" si="22"/>
        <v>0</v>
      </c>
      <c r="BZ37" s="335">
        <f t="shared" si="23"/>
        <v>0</v>
      </c>
      <c r="CA37" s="335">
        <f t="shared" si="24"/>
        <v>0</v>
      </c>
      <c r="CB37" s="335">
        <f t="shared" si="25"/>
        <v>0</v>
      </c>
      <c r="CC37" s="335">
        <f t="shared" si="26"/>
        <v>0</v>
      </c>
      <c r="CD37" s="335"/>
    </row>
    <row r="38" spans="1:82" s="8" customFormat="1" ht="22.5" hidden="1" outlineLevel="2" x14ac:dyDescent="0.2">
      <c r="A38" s="343" t="s">
        <v>71</v>
      </c>
      <c r="B38" s="344" t="s">
        <v>72</v>
      </c>
      <c r="C38" s="335" t="s">
        <v>73</v>
      </c>
      <c r="D38" s="336" t="s">
        <v>38</v>
      </c>
      <c r="E38" s="337">
        <f t="shared" si="10"/>
        <v>0</v>
      </c>
      <c r="F38" s="338">
        <f t="shared" si="11"/>
        <v>0</v>
      </c>
      <c r="G38" s="338">
        <f t="shared" si="12"/>
        <v>0.04</v>
      </c>
      <c r="H38" s="338">
        <f t="shared" si="13"/>
        <v>0</v>
      </c>
      <c r="I38" s="338">
        <f t="shared" si="14"/>
        <v>0</v>
      </c>
      <c r="J38" s="338">
        <f t="shared" si="15"/>
        <v>0</v>
      </c>
      <c r="K38" s="339">
        <f t="shared" si="16"/>
        <v>0</v>
      </c>
      <c r="L38" s="337">
        <v>0</v>
      </c>
      <c r="M38" s="338">
        <v>0</v>
      </c>
      <c r="N38" s="338">
        <f>'13'!P39</f>
        <v>0.04</v>
      </c>
      <c r="O38" s="338">
        <v>0</v>
      </c>
      <c r="P38" s="338">
        <v>0</v>
      </c>
      <c r="Q38" s="338">
        <v>0</v>
      </c>
      <c r="R38" s="339">
        <v>0</v>
      </c>
      <c r="S38" s="337">
        <v>0</v>
      </c>
      <c r="T38" s="338">
        <v>0</v>
      </c>
      <c r="U38" s="338">
        <f>'13'!W39</f>
        <v>0</v>
      </c>
      <c r="V38" s="338">
        <v>0</v>
      </c>
      <c r="W38" s="338">
        <v>0</v>
      </c>
      <c r="X38" s="338">
        <v>0</v>
      </c>
      <c r="Y38" s="339">
        <v>0</v>
      </c>
      <c r="Z38" s="337">
        <v>0</v>
      </c>
      <c r="AA38" s="338">
        <v>0</v>
      </c>
      <c r="AB38" s="338">
        <f>'13'!AD39</f>
        <v>0</v>
      </c>
      <c r="AC38" s="338">
        <v>0</v>
      </c>
      <c r="AD38" s="338">
        <v>0</v>
      </c>
      <c r="AE38" s="338">
        <v>0</v>
      </c>
      <c r="AF38" s="339">
        <v>0</v>
      </c>
      <c r="AG38" s="338">
        <v>0</v>
      </c>
      <c r="AH38" s="338">
        <v>0</v>
      </c>
      <c r="AI38" s="338">
        <f>'13'!AK39</f>
        <v>0</v>
      </c>
      <c r="AJ38" s="338">
        <v>0</v>
      </c>
      <c r="AK38" s="338">
        <v>0</v>
      </c>
      <c r="AL38" s="338">
        <v>0</v>
      </c>
      <c r="AM38" s="340">
        <v>0</v>
      </c>
      <c r="AN38" s="341">
        <f t="shared" si="18"/>
        <v>0</v>
      </c>
      <c r="AO38" s="335">
        <f t="shared" si="2"/>
        <v>0</v>
      </c>
      <c r="AP38" s="335">
        <f t="shared" si="3"/>
        <v>2.72</v>
      </c>
      <c r="AQ38" s="335">
        <f t="shared" si="4"/>
        <v>0</v>
      </c>
      <c r="AR38" s="335">
        <f t="shared" si="5"/>
        <v>0</v>
      </c>
      <c r="AS38" s="335">
        <f t="shared" si="6"/>
        <v>0</v>
      </c>
      <c r="AT38" s="336">
        <f t="shared" si="7"/>
        <v>0</v>
      </c>
      <c r="AU38" s="341">
        <v>0</v>
      </c>
      <c r="AV38" s="335">
        <v>0</v>
      </c>
      <c r="AW38" s="335">
        <f>'13'!AY39</f>
        <v>2.72</v>
      </c>
      <c r="AX38" s="335">
        <v>0</v>
      </c>
      <c r="AY38" s="335">
        <v>0</v>
      </c>
      <c r="AZ38" s="335">
        <v>0</v>
      </c>
      <c r="BA38" s="336">
        <v>0</v>
      </c>
      <c r="BB38" s="341">
        <v>0</v>
      </c>
      <c r="BC38" s="335">
        <v>0</v>
      </c>
      <c r="BD38" s="335">
        <f>'13'!BF39</f>
        <v>0</v>
      </c>
      <c r="BE38" s="335">
        <v>0</v>
      </c>
      <c r="BF38" s="335">
        <v>0</v>
      </c>
      <c r="BG38" s="335">
        <v>0</v>
      </c>
      <c r="BH38" s="342">
        <v>0</v>
      </c>
      <c r="BI38" s="341">
        <v>0</v>
      </c>
      <c r="BJ38" s="335">
        <v>0</v>
      </c>
      <c r="BK38" s="335">
        <f>'13'!BM39</f>
        <v>0</v>
      </c>
      <c r="BL38" s="335">
        <v>0</v>
      </c>
      <c r="BM38" s="335">
        <v>0</v>
      </c>
      <c r="BN38" s="335">
        <v>0</v>
      </c>
      <c r="BO38" s="342">
        <v>0</v>
      </c>
      <c r="BP38" s="335">
        <v>0</v>
      </c>
      <c r="BQ38" s="335">
        <v>0</v>
      </c>
      <c r="BR38" s="335">
        <f>'13'!BT39</f>
        <v>0</v>
      </c>
      <c r="BS38" s="335">
        <v>0</v>
      </c>
      <c r="BT38" s="335">
        <v>0</v>
      </c>
      <c r="BU38" s="335">
        <v>0</v>
      </c>
      <c r="BV38" s="342">
        <v>0</v>
      </c>
      <c r="BW38" s="335">
        <f t="shared" si="20"/>
        <v>0</v>
      </c>
      <c r="BX38" s="335">
        <f t="shared" si="21"/>
        <v>0</v>
      </c>
      <c r="BY38" s="335">
        <f t="shared" si="22"/>
        <v>2.68</v>
      </c>
      <c r="BZ38" s="335">
        <f t="shared" si="23"/>
        <v>0</v>
      </c>
      <c r="CA38" s="335">
        <f t="shared" si="24"/>
        <v>0</v>
      </c>
      <c r="CB38" s="335">
        <f t="shared" si="25"/>
        <v>0</v>
      </c>
      <c r="CC38" s="335">
        <f t="shared" si="26"/>
        <v>0</v>
      </c>
      <c r="CD38" s="335"/>
    </row>
    <row r="39" spans="1:82" s="8" customFormat="1" ht="22.5" hidden="1" outlineLevel="2" x14ac:dyDescent="0.2">
      <c r="A39" s="343" t="s">
        <v>74</v>
      </c>
      <c r="B39" s="344" t="s">
        <v>75</v>
      </c>
      <c r="C39" s="335" t="s">
        <v>76</v>
      </c>
      <c r="D39" s="336" t="s">
        <v>38</v>
      </c>
      <c r="E39" s="337">
        <f t="shared" si="10"/>
        <v>0</v>
      </c>
      <c r="F39" s="338">
        <f t="shared" si="11"/>
        <v>0</v>
      </c>
      <c r="G39" s="338">
        <f t="shared" si="12"/>
        <v>0.15</v>
      </c>
      <c r="H39" s="338">
        <f t="shared" si="13"/>
        <v>0</v>
      </c>
      <c r="I39" s="338">
        <f t="shared" si="14"/>
        <v>0</v>
      </c>
      <c r="J39" s="338">
        <f t="shared" si="15"/>
        <v>0</v>
      </c>
      <c r="K39" s="339">
        <f t="shared" si="16"/>
        <v>0</v>
      </c>
      <c r="L39" s="337">
        <v>0</v>
      </c>
      <c r="M39" s="338">
        <v>0</v>
      </c>
      <c r="N39" s="338">
        <f>'13'!P40</f>
        <v>0.15</v>
      </c>
      <c r="O39" s="338">
        <v>0</v>
      </c>
      <c r="P39" s="338">
        <v>0</v>
      </c>
      <c r="Q39" s="338">
        <v>0</v>
      </c>
      <c r="R39" s="339">
        <v>0</v>
      </c>
      <c r="S39" s="337">
        <v>0</v>
      </c>
      <c r="T39" s="338">
        <v>0</v>
      </c>
      <c r="U39" s="338">
        <f>'13'!W40</f>
        <v>0</v>
      </c>
      <c r="V39" s="338">
        <v>0</v>
      </c>
      <c r="W39" s="338">
        <v>0</v>
      </c>
      <c r="X39" s="338">
        <v>0</v>
      </c>
      <c r="Y39" s="339">
        <v>0</v>
      </c>
      <c r="Z39" s="337">
        <v>0</v>
      </c>
      <c r="AA39" s="338">
        <v>0</v>
      </c>
      <c r="AB39" s="338">
        <f>'13'!AD40</f>
        <v>0</v>
      </c>
      <c r="AC39" s="338">
        <v>0</v>
      </c>
      <c r="AD39" s="338">
        <v>0</v>
      </c>
      <c r="AE39" s="338">
        <v>0</v>
      </c>
      <c r="AF39" s="339">
        <v>0</v>
      </c>
      <c r="AG39" s="338">
        <v>0</v>
      </c>
      <c r="AH39" s="338">
        <v>0</v>
      </c>
      <c r="AI39" s="338">
        <f>'13'!AK40</f>
        <v>0</v>
      </c>
      <c r="AJ39" s="338">
        <v>0</v>
      </c>
      <c r="AK39" s="338">
        <v>0</v>
      </c>
      <c r="AL39" s="338">
        <v>0</v>
      </c>
      <c r="AM39" s="340">
        <v>0</v>
      </c>
      <c r="AN39" s="341">
        <f t="shared" si="18"/>
        <v>0</v>
      </c>
      <c r="AO39" s="335">
        <f t="shared" si="2"/>
        <v>0</v>
      </c>
      <c r="AP39" s="335">
        <f t="shared" si="3"/>
        <v>0</v>
      </c>
      <c r="AQ39" s="335">
        <f t="shared" si="4"/>
        <v>0</v>
      </c>
      <c r="AR39" s="335">
        <f t="shared" si="5"/>
        <v>0</v>
      </c>
      <c r="AS39" s="335">
        <f t="shared" si="6"/>
        <v>0</v>
      </c>
      <c r="AT39" s="336">
        <f t="shared" si="7"/>
        <v>0</v>
      </c>
      <c r="AU39" s="341">
        <v>0</v>
      </c>
      <c r="AV39" s="335">
        <v>0</v>
      </c>
      <c r="AW39" s="335">
        <f>'13'!AY40</f>
        <v>0</v>
      </c>
      <c r="AX39" s="335">
        <v>0</v>
      </c>
      <c r="AY39" s="335">
        <v>0</v>
      </c>
      <c r="AZ39" s="335">
        <v>0</v>
      </c>
      <c r="BA39" s="336">
        <v>0</v>
      </c>
      <c r="BB39" s="341">
        <v>0</v>
      </c>
      <c r="BC39" s="335">
        <v>0</v>
      </c>
      <c r="BD39" s="335">
        <f>'13'!BF40</f>
        <v>0</v>
      </c>
      <c r="BE39" s="335">
        <v>0</v>
      </c>
      <c r="BF39" s="335">
        <v>0</v>
      </c>
      <c r="BG39" s="335">
        <v>0</v>
      </c>
      <c r="BH39" s="342">
        <v>0</v>
      </c>
      <c r="BI39" s="341">
        <v>0</v>
      </c>
      <c r="BJ39" s="335">
        <v>0</v>
      </c>
      <c r="BK39" s="335">
        <f>'13'!BM40</f>
        <v>0</v>
      </c>
      <c r="BL39" s="335">
        <v>0</v>
      </c>
      <c r="BM39" s="335">
        <v>0</v>
      </c>
      <c r="BN39" s="335">
        <v>0</v>
      </c>
      <c r="BO39" s="342">
        <v>0</v>
      </c>
      <c r="BP39" s="335">
        <v>0</v>
      </c>
      <c r="BQ39" s="335">
        <v>0</v>
      </c>
      <c r="BR39" s="335">
        <f>'13'!BT40</f>
        <v>0</v>
      </c>
      <c r="BS39" s="335">
        <v>0</v>
      </c>
      <c r="BT39" s="335">
        <v>0</v>
      </c>
      <c r="BU39" s="335">
        <v>0</v>
      </c>
      <c r="BV39" s="342">
        <v>0</v>
      </c>
      <c r="BW39" s="335">
        <f t="shared" si="20"/>
        <v>0</v>
      </c>
      <c r="BX39" s="335">
        <f t="shared" si="21"/>
        <v>0</v>
      </c>
      <c r="BY39" s="335">
        <f t="shared" si="22"/>
        <v>-0.15</v>
      </c>
      <c r="BZ39" s="335">
        <f t="shared" si="23"/>
        <v>0</v>
      </c>
      <c r="CA39" s="335">
        <f t="shared" si="24"/>
        <v>0</v>
      </c>
      <c r="CB39" s="335">
        <f t="shared" si="25"/>
        <v>0</v>
      </c>
      <c r="CC39" s="335">
        <f t="shared" si="26"/>
        <v>0</v>
      </c>
      <c r="CD39" s="335"/>
    </row>
    <row r="40" spans="1:82" s="8" customFormat="1" ht="33.75" hidden="1" outlineLevel="1" x14ac:dyDescent="0.2">
      <c r="A40" s="313" t="s">
        <v>77</v>
      </c>
      <c r="B40" s="306" t="s">
        <v>78</v>
      </c>
      <c r="C40" s="307" t="s">
        <v>31</v>
      </c>
      <c r="D40" s="308" t="s">
        <v>38</v>
      </c>
      <c r="E40" s="314" t="s">
        <v>38</v>
      </c>
      <c r="F40" s="309" t="s">
        <v>38</v>
      </c>
      <c r="G40" s="309" t="s">
        <v>38</v>
      </c>
      <c r="H40" s="309" t="s">
        <v>38</v>
      </c>
      <c r="I40" s="309" t="s">
        <v>38</v>
      </c>
      <c r="J40" s="309" t="s">
        <v>38</v>
      </c>
      <c r="K40" s="310" t="s">
        <v>38</v>
      </c>
      <c r="L40" s="314" t="s">
        <v>38</v>
      </c>
      <c r="M40" s="309" t="s">
        <v>38</v>
      </c>
      <c r="N40" s="309" t="s">
        <v>38</v>
      </c>
      <c r="O40" s="309" t="s">
        <v>38</v>
      </c>
      <c r="P40" s="309" t="s">
        <v>38</v>
      </c>
      <c r="Q40" s="309" t="s">
        <v>38</v>
      </c>
      <c r="R40" s="310" t="s">
        <v>38</v>
      </c>
      <c r="S40" s="314" t="s">
        <v>38</v>
      </c>
      <c r="T40" s="309" t="s">
        <v>38</v>
      </c>
      <c r="U40" s="309" t="s">
        <v>38</v>
      </c>
      <c r="V40" s="309" t="s">
        <v>38</v>
      </c>
      <c r="W40" s="309" t="s">
        <v>38</v>
      </c>
      <c r="X40" s="309" t="s">
        <v>38</v>
      </c>
      <c r="Y40" s="311" t="s">
        <v>38</v>
      </c>
      <c r="Z40" s="314" t="s">
        <v>38</v>
      </c>
      <c r="AA40" s="309" t="s">
        <v>38</v>
      </c>
      <c r="AB40" s="309" t="s">
        <v>38</v>
      </c>
      <c r="AC40" s="309" t="s">
        <v>38</v>
      </c>
      <c r="AD40" s="309" t="s">
        <v>38</v>
      </c>
      <c r="AE40" s="309" t="s">
        <v>38</v>
      </c>
      <c r="AF40" s="311" t="s">
        <v>38</v>
      </c>
      <c r="AG40" s="309" t="s">
        <v>38</v>
      </c>
      <c r="AH40" s="309" t="s">
        <v>38</v>
      </c>
      <c r="AI40" s="309" t="s">
        <v>38</v>
      </c>
      <c r="AJ40" s="309" t="s">
        <v>38</v>
      </c>
      <c r="AK40" s="309" t="s">
        <v>38</v>
      </c>
      <c r="AL40" s="309" t="s">
        <v>38</v>
      </c>
      <c r="AM40" s="311" t="s">
        <v>38</v>
      </c>
      <c r="AN40" s="315" t="s">
        <v>38</v>
      </c>
      <c r="AO40" s="307" t="s">
        <v>38</v>
      </c>
      <c r="AP40" s="307" t="s">
        <v>38</v>
      </c>
      <c r="AQ40" s="307" t="s">
        <v>38</v>
      </c>
      <c r="AR40" s="307" t="s">
        <v>38</v>
      </c>
      <c r="AS40" s="307" t="s">
        <v>38</v>
      </c>
      <c r="AT40" s="308" t="s">
        <v>38</v>
      </c>
      <c r="AU40" s="308" t="s">
        <v>38</v>
      </c>
      <c r="AV40" s="308" t="s">
        <v>38</v>
      </c>
      <c r="AW40" s="308" t="s">
        <v>38</v>
      </c>
      <c r="AX40" s="308" t="s">
        <v>38</v>
      </c>
      <c r="AY40" s="308" t="s">
        <v>38</v>
      </c>
      <c r="AZ40" s="308" t="s">
        <v>38</v>
      </c>
      <c r="BA40" s="308" t="s">
        <v>38</v>
      </c>
      <c r="BB40" s="308" t="s">
        <v>38</v>
      </c>
      <c r="BC40" s="308" t="s">
        <v>38</v>
      </c>
      <c r="BD40" s="308" t="s">
        <v>38</v>
      </c>
      <c r="BE40" s="308" t="s">
        <v>38</v>
      </c>
      <c r="BF40" s="308" t="s">
        <v>38</v>
      </c>
      <c r="BG40" s="308" t="s">
        <v>38</v>
      </c>
      <c r="BH40" s="308" t="s">
        <v>38</v>
      </c>
      <c r="BI40" s="308" t="s">
        <v>38</v>
      </c>
      <c r="BJ40" s="308" t="s">
        <v>38</v>
      </c>
      <c r="BK40" s="308" t="s">
        <v>38</v>
      </c>
      <c r="BL40" s="308" t="s">
        <v>38</v>
      </c>
      <c r="BM40" s="308" t="s">
        <v>38</v>
      </c>
      <c r="BN40" s="308" t="s">
        <v>38</v>
      </c>
      <c r="BO40" s="308" t="s">
        <v>38</v>
      </c>
      <c r="BP40" s="308" t="s">
        <v>38</v>
      </c>
      <c r="BQ40" s="308" t="s">
        <v>38</v>
      </c>
      <c r="BR40" s="308" t="s">
        <v>38</v>
      </c>
      <c r="BS40" s="308" t="s">
        <v>38</v>
      </c>
      <c r="BT40" s="308" t="s">
        <v>38</v>
      </c>
      <c r="BU40" s="308" t="s">
        <v>38</v>
      </c>
      <c r="BV40" s="308" t="s">
        <v>38</v>
      </c>
      <c r="BW40" s="308" t="s">
        <v>38</v>
      </c>
      <c r="BX40" s="308" t="s">
        <v>38</v>
      </c>
      <c r="BY40" s="308" t="s">
        <v>38</v>
      </c>
      <c r="BZ40" s="308" t="s">
        <v>38</v>
      </c>
      <c r="CA40" s="308" t="s">
        <v>38</v>
      </c>
      <c r="CB40" s="308" t="s">
        <v>38</v>
      </c>
      <c r="CC40" s="308" t="s">
        <v>38</v>
      </c>
      <c r="CD40" s="307"/>
    </row>
    <row r="41" spans="1:82" s="8" customFormat="1" ht="45" hidden="1" outlineLevel="1" x14ac:dyDescent="0.2">
      <c r="A41" s="313" t="s">
        <v>79</v>
      </c>
      <c r="B41" s="306" t="s">
        <v>80</v>
      </c>
      <c r="C41" s="307" t="s">
        <v>31</v>
      </c>
      <c r="D41" s="308" t="s">
        <v>38</v>
      </c>
      <c r="E41" s="314">
        <f t="shared" si="10"/>
        <v>0</v>
      </c>
      <c r="F41" s="309">
        <f t="shared" si="11"/>
        <v>0</v>
      </c>
      <c r="G41" s="309">
        <f t="shared" si="12"/>
        <v>0</v>
      </c>
      <c r="H41" s="309">
        <f t="shared" si="13"/>
        <v>0</v>
      </c>
      <c r="I41" s="309">
        <f t="shared" si="14"/>
        <v>0</v>
      </c>
      <c r="J41" s="309">
        <f t="shared" si="15"/>
        <v>0</v>
      </c>
      <c r="K41" s="310">
        <f t="shared" si="16"/>
        <v>0</v>
      </c>
      <c r="L41" s="314">
        <f>SUM(L42:L45)</f>
        <v>0</v>
      </c>
      <c r="M41" s="309">
        <f t="shared" ref="M41:AM41" si="43">SUM(M42:M45)</f>
        <v>0</v>
      </c>
      <c r="N41" s="309">
        <f t="shared" si="43"/>
        <v>0</v>
      </c>
      <c r="O41" s="309">
        <f t="shared" si="43"/>
        <v>0</v>
      </c>
      <c r="P41" s="309">
        <f t="shared" si="43"/>
        <v>0</v>
      </c>
      <c r="Q41" s="309">
        <f t="shared" si="43"/>
        <v>0</v>
      </c>
      <c r="R41" s="310">
        <f t="shared" si="43"/>
        <v>0</v>
      </c>
      <c r="S41" s="314">
        <f t="shared" si="43"/>
        <v>0</v>
      </c>
      <c r="T41" s="309">
        <f t="shared" si="43"/>
        <v>0</v>
      </c>
      <c r="U41" s="309">
        <f t="shared" si="43"/>
        <v>0</v>
      </c>
      <c r="V41" s="309">
        <f t="shared" si="43"/>
        <v>0</v>
      </c>
      <c r="W41" s="309">
        <f t="shared" si="43"/>
        <v>0</v>
      </c>
      <c r="X41" s="309">
        <f t="shared" si="43"/>
        <v>0</v>
      </c>
      <c r="Y41" s="311">
        <f t="shared" si="43"/>
        <v>0</v>
      </c>
      <c r="Z41" s="314">
        <f t="shared" si="43"/>
        <v>0</v>
      </c>
      <c r="AA41" s="309">
        <f t="shared" si="43"/>
        <v>0</v>
      </c>
      <c r="AB41" s="309">
        <f t="shared" si="43"/>
        <v>0</v>
      </c>
      <c r="AC41" s="309">
        <f t="shared" si="43"/>
        <v>0</v>
      </c>
      <c r="AD41" s="309">
        <f t="shared" si="43"/>
        <v>0</v>
      </c>
      <c r="AE41" s="309">
        <f t="shared" si="43"/>
        <v>0</v>
      </c>
      <c r="AF41" s="311">
        <f t="shared" si="43"/>
        <v>0</v>
      </c>
      <c r="AG41" s="309">
        <f t="shared" si="43"/>
        <v>0</v>
      </c>
      <c r="AH41" s="309">
        <f t="shared" si="43"/>
        <v>0</v>
      </c>
      <c r="AI41" s="309">
        <f t="shared" si="43"/>
        <v>0</v>
      </c>
      <c r="AJ41" s="309">
        <f t="shared" si="43"/>
        <v>0</v>
      </c>
      <c r="AK41" s="309">
        <f t="shared" si="43"/>
        <v>0</v>
      </c>
      <c r="AL41" s="309">
        <f t="shared" si="43"/>
        <v>0</v>
      </c>
      <c r="AM41" s="311">
        <f t="shared" si="43"/>
        <v>0</v>
      </c>
      <c r="AN41" s="315">
        <f t="shared" si="18"/>
        <v>0.92</v>
      </c>
      <c r="AO41" s="307">
        <f t="shared" si="2"/>
        <v>0</v>
      </c>
      <c r="AP41" s="307">
        <f t="shared" si="3"/>
        <v>0</v>
      </c>
      <c r="AQ41" s="307">
        <f t="shared" si="4"/>
        <v>0</v>
      </c>
      <c r="AR41" s="307">
        <f t="shared" si="5"/>
        <v>0</v>
      </c>
      <c r="AS41" s="307">
        <f t="shared" si="6"/>
        <v>0</v>
      </c>
      <c r="AT41" s="308">
        <f t="shared" si="7"/>
        <v>0</v>
      </c>
      <c r="AU41" s="315">
        <f t="shared" ref="AU41:BV41" si="44">SUM(AU42:AU45)</f>
        <v>0.92</v>
      </c>
      <c r="AV41" s="307">
        <f t="shared" si="44"/>
        <v>0</v>
      </c>
      <c r="AW41" s="307">
        <f t="shared" si="44"/>
        <v>0</v>
      </c>
      <c r="AX41" s="307">
        <f t="shared" si="44"/>
        <v>0</v>
      </c>
      <c r="AY41" s="307">
        <f t="shared" si="44"/>
        <v>0</v>
      </c>
      <c r="AZ41" s="307">
        <f t="shared" si="44"/>
        <v>0</v>
      </c>
      <c r="BA41" s="308">
        <f t="shared" si="44"/>
        <v>0</v>
      </c>
      <c r="BB41" s="315">
        <f t="shared" si="44"/>
        <v>0</v>
      </c>
      <c r="BC41" s="307">
        <f t="shared" si="44"/>
        <v>0</v>
      </c>
      <c r="BD41" s="307">
        <f t="shared" si="44"/>
        <v>0</v>
      </c>
      <c r="BE41" s="307">
        <f t="shared" si="44"/>
        <v>0</v>
      </c>
      <c r="BF41" s="307">
        <f t="shared" si="44"/>
        <v>0</v>
      </c>
      <c r="BG41" s="307">
        <f t="shared" si="44"/>
        <v>0</v>
      </c>
      <c r="BH41" s="312">
        <f t="shared" si="44"/>
        <v>0</v>
      </c>
      <c r="BI41" s="315">
        <f t="shared" si="44"/>
        <v>0</v>
      </c>
      <c r="BJ41" s="307">
        <f t="shared" si="44"/>
        <v>0</v>
      </c>
      <c r="BK41" s="307">
        <f t="shared" si="44"/>
        <v>0</v>
      </c>
      <c r="BL41" s="307">
        <f t="shared" si="44"/>
        <v>0</v>
      </c>
      <c r="BM41" s="307">
        <f t="shared" si="44"/>
        <v>0</v>
      </c>
      <c r="BN41" s="307">
        <f t="shared" si="44"/>
        <v>0</v>
      </c>
      <c r="BO41" s="312">
        <f t="shared" si="44"/>
        <v>0</v>
      </c>
      <c r="BP41" s="307">
        <f t="shared" si="44"/>
        <v>0</v>
      </c>
      <c r="BQ41" s="307">
        <f t="shared" si="44"/>
        <v>0</v>
      </c>
      <c r="BR41" s="307">
        <f t="shared" si="44"/>
        <v>0</v>
      </c>
      <c r="BS41" s="307">
        <f t="shared" si="44"/>
        <v>0</v>
      </c>
      <c r="BT41" s="307">
        <f t="shared" si="44"/>
        <v>0</v>
      </c>
      <c r="BU41" s="307">
        <f t="shared" si="44"/>
        <v>0</v>
      </c>
      <c r="BV41" s="312">
        <f t="shared" si="44"/>
        <v>0</v>
      </c>
      <c r="BW41" s="307">
        <f t="shared" si="20"/>
        <v>0.92</v>
      </c>
      <c r="BX41" s="307">
        <f t="shared" si="21"/>
        <v>0</v>
      </c>
      <c r="BY41" s="307">
        <f t="shared" si="22"/>
        <v>0</v>
      </c>
      <c r="BZ41" s="307">
        <f t="shared" si="23"/>
        <v>0</v>
      </c>
      <c r="CA41" s="307">
        <f t="shared" si="24"/>
        <v>0</v>
      </c>
      <c r="CB41" s="307">
        <f t="shared" si="25"/>
        <v>0</v>
      </c>
      <c r="CC41" s="307">
        <f t="shared" si="26"/>
        <v>0</v>
      </c>
      <c r="CD41" s="307"/>
    </row>
    <row r="42" spans="1:82" s="8" customFormat="1" ht="22.5" hidden="1" outlineLevel="2" x14ac:dyDescent="0.2">
      <c r="A42" s="343" t="s">
        <v>81</v>
      </c>
      <c r="B42" s="344" t="s">
        <v>82</v>
      </c>
      <c r="C42" s="335" t="s">
        <v>83</v>
      </c>
      <c r="D42" s="336" t="s">
        <v>38</v>
      </c>
      <c r="E42" s="337">
        <f t="shared" si="10"/>
        <v>0</v>
      </c>
      <c r="F42" s="338">
        <f t="shared" si="11"/>
        <v>0</v>
      </c>
      <c r="G42" s="338">
        <f t="shared" si="12"/>
        <v>0</v>
      </c>
      <c r="H42" s="338">
        <f t="shared" si="13"/>
        <v>0</v>
      </c>
      <c r="I42" s="338">
        <f t="shared" si="14"/>
        <v>0</v>
      </c>
      <c r="J42" s="338">
        <f t="shared" si="15"/>
        <v>0</v>
      </c>
      <c r="K42" s="339">
        <f t="shared" si="16"/>
        <v>0</v>
      </c>
      <c r="L42" s="337">
        <v>0</v>
      </c>
      <c r="M42" s="338">
        <v>0</v>
      </c>
      <c r="N42" s="338">
        <v>0</v>
      </c>
      <c r="O42" s="338">
        <v>0</v>
      </c>
      <c r="P42" s="338">
        <v>0</v>
      </c>
      <c r="Q42" s="338">
        <v>0</v>
      </c>
      <c r="R42" s="339">
        <v>0</v>
      </c>
      <c r="S42" s="337">
        <v>0</v>
      </c>
      <c r="T42" s="338">
        <v>0</v>
      </c>
      <c r="U42" s="338">
        <v>0</v>
      </c>
      <c r="V42" s="338">
        <v>0</v>
      </c>
      <c r="W42" s="338">
        <v>0</v>
      </c>
      <c r="X42" s="338">
        <v>0</v>
      </c>
      <c r="Y42" s="340">
        <v>0</v>
      </c>
      <c r="Z42" s="337">
        <v>0</v>
      </c>
      <c r="AA42" s="338">
        <v>0</v>
      </c>
      <c r="AB42" s="338">
        <v>0</v>
      </c>
      <c r="AC42" s="338">
        <v>0</v>
      </c>
      <c r="AD42" s="338">
        <v>0</v>
      </c>
      <c r="AE42" s="338">
        <v>0</v>
      </c>
      <c r="AF42" s="340">
        <v>0</v>
      </c>
      <c r="AG42" s="338">
        <v>0</v>
      </c>
      <c r="AH42" s="338">
        <v>0</v>
      </c>
      <c r="AI42" s="338">
        <v>0</v>
      </c>
      <c r="AJ42" s="338">
        <v>0</v>
      </c>
      <c r="AK42" s="338">
        <v>0</v>
      </c>
      <c r="AL42" s="338">
        <v>0</v>
      </c>
      <c r="AM42" s="340">
        <v>0</v>
      </c>
      <c r="AN42" s="341">
        <f t="shared" si="18"/>
        <v>0</v>
      </c>
      <c r="AO42" s="335">
        <f t="shared" si="2"/>
        <v>0</v>
      </c>
      <c r="AP42" s="335">
        <f t="shared" si="3"/>
        <v>0</v>
      </c>
      <c r="AQ42" s="335">
        <f t="shared" si="4"/>
        <v>0</v>
      </c>
      <c r="AR42" s="335">
        <f t="shared" si="5"/>
        <v>0</v>
      </c>
      <c r="AS42" s="335">
        <f t="shared" si="6"/>
        <v>0</v>
      </c>
      <c r="AT42" s="336">
        <f t="shared" si="7"/>
        <v>0</v>
      </c>
      <c r="AU42" s="341">
        <v>0</v>
      </c>
      <c r="AV42" s="335">
        <v>0</v>
      </c>
      <c r="AW42" s="335">
        <v>0</v>
      </c>
      <c r="AX42" s="335">
        <v>0</v>
      </c>
      <c r="AY42" s="335">
        <v>0</v>
      </c>
      <c r="AZ42" s="335">
        <v>0</v>
      </c>
      <c r="BA42" s="336">
        <v>0</v>
      </c>
      <c r="BB42" s="341">
        <v>0</v>
      </c>
      <c r="BC42" s="335">
        <v>0</v>
      </c>
      <c r="BD42" s="335">
        <v>0</v>
      </c>
      <c r="BE42" s="335">
        <v>0</v>
      </c>
      <c r="BF42" s="335">
        <v>0</v>
      </c>
      <c r="BG42" s="335">
        <v>0</v>
      </c>
      <c r="BH42" s="342">
        <v>0</v>
      </c>
      <c r="BI42" s="341">
        <v>0</v>
      </c>
      <c r="BJ42" s="335">
        <v>0</v>
      </c>
      <c r="BK42" s="335">
        <v>0</v>
      </c>
      <c r="BL42" s="335">
        <v>0</v>
      </c>
      <c r="BM42" s="335">
        <v>0</v>
      </c>
      <c r="BN42" s="335">
        <v>0</v>
      </c>
      <c r="BO42" s="342">
        <v>0</v>
      </c>
      <c r="BP42" s="335">
        <v>0</v>
      </c>
      <c r="BQ42" s="335">
        <v>0</v>
      </c>
      <c r="BR42" s="335">
        <v>0</v>
      </c>
      <c r="BS42" s="335">
        <v>0</v>
      </c>
      <c r="BT42" s="335">
        <v>0</v>
      </c>
      <c r="BU42" s="335">
        <v>0</v>
      </c>
      <c r="BV42" s="342">
        <v>0</v>
      </c>
      <c r="BW42" s="335">
        <f t="shared" si="20"/>
        <v>0</v>
      </c>
      <c r="BX42" s="335">
        <f t="shared" si="21"/>
        <v>0</v>
      </c>
      <c r="BY42" s="335">
        <f t="shared" si="22"/>
        <v>0</v>
      </c>
      <c r="BZ42" s="335">
        <f t="shared" si="23"/>
        <v>0</v>
      </c>
      <c r="CA42" s="335">
        <f t="shared" si="24"/>
        <v>0</v>
      </c>
      <c r="CB42" s="335">
        <f t="shared" si="25"/>
        <v>0</v>
      </c>
      <c r="CC42" s="335">
        <f t="shared" si="26"/>
        <v>0</v>
      </c>
      <c r="CD42" s="335"/>
    </row>
    <row r="43" spans="1:82" s="8" customFormat="1" ht="45" hidden="1" outlineLevel="2" x14ac:dyDescent="0.2">
      <c r="A43" s="343" t="s">
        <v>84</v>
      </c>
      <c r="B43" s="344" t="s">
        <v>85</v>
      </c>
      <c r="C43" s="335" t="s">
        <v>86</v>
      </c>
      <c r="D43" s="336" t="s">
        <v>38</v>
      </c>
      <c r="E43" s="337">
        <f t="shared" si="10"/>
        <v>0</v>
      </c>
      <c r="F43" s="338">
        <f t="shared" si="11"/>
        <v>0</v>
      </c>
      <c r="G43" s="338">
        <f t="shared" si="12"/>
        <v>0</v>
      </c>
      <c r="H43" s="338">
        <f t="shared" si="13"/>
        <v>0</v>
      </c>
      <c r="I43" s="338">
        <f t="shared" si="14"/>
        <v>0</v>
      </c>
      <c r="J43" s="338">
        <f t="shared" si="15"/>
        <v>0</v>
      </c>
      <c r="K43" s="339">
        <f t="shared" si="16"/>
        <v>0</v>
      </c>
      <c r="L43" s="337">
        <v>0</v>
      </c>
      <c r="M43" s="338">
        <v>0</v>
      </c>
      <c r="N43" s="338">
        <v>0</v>
      </c>
      <c r="O43" s="338">
        <v>0</v>
      </c>
      <c r="P43" s="338">
        <v>0</v>
      </c>
      <c r="Q43" s="338">
        <v>0</v>
      </c>
      <c r="R43" s="339">
        <v>0</v>
      </c>
      <c r="S43" s="337">
        <v>0</v>
      </c>
      <c r="T43" s="338">
        <v>0</v>
      </c>
      <c r="U43" s="338">
        <v>0</v>
      </c>
      <c r="V43" s="338">
        <v>0</v>
      </c>
      <c r="W43" s="338">
        <v>0</v>
      </c>
      <c r="X43" s="338">
        <v>0</v>
      </c>
      <c r="Y43" s="340">
        <v>0</v>
      </c>
      <c r="Z43" s="337">
        <v>0</v>
      </c>
      <c r="AA43" s="338">
        <v>0</v>
      </c>
      <c r="AB43" s="338">
        <v>0</v>
      </c>
      <c r="AC43" s="338">
        <v>0</v>
      </c>
      <c r="AD43" s="338">
        <v>0</v>
      </c>
      <c r="AE43" s="338">
        <v>0</v>
      </c>
      <c r="AF43" s="340">
        <v>0</v>
      </c>
      <c r="AG43" s="338">
        <v>0</v>
      </c>
      <c r="AH43" s="338">
        <v>0</v>
      </c>
      <c r="AI43" s="338">
        <v>0</v>
      </c>
      <c r="AJ43" s="338">
        <v>0</v>
      </c>
      <c r="AK43" s="338">
        <v>0</v>
      </c>
      <c r="AL43" s="338">
        <v>0</v>
      </c>
      <c r="AM43" s="340">
        <v>0</v>
      </c>
      <c r="AN43" s="341">
        <f t="shared" si="18"/>
        <v>0</v>
      </c>
      <c r="AO43" s="335">
        <f t="shared" si="2"/>
        <v>0</v>
      </c>
      <c r="AP43" s="335">
        <f t="shared" si="3"/>
        <v>0</v>
      </c>
      <c r="AQ43" s="335">
        <f t="shared" si="4"/>
        <v>0</v>
      </c>
      <c r="AR43" s="335">
        <f t="shared" si="5"/>
        <v>0</v>
      </c>
      <c r="AS43" s="335">
        <f t="shared" si="6"/>
        <v>0</v>
      </c>
      <c r="AT43" s="336">
        <f t="shared" si="7"/>
        <v>0</v>
      </c>
      <c r="AU43" s="341">
        <v>0</v>
      </c>
      <c r="AV43" s="335">
        <v>0</v>
      </c>
      <c r="AW43" s="335">
        <v>0</v>
      </c>
      <c r="AX43" s="335">
        <v>0</v>
      </c>
      <c r="AY43" s="335">
        <v>0</v>
      </c>
      <c r="AZ43" s="335">
        <v>0</v>
      </c>
      <c r="BA43" s="336">
        <v>0</v>
      </c>
      <c r="BB43" s="341">
        <v>0</v>
      </c>
      <c r="BC43" s="335">
        <v>0</v>
      </c>
      <c r="BD43" s="335">
        <v>0</v>
      </c>
      <c r="BE43" s="335">
        <v>0</v>
      </c>
      <c r="BF43" s="335">
        <v>0</v>
      </c>
      <c r="BG43" s="335">
        <v>0</v>
      </c>
      <c r="BH43" s="342">
        <v>0</v>
      </c>
      <c r="BI43" s="341">
        <v>0</v>
      </c>
      <c r="BJ43" s="335">
        <v>0</v>
      </c>
      <c r="BK43" s="335">
        <v>0</v>
      </c>
      <c r="BL43" s="335">
        <v>0</v>
      </c>
      <c r="BM43" s="335">
        <v>0</v>
      </c>
      <c r="BN43" s="335">
        <v>0</v>
      </c>
      <c r="BO43" s="342">
        <v>0</v>
      </c>
      <c r="BP43" s="335">
        <v>0</v>
      </c>
      <c r="BQ43" s="335">
        <v>0</v>
      </c>
      <c r="BR43" s="335">
        <v>0</v>
      </c>
      <c r="BS43" s="335">
        <v>0</v>
      </c>
      <c r="BT43" s="335">
        <v>0</v>
      </c>
      <c r="BU43" s="335">
        <v>0</v>
      </c>
      <c r="BV43" s="342">
        <v>0</v>
      </c>
      <c r="BW43" s="335">
        <f t="shared" si="20"/>
        <v>0</v>
      </c>
      <c r="BX43" s="335">
        <f t="shared" si="21"/>
        <v>0</v>
      </c>
      <c r="BY43" s="335">
        <f t="shared" si="22"/>
        <v>0</v>
      </c>
      <c r="BZ43" s="335">
        <f t="shared" si="23"/>
        <v>0</v>
      </c>
      <c r="CA43" s="335">
        <f t="shared" si="24"/>
        <v>0</v>
      </c>
      <c r="CB43" s="335">
        <f t="shared" si="25"/>
        <v>0</v>
      </c>
      <c r="CC43" s="335">
        <f t="shared" si="26"/>
        <v>0</v>
      </c>
      <c r="CD43" s="335"/>
    </row>
    <row r="44" spans="1:82" s="8" customFormat="1" ht="11.25" hidden="1" outlineLevel="2" x14ac:dyDescent="0.2">
      <c r="A44" s="343" t="s">
        <v>87</v>
      </c>
      <c r="B44" s="344" t="s">
        <v>949</v>
      </c>
      <c r="C44" s="335" t="s">
        <v>89</v>
      </c>
      <c r="D44" s="336" t="s">
        <v>38</v>
      </c>
      <c r="E44" s="337"/>
      <c r="F44" s="338"/>
      <c r="G44" s="338"/>
      <c r="H44" s="338"/>
      <c r="I44" s="338"/>
      <c r="J44" s="338"/>
      <c r="K44" s="339"/>
      <c r="L44" s="337"/>
      <c r="M44" s="338"/>
      <c r="N44" s="338"/>
      <c r="O44" s="338"/>
      <c r="P44" s="338"/>
      <c r="Q44" s="338"/>
      <c r="R44" s="339"/>
      <c r="S44" s="337"/>
      <c r="T44" s="338"/>
      <c r="U44" s="338"/>
      <c r="V44" s="338"/>
      <c r="W44" s="338"/>
      <c r="X44" s="338"/>
      <c r="Y44" s="339"/>
      <c r="Z44" s="337"/>
      <c r="AA44" s="338"/>
      <c r="AB44" s="338"/>
      <c r="AC44" s="338"/>
      <c r="AD44" s="338"/>
      <c r="AE44" s="338"/>
      <c r="AF44" s="339"/>
      <c r="AG44" s="415"/>
      <c r="AH44" s="338"/>
      <c r="AI44" s="338"/>
      <c r="AJ44" s="338"/>
      <c r="AK44" s="338"/>
      <c r="AL44" s="338"/>
      <c r="AM44" s="339"/>
      <c r="AN44" s="341"/>
      <c r="AO44" s="335"/>
      <c r="AP44" s="335"/>
      <c r="AQ44" s="335"/>
      <c r="AR44" s="335"/>
      <c r="AS44" s="335"/>
      <c r="AT44" s="336"/>
      <c r="AU44" s="341"/>
      <c r="AV44" s="335"/>
      <c r="AW44" s="335"/>
      <c r="AX44" s="335"/>
      <c r="AY44" s="335"/>
      <c r="AZ44" s="335"/>
      <c r="BA44" s="336"/>
      <c r="BB44" s="341"/>
      <c r="BC44" s="335"/>
      <c r="BD44" s="335"/>
      <c r="BE44" s="335"/>
      <c r="BF44" s="335"/>
      <c r="BG44" s="335"/>
      <c r="BH44" s="336"/>
      <c r="BI44" s="341"/>
      <c r="BJ44" s="335"/>
      <c r="BK44" s="335"/>
      <c r="BL44" s="335"/>
      <c r="BM44" s="335"/>
      <c r="BN44" s="335"/>
      <c r="BO44" s="336"/>
      <c r="BP44" s="413"/>
      <c r="BQ44" s="335"/>
      <c r="BR44" s="335"/>
      <c r="BS44" s="335"/>
      <c r="BT44" s="335"/>
      <c r="BU44" s="335"/>
      <c r="BV44" s="336"/>
      <c r="BW44" s="335"/>
      <c r="BX44" s="335"/>
      <c r="BY44" s="335"/>
      <c r="BZ44" s="335"/>
      <c r="CA44" s="335"/>
      <c r="CB44" s="335"/>
      <c r="CC44" s="335"/>
      <c r="CD44" s="335"/>
    </row>
    <row r="45" spans="1:82" s="8" customFormat="1" ht="22.5" hidden="1" outlineLevel="2" x14ac:dyDescent="0.2">
      <c r="A45" s="343" t="s">
        <v>950</v>
      </c>
      <c r="B45" s="344" t="s">
        <v>88</v>
      </c>
      <c r="C45" s="335" t="s">
        <v>951</v>
      </c>
      <c r="D45" s="336" t="s">
        <v>38</v>
      </c>
      <c r="E45" s="337">
        <f t="shared" si="10"/>
        <v>0</v>
      </c>
      <c r="F45" s="338">
        <f t="shared" si="11"/>
        <v>0</v>
      </c>
      <c r="G45" s="338">
        <f t="shared" si="12"/>
        <v>0</v>
      </c>
      <c r="H45" s="338">
        <f t="shared" si="13"/>
        <v>0</v>
      </c>
      <c r="I45" s="338">
        <f t="shared" si="14"/>
        <v>0</v>
      </c>
      <c r="J45" s="338">
        <f t="shared" si="15"/>
        <v>0</v>
      </c>
      <c r="K45" s="339">
        <f t="shared" si="16"/>
        <v>0</v>
      </c>
      <c r="L45" s="337">
        <f>'13'!N46</f>
        <v>0</v>
      </c>
      <c r="M45" s="338">
        <v>0</v>
      </c>
      <c r="N45" s="338">
        <v>0</v>
      </c>
      <c r="O45" s="338">
        <v>0</v>
      </c>
      <c r="P45" s="338">
        <v>0</v>
      </c>
      <c r="Q45" s="338">
        <v>0</v>
      </c>
      <c r="R45" s="339">
        <v>0</v>
      </c>
      <c r="S45" s="337">
        <f>'13'!U46</f>
        <v>0</v>
      </c>
      <c r="T45" s="338">
        <v>0</v>
      </c>
      <c r="U45" s="338">
        <v>0</v>
      </c>
      <c r="V45" s="338">
        <v>0</v>
      </c>
      <c r="W45" s="338">
        <v>0</v>
      </c>
      <c r="X45" s="338">
        <v>0</v>
      </c>
      <c r="Y45" s="339">
        <v>0</v>
      </c>
      <c r="Z45" s="337">
        <f>'13'!AB46</f>
        <v>0</v>
      </c>
      <c r="AA45" s="338">
        <v>0</v>
      </c>
      <c r="AB45" s="338">
        <v>0</v>
      </c>
      <c r="AC45" s="338">
        <v>0</v>
      </c>
      <c r="AD45" s="338">
        <v>0</v>
      </c>
      <c r="AE45" s="338">
        <v>0</v>
      </c>
      <c r="AF45" s="339">
        <v>0</v>
      </c>
      <c r="AG45" s="337">
        <f>'13'!AI46</f>
        <v>0</v>
      </c>
      <c r="AH45" s="338">
        <v>0</v>
      </c>
      <c r="AI45" s="338">
        <v>0</v>
      </c>
      <c r="AJ45" s="338">
        <v>0</v>
      </c>
      <c r="AK45" s="338">
        <v>0</v>
      </c>
      <c r="AL45" s="338">
        <v>0</v>
      </c>
      <c r="AM45" s="339">
        <v>0</v>
      </c>
      <c r="AN45" s="341">
        <f t="shared" si="18"/>
        <v>0.92</v>
      </c>
      <c r="AO45" s="335">
        <f t="shared" si="2"/>
        <v>0</v>
      </c>
      <c r="AP45" s="335">
        <f t="shared" si="3"/>
        <v>0</v>
      </c>
      <c r="AQ45" s="335">
        <f t="shared" si="4"/>
        <v>0</v>
      </c>
      <c r="AR45" s="335">
        <f t="shared" si="5"/>
        <v>0</v>
      </c>
      <c r="AS45" s="335">
        <f t="shared" si="6"/>
        <v>0</v>
      </c>
      <c r="AT45" s="336">
        <f t="shared" si="7"/>
        <v>0</v>
      </c>
      <c r="AU45" s="341">
        <f>'13'!AW46</f>
        <v>0.92</v>
      </c>
      <c r="AV45" s="335">
        <v>0</v>
      </c>
      <c r="AW45" s="335">
        <v>0</v>
      </c>
      <c r="AX45" s="335">
        <v>0</v>
      </c>
      <c r="AY45" s="335">
        <v>0</v>
      </c>
      <c r="AZ45" s="335">
        <v>0</v>
      </c>
      <c r="BA45" s="336">
        <v>0</v>
      </c>
      <c r="BB45" s="341">
        <f>'13'!BD46</f>
        <v>0</v>
      </c>
      <c r="BC45" s="335">
        <v>0</v>
      </c>
      <c r="BD45" s="335">
        <v>0</v>
      </c>
      <c r="BE45" s="335">
        <v>0</v>
      </c>
      <c r="BF45" s="335">
        <v>0</v>
      </c>
      <c r="BG45" s="335">
        <v>0</v>
      </c>
      <c r="BH45" s="336">
        <v>0</v>
      </c>
      <c r="BI45" s="341">
        <f>'13'!BK46</f>
        <v>0</v>
      </c>
      <c r="BJ45" s="335">
        <v>0</v>
      </c>
      <c r="BK45" s="335">
        <v>0</v>
      </c>
      <c r="BL45" s="335">
        <v>0</v>
      </c>
      <c r="BM45" s="335">
        <v>0</v>
      </c>
      <c r="BN45" s="335">
        <v>0</v>
      </c>
      <c r="BO45" s="336">
        <v>0</v>
      </c>
      <c r="BP45" s="341">
        <f>'13'!BR46</f>
        <v>0</v>
      </c>
      <c r="BQ45" s="335">
        <v>0</v>
      </c>
      <c r="BR45" s="335">
        <v>0</v>
      </c>
      <c r="BS45" s="335">
        <v>0</v>
      </c>
      <c r="BT45" s="335">
        <v>0</v>
      </c>
      <c r="BU45" s="335">
        <v>0</v>
      </c>
      <c r="BV45" s="336">
        <v>0</v>
      </c>
      <c r="BW45" s="335">
        <f t="shared" si="20"/>
        <v>0.92</v>
      </c>
      <c r="BX45" s="335">
        <f t="shared" si="21"/>
        <v>0</v>
      </c>
      <c r="BY45" s="335">
        <f t="shared" si="22"/>
        <v>0</v>
      </c>
      <c r="BZ45" s="335">
        <f t="shared" si="23"/>
        <v>0</v>
      </c>
      <c r="CA45" s="335">
        <f t="shared" si="24"/>
        <v>0</v>
      </c>
      <c r="CB45" s="335">
        <f t="shared" si="25"/>
        <v>0</v>
      </c>
      <c r="CC45" s="335">
        <f t="shared" si="26"/>
        <v>0</v>
      </c>
      <c r="CD45" s="335"/>
    </row>
    <row r="46" spans="1:82" s="8" customFormat="1" ht="45" x14ac:dyDescent="0.2">
      <c r="A46" s="345" t="s">
        <v>90</v>
      </c>
      <c r="B46" s="346" t="s">
        <v>37</v>
      </c>
      <c r="C46" s="330" t="s">
        <v>31</v>
      </c>
      <c r="D46" s="331" t="s">
        <v>38</v>
      </c>
      <c r="E46" s="325" t="s">
        <v>38</v>
      </c>
      <c r="F46" s="326" t="s">
        <v>38</v>
      </c>
      <c r="G46" s="326" t="s">
        <v>38</v>
      </c>
      <c r="H46" s="326" t="s">
        <v>38</v>
      </c>
      <c r="I46" s="326" t="s">
        <v>38</v>
      </c>
      <c r="J46" s="326" t="s">
        <v>38</v>
      </c>
      <c r="K46" s="327" t="s">
        <v>38</v>
      </c>
      <c r="L46" s="325" t="s">
        <v>38</v>
      </c>
      <c r="M46" s="326" t="s">
        <v>38</v>
      </c>
      <c r="N46" s="326" t="s">
        <v>38</v>
      </c>
      <c r="O46" s="326" t="s">
        <v>38</v>
      </c>
      <c r="P46" s="326" t="s">
        <v>38</v>
      </c>
      <c r="Q46" s="326" t="s">
        <v>38</v>
      </c>
      <c r="R46" s="327" t="s">
        <v>38</v>
      </c>
      <c r="S46" s="325" t="s">
        <v>38</v>
      </c>
      <c r="T46" s="326" t="s">
        <v>38</v>
      </c>
      <c r="U46" s="326" t="s">
        <v>38</v>
      </c>
      <c r="V46" s="326" t="s">
        <v>38</v>
      </c>
      <c r="W46" s="326" t="s">
        <v>38</v>
      </c>
      <c r="X46" s="326" t="s">
        <v>38</v>
      </c>
      <c r="Y46" s="328" t="s">
        <v>38</v>
      </c>
      <c r="Z46" s="325" t="s">
        <v>38</v>
      </c>
      <c r="AA46" s="326" t="s">
        <v>38</v>
      </c>
      <c r="AB46" s="326" t="s">
        <v>38</v>
      </c>
      <c r="AC46" s="326" t="s">
        <v>38</v>
      </c>
      <c r="AD46" s="326" t="s">
        <v>38</v>
      </c>
      <c r="AE46" s="326" t="s">
        <v>38</v>
      </c>
      <c r="AF46" s="328" t="s">
        <v>38</v>
      </c>
      <c r="AG46" s="326" t="s">
        <v>38</v>
      </c>
      <c r="AH46" s="326" t="s">
        <v>38</v>
      </c>
      <c r="AI46" s="326" t="s">
        <v>38</v>
      </c>
      <c r="AJ46" s="326" t="s">
        <v>38</v>
      </c>
      <c r="AK46" s="326" t="s">
        <v>38</v>
      </c>
      <c r="AL46" s="326" t="s">
        <v>38</v>
      </c>
      <c r="AM46" s="328" t="s">
        <v>38</v>
      </c>
      <c r="AN46" s="329" t="s">
        <v>38</v>
      </c>
      <c r="AO46" s="330" t="s">
        <v>38</v>
      </c>
      <c r="AP46" s="330" t="s">
        <v>38</v>
      </c>
      <c r="AQ46" s="330" t="s">
        <v>38</v>
      </c>
      <c r="AR46" s="330" t="s">
        <v>38</v>
      </c>
      <c r="AS46" s="330" t="s">
        <v>38</v>
      </c>
      <c r="AT46" s="331" t="s">
        <v>38</v>
      </c>
      <c r="AU46" s="331" t="s">
        <v>38</v>
      </c>
      <c r="AV46" s="331" t="s">
        <v>38</v>
      </c>
      <c r="AW46" s="331" t="s">
        <v>38</v>
      </c>
      <c r="AX46" s="331" t="s">
        <v>38</v>
      </c>
      <c r="AY46" s="331" t="s">
        <v>38</v>
      </c>
      <c r="AZ46" s="331" t="s">
        <v>38</v>
      </c>
      <c r="BA46" s="331" t="s">
        <v>38</v>
      </c>
      <c r="BB46" s="331" t="s">
        <v>38</v>
      </c>
      <c r="BC46" s="331" t="s">
        <v>38</v>
      </c>
      <c r="BD46" s="331" t="s">
        <v>38</v>
      </c>
      <c r="BE46" s="331" t="s">
        <v>38</v>
      </c>
      <c r="BF46" s="331" t="s">
        <v>38</v>
      </c>
      <c r="BG46" s="331" t="s">
        <v>38</v>
      </c>
      <c r="BH46" s="331" t="s">
        <v>38</v>
      </c>
      <c r="BI46" s="331" t="s">
        <v>38</v>
      </c>
      <c r="BJ46" s="331" t="s">
        <v>38</v>
      </c>
      <c r="BK46" s="331" t="s">
        <v>38</v>
      </c>
      <c r="BL46" s="331" t="s">
        <v>38</v>
      </c>
      <c r="BM46" s="331" t="s">
        <v>38</v>
      </c>
      <c r="BN46" s="331" t="s">
        <v>38</v>
      </c>
      <c r="BO46" s="331" t="s">
        <v>38</v>
      </c>
      <c r="BP46" s="331" t="s">
        <v>38</v>
      </c>
      <c r="BQ46" s="331" t="s">
        <v>38</v>
      </c>
      <c r="BR46" s="331" t="s">
        <v>38</v>
      </c>
      <c r="BS46" s="331" t="s">
        <v>38</v>
      </c>
      <c r="BT46" s="331" t="s">
        <v>38</v>
      </c>
      <c r="BU46" s="331" t="s">
        <v>38</v>
      </c>
      <c r="BV46" s="331" t="s">
        <v>38</v>
      </c>
      <c r="BW46" s="331" t="s">
        <v>38</v>
      </c>
      <c r="BX46" s="331" t="s">
        <v>38</v>
      </c>
      <c r="BY46" s="331" t="s">
        <v>38</v>
      </c>
      <c r="BZ46" s="331" t="s">
        <v>38</v>
      </c>
      <c r="CA46" s="331" t="s">
        <v>38</v>
      </c>
      <c r="CB46" s="331" t="s">
        <v>38</v>
      </c>
      <c r="CC46" s="331" t="s">
        <v>38</v>
      </c>
      <c r="CD46" s="330"/>
    </row>
    <row r="47" spans="1:82" s="8" customFormat="1" ht="33.75" collapsed="1" x14ac:dyDescent="0.2">
      <c r="A47" s="345" t="s">
        <v>91</v>
      </c>
      <c r="B47" s="346" t="s">
        <v>92</v>
      </c>
      <c r="C47" s="330" t="s">
        <v>31</v>
      </c>
      <c r="D47" s="331" t="s">
        <v>38</v>
      </c>
      <c r="E47" s="325">
        <f t="shared" si="10"/>
        <v>0</v>
      </c>
      <c r="F47" s="326">
        <f t="shared" si="11"/>
        <v>0</v>
      </c>
      <c r="G47" s="326">
        <f t="shared" si="12"/>
        <v>0.66999999999999993</v>
      </c>
      <c r="H47" s="326">
        <f t="shared" si="13"/>
        <v>0</v>
      </c>
      <c r="I47" s="326">
        <f t="shared" si="14"/>
        <v>0.97</v>
      </c>
      <c r="J47" s="326">
        <f t="shared" si="15"/>
        <v>0</v>
      </c>
      <c r="K47" s="327">
        <f t="shared" si="16"/>
        <v>0</v>
      </c>
      <c r="L47" s="325">
        <f t="shared" ref="L47:AM47" si="45">L48+L51+L52+L53+L54+L50</f>
        <v>0</v>
      </c>
      <c r="M47" s="326">
        <f t="shared" si="45"/>
        <v>0</v>
      </c>
      <c r="N47" s="326">
        <f t="shared" si="45"/>
        <v>0.66999999999999993</v>
      </c>
      <c r="O47" s="326">
        <f t="shared" si="45"/>
        <v>0</v>
      </c>
      <c r="P47" s="326">
        <f t="shared" si="45"/>
        <v>0.97</v>
      </c>
      <c r="Q47" s="326">
        <f t="shared" si="45"/>
        <v>0</v>
      </c>
      <c r="R47" s="327">
        <f t="shared" si="45"/>
        <v>0</v>
      </c>
      <c r="S47" s="325">
        <f t="shared" si="45"/>
        <v>0</v>
      </c>
      <c r="T47" s="326">
        <f t="shared" si="45"/>
        <v>0</v>
      </c>
      <c r="U47" s="326">
        <f t="shared" si="45"/>
        <v>0</v>
      </c>
      <c r="V47" s="326">
        <f t="shared" si="45"/>
        <v>0</v>
      </c>
      <c r="W47" s="326">
        <f t="shared" si="45"/>
        <v>0</v>
      </c>
      <c r="X47" s="326">
        <f t="shared" si="45"/>
        <v>0</v>
      </c>
      <c r="Y47" s="328">
        <f t="shared" si="45"/>
        <v>0</v>
      </c>
      <c r="Z47" s="325">
        <f t="shared" si="45"/>
        <v>0</v>
      </c>
      <c r="AA47" s="326">
        <f t="shared" si="45"/>
        <v>0</v>
      </c>
      <c r="AB47" s="326">
        <f t="shared" si="45"/>
        <v>0</v>
      </c>
      <c r="AC47" s="326">
        <f t="shared" si="45"/>
        <v>0</v>
      </c>
      <c r="AD47" s="326">
        <f t="shared" si="45"/>
        <v>0</v>
      </c>
      <c r="AE47" s="326">
        <f t="shared" si="45"/>
        <v>0</v>
      </c>
      <c r="AF47" s="328">
        <f t="shared" si="45"/>
        <v>0</v>
      </c>
      <c r="AG47" s="326">
        <f t="shared" si="45"/>
        <v>0</v>
      </c>
      <c r="AH47" s="326">
        <f t="shared" si="45"/>
        <v>0</v>
      </c>
      <c r="AI47" s="326">
        <f t="shared" si="45"/>
        <v>0</v>
      </c>
      <c r="AJ47" s="326">
        <f t="shared" si="45"/>
        <v>0</v>
      </c>
      <c r="AK47" s="326">
        <f t="shared" si="45"/>
        <v>0</v>
      </c>
      <c r="AL47" s="326">
        <f t="shared" si="45"/>
        <v>0</v>
      </c>
      <c r="AM47" s="328">
        <f t="shared" si="45"/>
        <v>0</v>
      </c>
      <c r="AN47" s="329">
        <f t="shared" si="18"/>
        <v>0</v>
      </c>
      <c r="AO47" s="330">
        <f t="shared" si="2"/>
        <v>0</v>
      </c>
      <c r="AP47" s="330">
        <f t="shared" si="3"/>
        <v>0</v>
      </c>
      <c r="AQ47" s="330">
        <f t="shared" si="4"/>
        <v>0</v>
      </c>
      <c r="AR47" s="330">
        <f t="shared" si="5"/>
        <v>0</v>
      </c>
      <c r="AS47" s="330">
        <f t="shared" si="6"/>
        <v>0</v>
      </c>
      <c r="AT47" s="331">
        <f t="shared" si="7"/>
        <v>0</v>
      </c>
      <c r="AU47" s="329">
        <f t="shared" ref="AU47:BV47" si="46">AU48+AU51+AU52+AU53+AU54+AU50</f>
        <v>0</v>
      </c>
      <c r="AV47" s="330">
        <f t="shared" si="46"/>
        <v>0</v>
      </c>
      <c r="AW47" s="330">
        <f t="shared" si="46"/>
        <v>0</v>
      </c>
      <c r="AX47" s="330">
        <f t="shared" si="46"/>
        <v>0</v>
      </c>
      <c r="AY47" s="330">
        <f t="shared" si="46"/>
        <v>0</v>
      </c>
      <c r="AZ47" s="330">
        <f t="shared" si="46"/>
        <v>0</v>
      </c>
      <c r="BA47" s="331">
        <f t="shared" si="46"/>
        <v>0</v>
      </c>
      <c r="BB47" s="329">
        <f t="shared" si="46"/>
        <v>0</v>
      </c>
      <c r="BC47" s="330">
        <f t="shared" si="46"/>
        <v>0</v>
      </c>
      <c r="BD47" s="330">
        <f t="shared" si="46"/>
        <v>0</v>
      </c>
      <c r="BE47" s="330">
        <f t="shared" si="46"/>
        <v>0</v>
      </c>
      <c r="BF47" s="330">
        <f t="shared" si="46"/>
        <v>0</v>
      </c>
      <c r="BG47" s="330">
        <f t="shared" si="46"/>
        <v>0</v>
      </c>
      <c r="BH47" s="332">
        <f t="shared" si="46"/>
        <v>0</v>
      </c>
      <c r="BI47" s="329">
        <f t="shared" si="46"/>
        <v>0</v>
      </c>
      <c r="BJ47" s="330">
        <f t="shared" si="46"/>
        <v>0</v>
      </c>
      <c r="BK47" s="330">
        <f t="shared" si="46"/>
        <v>0</v>
      </c>
      <c r="BL47" s="330">
        <f t="shared" si="46"/>
        <v>0</v>
      </c>
      <c r="BM47" s="330">
        <f t="shared" si="46"/>
        <v>0</v>
      </c>
      <c r="BN47" s="330">
        <f t="shared" si="46"/>
        <v>0</v>
      </c>
      <c r="BO47" s="332">
        <f t="shared" si="46"/>
        <v>0</v>
      </c>
      <c r="BP47" s="330">
        <f t="shared" si="46"/>
        <v>0</v>
      </c>
      <c r="BQ47" s="330">
        <f t="shared" si="46"/>
        <v>0</v>
      </c>
      <c r="BR47" s="330">
        <f t="shared" si="46"/>
        <v>0</v>
      </c>
      <c r="BS47" s="330">
        <f t="shared" si="46"/>
        <v>0</v>
      </c>
      <c r="BT47" s="330">
        <f t="shared" si="46"/>
        <v>0</v>
      </c>
      <c r="BU47" s="330">
        <f t="shared" si="46"/>
        <v>0</v>
      </c>
      <c r="BV47" s="332">
        <f t="shared" si="46"/>
        <v>0</v>
      </c>
      <c r="BW47" s="330">
        <f t="shared" si="20"/>
        <v>0</v>
      </c>
      <c r="BX47" s="330">
        <f t="shared" si="21"/>
        <v>0</v>
      </c>
      <c r="BY47" s="330">
        <f t="shared" si="22"/>
        <v>-0.66999999999999993</v>
      </c>
      <c r="BZ47" s="330">
        <f t="shared" si="23"/>
        <v>0</v>
      </c>
      <c r="CA47" s="330">
        <f t="shared" si="24"/>
        <v>-0.97</v>
      </c>
      <c r="CB47" s="330">
        <f t="shared" si="25"/>
        <v>0</v>
      </c>
      <c r="CC47" s="330">
        <f t="shared" si="26"/>
        <v>0</v>
      </c>
      <c r="CD47" s="330"/>
    </row>
    <row r="48" spans="1:82" s="8" customFormat="1" ht="22.5" hidden="1" outlineLevel="2" x14ac:dyDescent="0.2">
      <c r="A48" s="343" t="s">
        <v>93</v>
      </c>
      <c r="B48" s="344" t="s">
        <v>94</v>
      </c>
      <c r="C48" s="335" t="s">
        <v>95</v>
      </c>
      <c r="D48" s="336" t="s">
        <v>38</v>
      </c>
      <c r="E48" s="337">
        <f t="shared" si="10"/>
        <v>0</v>
      </c>
      <c r="F48" s="338">
        <f t="shared" si="11"/>
        <v>0</v>
      </c>
      <c r="G48" s="338">
        <f t="shared" si="12"/>
        <v>0</v>
      </c>
      <c r="H48" s="338">
        <f t="shared" si="13"/>
        <v>0</v>
      </c>
      <c r="I48" s="338">
        <f t="shared" si="14"/>
        <v>0</v>
      </c>
      <c r="J48" s="338">
        <f t="shared" si="15"/>
        <v>0</v>
      </c>
      <c r="K48" s="339">
        <f t="shared" si="16"/>
        <v>0</v>
      </c>
      <c r="L48" s="337">
        <v>0</v>
      </c>
      <c r="M48" s="338">
        <v>0</v>
      </c>
      <c r="N48" s="338">
        <v>0</v>
      </c>
      <c r="O48" s="338">
        <v>0</v>
      </c>
      <c r="P48" s="338">
        <v>0</v>
      </c>
      <c r="Q48" s="338">
        <v>0</v>
      </c>
      <c r="R48" s="339">
        <v>0</v>
      </c>
      <c r="S48" s="337">
        <v>0</v>
      </c>
      <c r="T48" s="338">
        <v>0</v>
      </c>
      <c r="U48" s="338">
        <v>0</v>
      </c>
      <c r="V48" s="338">
        <v>0</v>
      </c>
      <c r="W48" s="338">
        <v>0</v>
      </c>
      <c r="X48" s="338">
        <v>0</v>
      </c>
      <c r="Y48" s="339">
        <v>0</v>
      </c>
      <c r="Z48" s="337">
        <v>0</v>
      </c>
      <c r="AA48" s="338">
        <v>0</v>
      </c>
      <c r="AB48" s="338">
        <v>0</v>
      </c>
      <c r="AC48" s="338">
        <v>0</v>
      </c>
      <c r="AD48" s="338">
        <v>0</v>
      </c>
      <c r="AE48" s="338">
        <v>0</v>
      </c>
      <c r="AF48" s="339">
        <v>0</v>
      </c>
      <c r="AG48" s="337">
        <v>0</v>
      </c>
      <c r="AH48" s="338">
        <v>0</v>
      </c>
      <c r="AI48" s="338">
        <v>0</v>
      </c>
      <c r="AJ48" s="338">
        <v>0</v>
      </c>
      <c r="AK48" s="338">
        <v>0</v>
      </c>
      <c r="AL48" s="338">
        <v>0</v>
      </c>
      <c r="AM48" s="339">
        <v>0</v>
      </c>
      <c r="AN48" s="341">
        <f t="shared" si="18"/>
        <v>0</v>
      </c>
      <c r="AO48" s="335">
        <f t="shared" si="2"/>
        <v>0</v>
      </c>
      <c r="AP48" s="335">
        <f t="shared" si="3"/>
        <v>0</v>
      </c>
      <c r="AQ48" s="335">
        <f t="shared" si="4"/>
        <v>0</v>
      </c>
      <c r="AR48" s="335">
        <f t="shared" si="5"/>
        <v>0</v>
      </c>
      <c r="AS48" s="335">
        <f t="shared" si="6"/>
        <v>0</v>
      </c>
      <c r="AT48" s="336">
        <f t="shared" si="7"/>
        <v>0</v>
      </c>
      <c r="AU48" s="341">
        <v>0</v>
      </c>
      <c r="AV48" s="335">
        <v>0</v>
      </c>
      <c r="AW48" s="335">
        <v>0</v>
      </c>
      <c r="AX48" s="335">
        <v>0</v>
      </c>
      <c r="AY48" s="335">
        <v>0</v>
      </c>
      <c r="AZ48" s="335">
        <v>0</v>
      </c>
      <c r="BA48" s="336">
        <v>0</v>
      </c>
      <c r="BB48" s="341">
        <v>0</v>
      </c>
      <c r="BC48" s="335">
        <v>0</v>
      </c>
      <c r="BD48" s="335">
        <v>0</v>
      </c>
      <c r="BE48" s="335">
        <v>0</v>
      </c>
      <c r="BF48" s="335">
        <v>0</v>
      </c>
      <c r="BG48" s="335">
        <v>0</v>
      </c>
      <c r="BH48" s="342">
        <v>0</v>
      </c>
      <c r="BI48" s="341">
        <v>0</v>
      </c>
      <c r="BJ48" s="335">
        <v>0</v>
      </c>
      <c r="BK48" s="335">
        <v>0</v>
      </c>
      <c r="BL48" s="335">
        <v>0</v>
      </c>
      <c r="BM48" s="335">
        <v>0</v>
      </c>
      <c r="BN48" s="335">
        <v>0</v>
      </c>
      <c r="BO48" s="342">
        <v>0</v>
      </c>
      <c r="BP48" s="335">
        <v>0</v>
      </c>
      <c r="BQ48" s="335">
        <v>0</v>
      </c>
      <c r="BR48" s="335">
        <v>0</v>
      </c>
      <c r="BS48" s="335">
        <v>0</v>
      </c>
      <c r="BT48" s="335">
        <v>0</v>
      </c>
      <c r="BU48" s="335">
        <v>0</v>
      </c>
      <c r="BV48" s="342">
        <v>0</v>
      </c>
      <c r="BW48" s="335">
        <f t="shared" si="20"/>
        <v>0</v>
      </c>
      <c r="BX48" s="335">
        <f t="shared" si="21"/>
        <v>0</v>
      </c>
      <c r="BY48" s="335">
        <f t="shared" si="22"/>
        <v>0</v>
      </c>
      <c r="BZ48" s="335">
        <f t="shared" si="23"/>
        <v>0</v>
      </c>
      <c r="CA48" s="335">
        <f t="shared" si="24"/>
        <v>0</v>
      </c>
      <c r="CB48" s="335">
        <f t="shared" si="25"/>
        <v>0</v>
      </c>
      <c r="CC48" s="335">
        <f t="shared" si="26"/>
        <v>0</v>
      </c>
      <c r="CD48" s="335"/>
    </row>
    <row r="49" spans="1:82" s="8" customFormat="1" ht="11.25" hidden="1" outlineLevel="3" x14ac:dyDescent="0.2">
      <c r="A49" s="343" t="s">
        <v>96</v>
      </c>
      <c r="B49" s="344" t="s">
        <v>97</v>
      </c>
      <c r="C49" s="335" t="s">
        <v>98</v>
      </c>
      <c r="D49" s="336" t="s">
        <v>38</v>
      </c>
      <c r="E49" s="337">
        <f t="shared" si="10"/>
        <v>0</v>
      </c>
      <c r="F49" s="338">
        <f t="shared" si="11"/>
        <v>0</v>
      </c>
      <c r="G49" s="338">
        <f t="shared" si="12"/>
        <v>0</v>
      </c>
      <c r="H49" s="338">
        <f t="shared" si="13"/>
        <v>0</v>
      </c>
      <c r="I49" s="338">
        <f t="shared" si="14"/>
        <v>0</v>
      </c>
      <c r="J49" s="338">
        <f t="shared" si="15"/>
        <v>0</v>
      </c>
      <c r="K49" s="339">
        <f t="shared" si="16"/>
        <v>0</v>
      </c>
      <c r="L49" s="337">
        <v>0</v>
      </c>
      <c r="M49" s="338">
        <v>0</v>
      </c>
      <c r="N49" s="338">
        <v>0</v>
      </c>
      <c r="O49" s="338">
        <v>0</v>
      </c>
      <c r="P49" s="338">
        <v>0</v>
      </c>
      <c r="Q49" s="338">
        <v>0</v>
      </c>
      <c r="R49" s="339">
        <v>0</v>
      </c>
      <c r="S49" s="337">
        <v>0</v>
      </c>
      <c r="T49" s="338">
        <v>0</v>
      </c>
      <c r="U49" s="338">
        <v>0</v>
      </c>
      <c r="V49" s="338">
        <v>0</v>
      </c>
      <c r="W49" s="338">
        <v>0</v>
      </c>
      <c r="X49" s="338">
        <v>0</v>
      </c>
      <c r="Y49" s="339">
        <v>0</v>
      </c>
      <c r="Z49" s="337">
        <v>0</v>
      </c>
      <c r="AA49" s="338">
        <v>0</v>
      </c>
      <c r="AB49" s="338">
        <v>0</v>
      </c>
      <c r="AC49" s="338">
        <v>0</v>
      </c>
      <c r="AD49" s="338">
        <v>0</v>
      </c>
      <c r="AE49" s="338">
        <v>0</v>
      </c>
      <c r="AF49" s="339">
        <v>0</v>
      </c>
      <c r="AG49" s="337">
        <v>0</v>
      </c>
      <c r="AH49" s="338">
        <v>0</v>
      </c>
      <c r="AI49" s="338">
        <v>0</v>
      </c>
      <c r="AJ49" s="338">
        <v>0</v>
      </c>
      <c r="AK49" s="338">
        <v>0</v>
      </c>
      <c r="AL49" s="338">
        <v>0</v>
      </c>
      <c r="AM49" s="339">
        <v>0</v>
      </c>
      <c r="AN49" s="341">
        <f t="shared" si="18"/>
        <v>0</v>
      </c>
      <c r="AO49" s="335">
        <f t="shared" si="2"/>
        <v>0</v>
      </c>
      <c r="AP49" s="335">
        <f t="shared" si="3"/>
        <v>0</v>
      </c>
      <c r="AQ49" s="335">
        <f t="shared" si="4"/>
        <v>0</v>
      </c>
      <c r="AR49" s="335">
        <f t="shared" si="5"/>
        <v>0</v>
      </c>
      <c r="AS49" s="335">
        <f t="shared" si="6"/>
        <v>0</v>
      </c>
      <c r="AT49" s="336">
        <f t="shared" si="7"/>
        <v>0</v>
      </c>
      <c r="AU49" s="341">
        <v>0</v>
      </c>
      <c r="AV49" s="335">
        <v>0</v>
      </c>
      <c r="AW49" s="335">
        <v>0</v>
      </c>
      <c r="AX49" s="335">
        <v>0</v>
      </c>
      <c r="AY49" s="335">
        <v>0</v>
      </c>
      <c r="AZ49" s="335">
        <v>0</v>
      </c>
      <c r="BA49" s="336">
        <v>0</v>
      </c>
      <c r="BB49" s="341">
        <v>0</v>
      </c>
      <c r="BC49" s="335">
        <v>0</v>
      </c>
      <c r="BD49" s="335">
        <v>0</v>
      </c>
      <c r="BE49" s="335">
        <v>0</v>
      </c>
      <c r="BF49" s="335">
        <v>0</v>
      </c>
      <c r="BG49" s="335">
        <v>0</v>
      </c>
      <c r="BH49" s="342">
        <v>0</v>
      </c>
      <c r="BI49" s="341">
        <v>0</v>
      </c>
      <c r="BJ49" s="335">
        <v>0</v>
      </c>
      <c r="BK49" s="335">
        <v>0</v>
      </c>
      <c r="BL49" s="335">
        <v>0</v>
      </c>
      <c r="BM49" s="335">
        <v>0</v>
      </c>
      <c r="BN49" s="335">
        <v>0</v>
      </c>
      <c r="BO49" s="342">
        <v>0</v>
      </c>
      <c r="BP49" s="335">
        <v>0</v>
      </c>
      <c r="BQ49" s="335">
        <v>0</v>
      </c>
      <c r="BR49" s="335">
        <v>0</v>
      </c>
      <c r="BS49" s="335">
        <v>0</v>
      </c>
      <c r="BT49" s="335">
        <v>0</v>
      </c>
      <c r="BU49" s="335">
        <v>0</v>
      </c>
      <c r="BV49" s="342">
        <v>0</v>
      </c>
      <c r="BW49" s="335">
        <f t="shared" si="20"/>
        <v>0</v>
      </c>
      <c r="BX49" s="335">
        <f t="shared" si="21"/>
        <v>0</v>
      </c>
      <c r="BY49" s="335">
        <f t="shared" si="22"/>
        <v>0</v>
      </c>
      <c r="BZ49" s="335">
        <f t="shared" si="23"/>
        <v>0</v>
      </c>
      <c r="CA49" s="335">
        <f t="shared" si="24"/>
        <v>0</v>
      </c>
      <c r="CB49" s="335">
        <f t="shared" si="25"/>
        <v>0</v>
      </c>
      <c r="CC49" s="335">
        <f t="shared" si="26"/>
        <v>0</v>
      </c>
      <c r="CD49" s="335"/>
    </row>
    <row r="50" spans="1:82" s="8" customFormat="1" ht="22.5" hidden="1" outlineLevel="2" x14ac:dyDescent="0.2">
      <c r="A50" s="343" t="s">
        <v>99</v>
      </c>
      <c r="B50" s="344" t="s">
        <v>100</v>
      </c>
      <c r="C50" s="335" t="s">
        <v>101</v>
      </c>
      <c r="D50" s="336" t="s">
        <v>38</v>
      </c>
      <c r="E50" s="337">
        <f t="shared" si="10"/>
        <v>0</v>
      </c>
      <c r="F50" s="338">
        <f t="shared" si="11"/>
        <v>0</v>
      </c>
      <c r="G50" s="338">
        <f t="shared" si="12"/>
        <v>0</v>
      </c>
      <c r="H50" s="338">
        <f t="shared" si="13"/>
        <v>0</v>
      </c>
      <c r="I50" s="338">
        <f t="shared" si="14"/>
        <v>0</v>
      </c>
      <c r="J50" s="338">
        <f t="shared" si="15"/>
        <v>0</v>
      </c>
      <c r="K50" s="339">
        <f t="shared" si="16"/>
        <v>0</v>
      </c>
      <c r="L50" s="337">
        <f>'13'!N51</f>
        <v>0</v>
      </c>
      <c r="M50" s="338">
        <v>0</v>
      </c>
      <c r="N50" s="338">
        <v>0</v>
      </c>
      <c r="O50" s="338">
        <v>0</v>
      </c>
      <c r="P50" s="338">
        <v>0</v>
      </c>
      <c r="Q50" s="338">
        <v>0</v>
      </c>
      <c r="R50" s="339">
        <v>0</v>
      </c>
      <c r="S50" s="337">
        <f>'13'!U51</f>
        <v>0</v>
      </c>
      <c r="T50" s="338">
        <v>0</v>
      </c>
      <c r="U50" s="338">
        <v>0</v>
      </c>
      <c r="V50" s="338">
        <v>0</v>
      </c>
      <c r="W50" s="338">
        <v>0</v>
      </c>
      <c r="X50" s="338">
        <v>0</v>
      </c>
      <c r="Y50" s="339">
        <v>0</v>
      </c>
      <c r="Z50" s="337">
        <f>'13'!AB51</f>
        <v>0</v>
      </c>
      <c r="AA50" s="338">
        <v>0</v>
      </c>
      <c r="AB50" s="338">
        <v>0</v>
      </c>
      <c r="AC50" s="338">
        <v>0</v>
      </c>
      <c r="AD50" s="338">
        <v>0</v>
      </c>
      <c r="AE50" s="338">
        <v>0</v>
      </c>
      <c r="AF50" s="339">
        <v>0</v>
      </c>
      <c r="AG50" s="337">
        <f>'13'!AI51</f>
        <v>0</v>
      </c>
      <c r="AH50" s="338">
        <v>0</v>
      </c>
      <c r="AI50" s="338">
        <v>0</v>
      </c>
      <c r="AJ50" s="338">
        <v>0</v>
      </c>
      <c r="AK50" s="338">
        <v>0</v>
      </c>
      <c r="AL50" s="338">
        <v>0</v>
      </c>
      <c r="AM50" s="339">
        <v>0</v>
      </c>
      <c r="AN50" s="341">
        <f t="shared" si="18"/>
        <v>0</v>
      </c>
      <c r="AO50" s="335">
        <f t="shared" si="2"/>
        <v>0</v>
      </c>
      <c r="AP50" s="335">
        <f t="shared" si="3"/>
        <v>0</v>
      </c>
      <c r="AQ50" s="335">
        <f t="shared" si="4"/>
        <v>0</v>
      </c>
      <c r="AR50" s="335">
        <f t="shared" si="5"/>
        <v>0</v>
      </c>
      <c r="AS50" s="335">
        <f t="shared" si="6"/>
        <v>0</v>
      </c>
      <c r="AT50" s="336">
        <f t="shared" si="7"/>
        <v>0</v>
      </c>
      <c r="AU50" s="341">
        <f>'13'!AW51</f>
        <v>0</v>
      </c>
      <c r="AV50" s="335">
        <v>0</v>
      </c>
      <c r="AW50" s="335">
        <v>0</v>
      </c>
      <c r="AX50" s="335">
        <v>0</v>
      </c>
      <c r="AY50" s="335">
        <v>0</v>
      </c>
      <c r="AZ50" s="335">
        <v>0</v>
      </c>
      <c r="BA50" s="336">
        <v>0</v>
      </c>
      <c r="BB50" s="341">
        <f>'13'!BD51</f>
        <v>0</v>
      </c>
      <c r="BC50" s="335">
        <v>0</v>
      </c>
      <c r="BD50" s="335">
        <v>0</v>
      </c>
      <c r="BE50" s="335">
        <v>0</v>
      </c>
      <c r="BF50" s="335">
        <v>0</v>
      </c>
      <c r="BG50" s="335">
        <v>0</v>
      </c>
      <c r="BH50" s="342">
        <v>0</v>
      </c>
      <c r="BI50" s="341">
        <f>'13'!BK51</f>
        <v>0</v>
      </c>
      <c r="BJ50" s="335">
        <v>0</v>
      </c>
      <c r="BK50" s="335">
        <v>0</v>
      </c>
      <c r="BL50" s="335">
        <v>0</v>
      </c>
      <c r="BM50" s="335">
        <v>0</v>
      </c>
      <c r="BN50" s="335">
        <v>0</v>
      </c>
      <c r="BO50" s="342">
        <v>0</v>
      </c>
      <c r="BP50" s="335">
        <f>'13'!BR51</f>
        <v>0</v>
      </c>
      <c r="BQ50" s="335">
        <v>0</v>
      </c>
      <c r="BR50" s="335">
        <v>0</v>
      </c>
      <c r="BS50" s="335">
        <v>0</v>
      </c>
      <c r="BT50" s="335">
        <v>0</v>
      </c>
      <c r="BU50" s="335">
        <v>0</v>
      </c>
      <c r="BV50" s="342">
        <v>0</v>
      </c>
      <c r="BW50" s="335">
        <f t="shared" si="20"/>
        <v>0</v>
      </c>
      <c r="BX50" s="335">
        <f t="shared" si="21"/>
        <v>0</v>
      </c>
      <c r="BY50" s="335">
        <f t="shared" si="22"/>
        <v>0</v>
      </c>
      <c r="BZ50" s="335">
        <f t="shared" si="23"/>
        <v>0</v>
      </c>
      <c r="CA50" s="335">
        <f t="shared" si="24"/>
        <v>0</v>
      </c>
      <c r="CB50" s="335">
        <f t="shared" si="25"/>
        <v>0</v>
      </c>
      <c r="CC50" s="335">
        <f t="shared" si="26"/>
        <v>0</v>
      </c>
      <c r="CD50" s="335"/>
    </row>
    <row r="51" spans="1:82" s="8" customFormat="1" ht="22.5" hidden="1" outlineLevel="2" x14ac:dyDescent="0.2">
      <c r="A51" s="343" t="s">
        <v>99</v>
      </c>
      <c r="B51" s="344" t="s">
        <v>102</v>
      </c>
      <c r="C51" s="335" t="s">
        <v>101</v>
      </c>
      <c r="D51" s="336" t="s">
        <v>38</v>
      </c>
      <c r="E51" s="337">
        <f t="shared" si="10"/>
        <v>0</v>
      </c>
      <c r="F51" s="338">
        <f t="shared" si="11"/>
        <v>0</v>
      </c>
      <c r="G51" s="338">
        <f t="shared" si="12"/>
        <v>0</v>
      </c>
      <c r="H51" s="338">
        <f t="shared" si="13"/>
        <v>0</v>
      </c>
      <c r="I51" s="338">
        <f t="shared" si="14"/>
        <v>0.4</v>
      </c>
      <c r="J51" s="338">
        <f t="shared" si="15"/>
        <v>0</v>
      </c>
      <c r="K51" s="339">
        <f t="shared" si="16"/>
        <v>0</v>
      </c>
      <c r="L51" s="337">
        <v>0</v>
      </c>
      <c r="M51" s="338">
        <v>0</v>
      </c>
      <c r="N51" s="338">
        <v>0</v>
      </c>
      <c r="O51" s="338">
        <v>0</v>
      </c>
      <c r="P51" s="338">
        <f>'13'!P52</f>
        <v>0.4</v>
      </c>
      <c r="Q51" s="338">
        <v>0</v>
      </c>
      <c r="R51" s="339">
        <v>0</v>
      </c>
      <c r="S51" s="337">
        <v>0</v>
      </c>
      <c r="T51" s="338">
        <v>0</v>
      </c>
      <c r="U51" s="338">
        <v>0</v>
      </c>
      <c r="V51" s="338">
        <v>0</v>
      </c>
      <c r="W51" s="338">
        <f>'13'!W52</f>
        <v>0</v>
      </c>
      <c r="X51" s="338">
        <v>0</v>
      </c>
      <c r="Y51" s="339">
        <v>0</v>
      </c>
      <c r="Z51" s="337">
        <v>0</v>
      </c>
      <c r="AA51" s="338">
        <v>0</v>
      </c>
      <c r="AB51" s="338">
        <v>0</v>
      </c>
      <c r="AC51" s="338">
        <v>0</v>
      </c>
      <c r="AD51" s="338">
        <f>'13'!AD52</f>
        <v>0</v>
      </c>
      <c r="AE51" s="338">
        <v>0</v>
      </c>
      <c r="AF51" s="339">
        <v>0</v>
      </c>
      <c r="AG51" s="337">
        <v>0</v>
      </c>
      <c r="AH51" s="338">
        <v>0</v>
      </c>
      <c r="AI51" s="338">
        <v>0</v>
      </c>
      <c r="AJ51" s="338">
        <v>0</v>
      </c>
      <c r="AK51" s="338">
        <f>'13'!AK52</f>
        <v>0</v>
      </c>
      <c r="AL51" s="338">
        <v>0</v>
      </c>
      <c r="AM51" s="340">
        <v>0</v>
      </c>
      <c r="AN51" s="341">
        <f t="shared" si="18"/>
        <v>0</v>
      </c>
      <c r="AO51" s="335">
        <f t="shared" si="2"/>
        <v>0</v>
      </c>
      <c r="AP51" s="335">
        <f t="shared" si="3"/>
        <v>0</v>
      </c>
      <c r="AQ51" s="335">
        <f t="shared" si="4"/>
        <v>0</v>
      </c>
      <c r="AR51" s="335">
        <f t="shared" si="5"/>
        <v>0</v>
      </c>
      <c r="AS51" s="335">
        <f t="shared" si="6"/>
        <v>0</v>
      </c>
      <c r="AT51" s="336">
        <f t="shared" si="7"/>
        <v>0</v>
      </c>
      <c r="AU51" s="341">
        <v>0</v>
      </c>
      <c r="AV51" s="335">
        <v>0</v>
      </c>
      <c r="AW51" s="335">
        <v>0</v>
      </c>
      <c r="AX51" s="335">
        <v>0</v>
      </c>
      <c r="AY51" s="335">
        <f>'13'!AY52</f>
        <v>0</v>
      </c>
      <c r="AZ51" s="335">
        <v>0</v>
      </c>
      <c r="BA51" s="336">
        <v>0</v>
      </c>
      <c r="BB51" s="341">
        <v>0</v>
      </c>
      <c r="BC51" s="335">
        <v>0</v>
      </c>
      <c r="BD51" s="335">
        <v>0</v>
      </c>
      <c r="BE51" s="335">
        <v>0</v>
      </c>
      <c r="BF51" s="335">
        <f>'13'!BF52</f>
        <v>0</v>
      </c>
      <c r="BG51" s="335">
        <v>0</v>
      </c>
      <c r="BH51" s="342">
        <v>0</v>
      </c>
      <c r="BI51" s="341">
        <v>0</v>
      </c>
      <c r="BJ51" s="335">
        <v>0</v>
      </c>
      <c r="BK51" s="335">
        <v>0</v>
      </c>
      <c r="BL51" s="335">
        <v>0</v>
      </c>
      <c r="BM51" s="335">
        <f>'13'!BM52</f>
        <v>0</v>
      </c>
      <c r="BN51" s="335">
        <v>0</v>
      </c>
      <c r="BO51" s="342">
        <v>0</v>
      </c>
      <c r="BP51" s="335">
        <v>0</v>
      </c>
      <c r="BQ51" s="335">
        <v>0</v>
      </c>
      <c r="BR51" s="335">
        <v>0</v>
      </c>
      <c r="BS51" s="335">
        <v>0</v>
      </c>
      <c r="BT51" s="335">
        <f>'13'!BT52</f>
        <v>0</v>
      </c>
      <c r="BU51" s="335">
        <v>0</v>
      </c>
      <c r="BV51" s="342">
        <v>0</v>
      </c>
      <c r="BW51" s="335">
        <f t="shared" si="20"/>
        <v>0</v>
      </c>
      <c r="BX51" s="335">
        <f t="shared" si="21"/>
        <v>0</v>
      </c>
      <c r="BY51" s="335">
        <f t="shared" si="22"/>
        <v>0</v>
      </c>
      <c r="BZ51" s="335">
        <f t="shared" si="23"/>
        <v>0</v>
      </c>
      <c r="CA51" s="335">
        <f t="shared" si="24"/>
        <v>-0.4</v>
      </c>
      <c r="CB51" s="335">
        <f t="shared" si="25"/>
        <v>0</v>
      </c>
      <c r="CC51" s="335">
        <f t="shared" si="26"/>
        <v>0</v>
      </c>
      <c r="CD51" s="335"/>
    </row>
    <row r="52" spans="1:82" s="8" customFormat="1" ht="22.5" hidden="1" outlineLevel="2" x14ac:dyDescent="0.2">
      <c r="A52" s="343" t="s">
        <v>103</v>
      </c>
      <c r="B52" s="344" t="s">
        <v>104</v>
      </c>
      <c r="C52" s="335" t="s">
        <v>105</v>
      </c>
      <c r="D52" s="336" t="s">
        <v>38</v>
      </c>
      <c r="E52" s="337">
        <f t="shared" si="10"/>
        <v>0</v>
      </c>
      <c r="F52" s="338">
        <f t="shared" si="11"/>
        <v>0</v>
      </c>
      <c r="G52" s="338">
        <f t="shared" si="12"/>
        <v>0</v>
      </c>
      <c r="H52" s="338">
        <f t="shared" si="13"/>
        <v>0</v>
      </c>
      <c r="I52" s="338">
        <f t="shared" si="14"/>
        <v>0.56999999999999995</v>
      </c>
      <c r="J52" s="338">
        <f t="shared" si="15"/>
        <v>0</v>
      </c>
      <c r="K52" s="339">
        <f t="shared" si="16"/>
        <v>0</v>
      </c>
      <c r="L52" s="337">
        <v>0</v>
      </c>
      <c r="M52" s="338">
        <v>0</v>
      </c>
      <c r="N52" s="338">
        <v>0</v>
      </c>
      <c r="O52" s="338">
        <v>0</v>
      </c>
      <c r="P52" s="338">
        <f>'13'!P53</f>
        <v>0.56999999999999995</v>
      </c>
      <c r="Q52" s="338">
        <v>0</v>
      </c>
      <c r="R52" s="339">
        <v>0</v>
      </c>
      <c r="S52" s="337">
        <v>0</v>
      </c>
      <c r="T52" s="338">
        <v>0</v>
      </c>
      <c r="U52" s="338">
        <v>0</v>
      </c>
      <c r="V52" s="338">
        <v>0</v>
      </c>
      <c r="W52" s="338">
        <f>'13'!W53</f>
        <v>0</v>
      </c>
      <c r="X52" s="338">
        <v>0</v>
      </c>
      <c r="Y52" s="339">
        <v>0</v>
      </c>
      <c r="Z52" s="337">
        <v>0</v>
      </c>
      <c r="AA52" s="338">
        <v>0</v>
      </c>
      <c r="AB52" s="338">
        <v>0</v>
      </c>
      <c r="AC52" s="338">
        <v>0</v>
      </c>
      <c r="AD52" s="338">
        <f>'13'!AD53</f>
        <v>0</v>
      </c>
      <c r="AE52" s="338">
        <v>0</v>
      </c>
      <c r="AF52" s="339">
        <v>0</v>
      </c>
      <c r="AG52" s="337">
        <v>0</v>
      </c>
      <c r="AH52" s="338">
        <v>0</v>
      </c>
      <c r="AI52" s="338">
        <v>0</v>
      </c>
      <c r="AJ52" s="338">
        <v>0</v>
      </c>
      <c r="AK52" s="338">
        <f>'13'!AK53</f>
        <v>0</v>
      </c>
      <c r="AL52" s="338">
        <v>0</v>
      </c>
      <c r="AM52" s="340">
        <v>0</v>
      </c>
      <c r="AN52" s="341">
        <f t="shared" si="18"/>
        <v>0</v>
      </c>
      <c r="AO52" s="335">
        <f t="shared" si="2"/>
        <v>0</v>
      </c>
      <c r="AP52" s="335">
        <f t="shared" si="3"/>
        <v>0</v>
      </c>
      <c r="AQ52" s="335">
        <f t="shared" si="4"/>
        <v>0</v>
      </c>
      <c r="AR52" s="335">
        <f t="shared" si="5"/>
        <v>0</v>
      </c>
      <c r="AS52" s="335">
        <f t="shared" si="6"/>
        <v>0</v>
      </c>
      <c r="AT52" s="336">
        <f t="shared" si="7"/>
        <v>0</v>
      </c>
      <c r="AU52" s="341">
        <v>0</v>
      </c>
      <c r="AV52" s="335">
        <v>0</v>
      </c>
      <c r="AW52" s="335">
        <v>0</v>
      </c>
      <c r="AX52" s="335">
        <v>0</v>
      </c>
      <c r="AY52" s="335">
        <f>'13'!AY53</f>
        <v>0</v>
      </c>
      <c r="AZ52" s="335">
        <v>0</v>
      </c>
      <c r="BA52" s="336">
        <v>0</v>
      </c>
      <c r="BB52" s="341">
        <v>0</v>
      </c>
      <c r="BC52" s="335">
        <v>0</v>
      </c>
      <c r="BD52" s="335">
        <v>0</v>
      </c>
      <c r="BE52" s="335">
        <v>0</v>
      </c>
      <c r="BF52" s="335">
        <f>'13'!BF53</f>
        <v>0</v>
      </c>
      <c r="BG52" s="335">
        <v>0</v>
      </c>
      <c r="BH52" s="342">
        <v>0</v>
      </c>
      <c r="BI52" s="341">
        <v>0</v>
      </c>
      <c r="BJ52" s="335">
        <v>0</v>
      </c>
      <c r="BK52" s="335">
        <v>0</v>
      </c>
      <c r="BL52" s="335">
        <v>0</v>
      </c>
      <c r="BM52" s="335">
        <f>'13'!BM53</f>
        <v>0</v>
      </c>
      <c r="BN52" s="335">
        <v>0</v>
      </c>
      <c r="BO52" s="342">
        <v>0</v>
      </c>
      <c r="BP52" s="335">
        <v>0</v>
      </c>
      <c r="BQ52" s="335">
        <v>0</v>
      </c>
      <c r="BR52" s="335">
        <v>0</v>
      </c>
      <c r="BS52" s="335">
        <v>0</v>
      </c>
      <c r="BT52" s="335">
        <f>'13'!BT53</f>
        <v>0</v>
      </c>
      <c r="BU52" s="335">
        <v>0</v>
      </c>
      <c r="BV52" s="342">
        <v>0</v>
      </c>
      <c r="BW52" s="335">
        <f t="shared" si="20"/>
        <v>0</v>
      </c>
      <c r="BX52" s="335">
        <f t="shared" si="21"/>
        <v>0</v>
      </c>
      <c r="BY52" s="335">
        <f t="shared" si="22"/>
        <v>0</v>
      </c>
      <c r="BZ52" s="335">
        <f t="shared" si="23"/>
        <v>0</v>
      </c>
      <c r="CA52" s="335">
        <f t="shared" si="24"/>
        <v>-0.56999999999999995</v>
      </c>
      <c r="CB52" s="335">
        <f t="shared" si="25"/>
        <v>0</v>
      </c>
      <c r="CC52" s="335">
        <f t="shared" si="26"/>
        <v>0</v>
      </c>
      <c r="CD52" s="335"/>
    </row>
    <row r="53" spans="1:82" s="8" customFormat="1" ht="22.5" hidden="1" outlineLevel="2" x14ac:dyDescent="0.2">
      <c r="A53" s="343" t="s">
        <v>106</v>
      </c>
      <c r="B53" s="344" t="s">
        <v>107</v>
      </c>
      <c r="C53" s="335" t="s">
        <v>108</v>
      </c>
      <c r="D53" s="336" t="s">
        <v>38</v>
      </c>
      <c r="E53" s="337">
        <f t="shared" si="10"/>
        <v>0</v>
      </c>
      <c r="F53" s="338">
        <f t="shared" si="11"/>
        <v>0</v>
      </c>
      <c r="G53" s="338">
        <f t="shared" si="12"/>
        <v>0.1</v>
      </c>
      <c r="H53" s="338">
        <f t="shared" si="13"/>
        <v>0</v>
      </c>
      <c r="I53" s="338">
        <f t="shared" si="14"/>
        <v>0</v>
      </c>
      <c r="J53" s="338">
        <f t="shared" si="15"/>
        <v>0</v>
      </c>
      <c r="K53" s="339">
        <f t="shared" si="16"/>
        <v>0</v>
      </c>
      <c r="L53" s="337">
        <v>0</v>
      </c>
      <c r="M53" s="338">
        <v>0</v>
      </c>
      <c r="N53" s="338">
        <f>'13'!P54</f>
        <v>0.1</v>
      </c>
      <c r="O53" s="338">
        <v>0</v>
      </c>
      <c r="P53" s="338">
        <v>0</v>
      </c>
      <c r="Q53" s="338">
        <v>0</v>
      </c>
      <c r="R53" s="339">
        <v>0</v>
      </c>
      <c r="S53" s="337">
        <v>0</v>
      </c>
      <c r="T53" s="338">
        <v>0</v>
      </c>
      <c r="U53" s="338">
        <f>'13'!W54</f>
        <v>0</v>
      </c>
      <c r="V53" s="338">
        <v>0</v>
      </c>
      <c r="W53" s="338">
        <v>0</v>
      </c>
      <c r="X53" s="338">
        <v>0</v>
      </c>
      <c r="Y53" s="339">
        <v>0</v>
      </c>
      <c r="Z53" s="337">
        <v>0</v>
      </c>
      <c r="AA53" s="338">
        <v>0</v>
      </c>
      <c r="AB53" s="338">
        <f>'13'!AD54</f>
        <v>0</v>
      </c>
      <c r="AC53" s="338">
        <v>0</v>
      </c>
      <c r="AD53" s="338">
        <v>0</v>
      </c>
      <c r="AE53" s="338">
        <v>0</v>
      </c>
      <c r="AF53" s="339">
        <v>0</v>
      </c>
      <c r="AG53" s="337">
        <v>0</v>
      </c>
      <c r="AH53" s="338">
        <v>0</v>
      </c>
      <c r="AI53" s="338">
        <f>'13'!AK54</f>
        <v>0</v>
      </c>
      <c r="AJ53" s="338">
        <v>0</v>
      </c>
      <c r="AK53" s="338">
        <v>0</v>
      </c>
      <c r="AL53" s="338">
        <v>0</v>
      </c>
      <c r="AM53" s="340">
        <v>0</v>
      </c>
      <c r="AN53" s="341">
        <f t="shared" si="18"/>
        <v>0</v>
      </c>
      <c r="AO53" s="335">
        <f t="shared" si="2"/>
        <v>0</v>
      </c>
      <c r="AP53" s="335">
        <f t="shared" si="3"/>
        <v>0</v>
      </c>
      <c r="AQ53" s="335">
        <f t="shared" si="4"/>
        <v>0</v>
      </c>
      <c r="AR53" s="335">
        <f t="shared" si="5"/>
        <v>0</v>
      </c>
      <c r="AS53" s="335">
        <f t="shared" si="6"/>
        <v>0</v>
      </c>
      <c r="AT53" s="336">
        <f t="shared" si="7"/>
        <v>0</v>
      </c>
      <c r="AU53" s="341">
        <v>0</v>
      </c>
      <c r="AV53" s="335">
        <v>0</v>
      </c>
      <c r="AW53" s="335">
        <f>'13'!AY54</f>
        <v>0</v>
      </c>
      <c r="AX53" s="335">
        <v>0</v>
      </c>
      <c r="AY53" s="335">
        <v>0</v>
      </c>
      <c r="AZ53" s="335">
        <v>0</v>
      </c>
      <c r="BA53" s="336">
        <v>0</v>
      </c>
      <c r="BB53" s="341">
        <v>0</v>
      </c>
      <c r="BC53" s="335">
        <v>0</v>
      </c>
      <c r="BD53" s="335">
        <f>'13'!BF54</f>
        <v>0</v>
      </c>
      <c r="BE53" s="335">
        <v>0</v>
      </c>
      <c r="BF53" s="335">
        <v>0</v>
      </c>
      <c r="BG53" s="335">
        <v>0</v>
      </c>
      <c r="BH53" s="342">
        <v>0</v>
      </c>
      <c r="BI53" s="341">
        <v>0</v>
      </c>
      <c r="BJ53" s="335">
        <v>0</v>
      </c>
      <c r="BK53" s="335">
        <f>'13'!BM54</f>
        <v>0</v>
      </c>
      <c r="BL53" s="335">
        <v>0</v>
      </c>
      <c r="BM53" s="335">
        <v>0</v>
      </c>
      <c r="BN53" s="335">
        <v>0</v>
      </c>
      <c r="BO53" s="342">
        <v>0</v>
      </c>
      <c r="BP53" s="335">
        <v>0</v>
      </c>
      <c r="BQ53" s="335">
        <v>0</v>
      </c>
      <c r="BR53" s="335">
        <f>'13'!BT54</f>
        <v>0</v>
      </c>
      <c r="BS53" s="335">
        <v>0</v>
      </c>
      <c r="BT53" s="335">
        <v>0</v>
      </c>
      <c r="BU53" s="335">
        <v>0</v>
      </c>
      <c r="BV53" s="342">
        <v>0</v>
      </c>
      <c r="BW53" s="335">
        <f t="shared" si="20"/>
        <v>0</v>
      </c>
      <c r="BX53" s="335">
        <f t="shared" si="21"/>
        <v>0</v>
      </c>
      <c r="BY53" s="335">
        <f t="shared" si="22"/>
        <v>-0.1</v>
      </c>
      <c r="BZ53" s="335">
        <f t="shared" si="23"/>
        <v>0</v>
      </c>
      <c r="CA53" s="335">
        <f t="shared" si="24"/>
        <v>0</v>
      </c>
      <c r="CB53" s="335">
        <f t="shared" si="25"/>
        <v>0</v>
      </c>
      <c r="CC53" s="335">
        <f t="shared" si="26"/>
        <v>0</v>
      </c>
      <c r="CD53" s="335"/>
    </row>
    <row r="54" spans="1:82" s="8" customFormat="1" ht="22.5" hidden="1" outlineLevel="2" x14ac:dyDescent="0.2">
      <c r="A54" s="343" t="s">
        <v>109</v>
      </c>
      <c r="B54" s="344" t="s">
        <v>110</v>
      </c>
      <c r="C54" s="335" t="s">
        <v>111</v>
      </c>
      <c r="D54" s="336" t="s">
        <v>38</v>
      </c>
      <c r="E54" s="337">
        <f t="shared" si="10"/>
        <v>0</v>
      </c>
      <c r="F54" s="338">
        <f t="shared" si="11"/>
        <v>0</v>
      </c>
      <c r="G54" s="338">
        <f t="shared" si="12"/>
        <v>0.56999999999999995</v>
      </c>
      <c r="H54" s="338">
        <f t="shared" si="13"/>
        <v>0</v>
      </c>
      <c r="I54" s="338">
        <f t="shared" si="14"/>
        <v>0</v>
      </c>
      <c r="J54" s="338">
        <f t="shared" si="15"/>
        <v>0</v>
      </c>
      <c r="K54" s="339">
        <f t="shared" si="16"/>
        <v>0</v>
      </c>
      <c r="L54" s="337">
        <v>0</v>
      </c>
      <c r="M54" s="338">
        <v>0</v>
      </c>
      <c r="N54" s="338">
        <f>'13'!P55</f>
        <v>0.56999999999999995</v>
      </c>
      <c r="O54" s="338">
        <v>0</v>
      </c>
      <c r="P54" s="338">
        <v>0</v>
      </c>
      <c r="Q54" s="338">
        <v>0</v>
      </c>
      <c r="R54" s="339">
        <v>0</v>
      </c>
      <c r="S54" s="337">
        <v>0</v>
      </c>
      <c r="T54" s="338">
        <v>0</v>
      </c>
      <c r="U54" s="338">
        <f>'13'!W55</f>
        <v>0</v>
      </c>
      <c r="V54" s="338">
        <v>0</v>
      </c>
      <c r="W54" s="338">
        <v>0</v>
      </c>
      <c r="X54" s="338">
        <v>0</v>
      </c>
      <c r="Y54" s="339">
        <v>0</v>
      </c>
      <c r="Z54" s="337">
        <v>0</v>
      </c>
      <c r="AA54" s="338">
        <v>0</v>
      </c>
      <c r="AB54" s="338">
        <f>'13'!AD55</f>
        <v>0</v>
      </c>
      <c r="AC54" s="338">
        <v>0</v>
      </c>
      <c r="AD54" s="338">
        <v>0</v>
      </c>
      <c r="AE54" s="338">
        <v>0</v>
      </c>
      <c r="AF54" s="339">
        <v>0</v>
      </c>
      <c r="AG54" s="337">
        <v>0</v>
      </c>
      <c r="AH54" s="338">
        <v>0</v>
      </c>
      <c r="AI54" s="338">
        <f>'13'!AK55</f>
        <v>0</v>
      </c>
      <c r="AJ54" s="338">
        <v>0</v>
      </c>
      <c r="AK54" s="338">
        <v>0</v>
      </c>
      <c r="AL54" s="338">
        <v>0</v>
      </c>
      <c r="AM54" s="340">
        <v>0</v>
      </c>
      <c r="AN54" s="341">
        <f t="shared" si="18"/>
        <v>0</v>
      </c>
      <c r="AO54" s="335">
        <f t="shared" si="2"/>
        <v>0</v>
      </c>
      <c r="AP54" s="335">
        <f t="shared" si="3"/>
        <v>0</v>
      </c>
      <c r="AQ54" s="335">
        <f t="shared" si="4"/>
        <v>0</v>
      </c>
      <c r="AR54" s="335">
        <f t="shared" si="5"/>
        <v>0</v>
      </c>
      <c r="AS54" s="335">
        <f t="shared" si="6"/>
        <v>0</v>
      </c>
      <c r="AT54" s="336">
        <f t="shared" si="7"/>
        <v>0</v>
      </c>
      <c r="AU54" s="341">
        <v>0</v>
      </c>
      <c r="AV54" s="335">
        <v>0</v>
      </c>
      <c r="AW54" s="335">
        <f>'13'!AY55</f>
        <v>0</v>
      </c>
      <c r="AX54" s="335">
        <v>0</v>
      </c>
      <c r="AY54" s="335">
        <v>0</v>
      </c>
      <c r="AZ54" s="335">
        <v>0</v>
      </c>
      <c r="BA54" s="336">
        <v>0</v>
      </c>
      <c r="BB54" s="341">
        <v>0</v>
      </c>
      <c r="BC54" s="335">
        <v>0</v>
      </c>
      <c r="BD54" s="335">
        <f>'13'!BF55</f>
        <v>0</v>
      </c>
      <c r="BE54" s="335">
        <v>0</v>
      </c>
      <c r="BF54" s="335">
        <v>0</v>
      </c>
      <c r="BG54" s="335">
        <v>0</v>
      </c>
      <c r="BH54" s="342">
        <v>0</v>
      </c>
      <c r="BI54" s="341">
        <v>0</v>
      </c>
      <c r="BJ54" s="335">
        <v>0</v>
      </c>
      <c r="BK54" s="335">
        <f>'13'!BM55</f>
        <v>0</v>
      </c>
      <c r="BL54" s="335">
        <v>0</v>
      </c>
      <c r="BM54" s="335">
        <v>0</v>
      </c>
      <c r="BN54" s="335">
        <v>0</v>
      </c>
      <c r="BO54" s="342">
        <v>0</v>
      </c>
      <c r="BP54" s="335">
        <v>0</v>
      </c>
      <c r="BQ54" s="335">
        <v>0</v>
      </c>
      <c r="BR54" s="335">
        <f>'13'!BT55</f>
        <v>0</v>
      </c>
      <c r="BS54" s="335">
        <v>0</v>
      </c>
      <c r="BT54" s="335">
        <v>0</v>
      </c>
      <c r="BU54" s="335">
        <v>0</v>
      </c>
      <c r="BV54" s="342">
        <v>0</v>
      </c>
      <c r="BW54" s="335">
        <f t="shared" si="20"/>
        <v>0</v>
      </c>
      <c r="BX54" s="335">
        <f t="shared" si="21"/>
        <v>0</v>
      </c>
      <c r="BY54" s="335">
        <f t="shared" si="22"/>
        <v>-0.56999999999999995</v>
      </c>
      <c r="BZ54" s="335">
        <f t="shared" si="23"/>
        <v>0</v>
      </c>
      <c r="CA54" s="335">
        <f t="shared" si="24"/>
        <v>0</v>
      </c>
      <c r="CB54" s="335">
        <f t="shared" si="25"/>
        <v>0</v>
      </c>
      <c r="CC54" s="335">
        <f t="shared" si="26"/>
        <v>0</v>
      </c>
      <c r="CD54" s="335"/>
    </row>
    <row r="55" spans="1:82" s="8" customFormat="1" ht="33.75" x14ac:dyDescent="0.2">
      <c r="A55" s="345" t="s">
        <v>112</v>
      </c>
      <c r="B55" s="346" t="s">
        <v>42</v>
      </c>
      <c r="C55" s="330" t="s">
        <v>31</v>
      </c>
      <c r="D55" s="331" t="s">
        <v>38</v>
      </c>
      <c r="E55" s="325">
        <f t="shared" si="10"/>
        <v>0</v>
      </c>
      <c r="F55" s="326">
        <f t="shared" si="11"/>
        <v>0</v>
      </c>
      <c r="G55" s="326">
        <f t="shared" si="12"/>
        <v>0</v>
      </c>
      <c r="H55" s="326">
        <f t="shared" si="13"/>
        <v>0</v>
      </c>
      <c r="I55" s="326">
        <f t="shared" si="14"/>
        <v>0</v>
      </c>
      <c r="J55" s="326">
        <f t="shared" si="15"/>
        <v>0</v>
      </c>
      <c r="K55" s="327">
        <f t="shared" si="16"/>
        <v>0</v>
      </c>
      <c r="L55" s="325">
        <v>0</v>
      </c>
      <c r="M55" s="326">
        <v>0</v>
      </c>
      <c r="N55" s="326">
        <v>0</v>
      </c>
      <c r="O55" s="326">
        <v>0</v>
      </c>
      <c r="P55" s="326">
        <v>0</v>
      </c>
      <c r="Q55" s="326">
        <v>0</v>
      </c>
      <c r="R55" s="327">
        <v>0</v>
      </c>
      <c r="S55" s="325">
        <v>0</v>
      </c>
      <c r="T55" s="326">
        <v>0</v>
      </c>
      <c r="U55" s="326">
        <v>0</v>
      </c>
      <c r="V55" s="326">
        <v>0</v>
      </c>
      <c r="W55" s="326">
        <v>0</v>
      </c>
      <c r="X55" s="326">
        <v>0</v>
      </c>
      <c r="Y55" s="328">
        <v>0</v>
      </c>
      <c r="Z55" s="325">
        <v>0</v>
      </c>
      <c r="AA55" s="326">
        <v>0</v>
      </c>
      <c r="AB55" s="326">
        <v>0</v>
      </c>
      <c r="AC55" s="326">
        <v>0</v>
      </c>
      <c r="AD55" s="326">
        <v>0</v>
      </c>
      <c r="AE55" s="326">
        <v>0</v>
      </c>
      <c r="AF55" s="328">
        <v>0</v>
      </c>
      <c r="AG55" s="326">
        <v>0</v>
      </c>
      <c r="AH55" s="326">
        <v>0</v>
      </c>
      <c r="AI55" s="326">
        <v>0</v>
      </c>
      <c r="AJ55" s="326">
        <v>0</v>
      </c>
      <c r="AK55" s="326">
        <v>0</v>
      </c>
      <c r="AL55" s="326">
        <v>0</v>
      </c>
      <c r="AM55" s="328">
        <v>0</v>
      </c>
      <c r="AN55" s="329">
        <f t="shared" si="18"/>
        <v>0</v>
      </c>
      <c r="AO55" s="330">
        <f t="shared" si="2"/>
        <v>0</v>
      </c>
      <c r="AP55" s="330">
        <f t="shared" si="3"/>
        <v>0</v>
      </c>
      <c r="AQ55" s="330">
        <f t="shared" si="4"/>
        <v>0</v>
      </c>
      <c r="AR55" s="330">
        <f t="shared" si="5"/>
        <v>0</v>
      </c>
      <c r="AS55" s="330">
        <f t="shared" si="6"/>
        <v>0</v>
      </c>
      <c r="AT55" s="331">
        <f t="shared" si="7"/>
        <v>0</v>
      </c>
      <c r="AU55" s="329">
        <v>0</v>
      </c>
      <c r="AV55" s="330">
        <v>0</v>
      </c>
      <c r="AW55" s="330">
        <v>0</v>
      </c>
      <c r="AX55" s="330">
        <v>0</v>
      </c>
      <c r="AY55" s="330">
        <v>0</v>
      </c>
      <c r="AZ55" s="330">
        <v>0</v>
      </c>
      <c r="BA55" s="331">
        <v>0</v>
      </c>
      <c r="BB55" s="329">
        <v>0</v>
      </c>
      <c r="BC55" s="330">
        <v>0</v>
      </c>
      <c r="BD55" s="330">
        <v>0</v>
      </c>
      <c r="BE55" s="330">
        <v>0</v>
      </c>
      <c r="BF55" s="330">
        <v>0</v>
      </c>
      <c r="BG55" s="330">
        <v>0</v>
      </c>
      <c r="BH55" s="332">
        <v>0</v>
      </c>
      <c r="BI55" s="329">
        <v>0</v>
      </c>
      <c r="BJ55" s="330">
        <v>0</v>
      </c>
      <c r="BK55" s="330">
        <v>0</v>
      </c>
      <c r="BL55" s="330">
        <v>0</v>
      </c>
      <c r="BM55" s="330">
        <v>0</v>
      </c>
      <c r="BN55" s="330">
        <v>0</v>
      </c>
      <c r="BO55" s="332">
        <v>0</v>
      </c>
      <c r="BP55" s="330">
        <v>0</v>
      </c>
      <c r="BQ55" s="330">
        <v>0</v>
      </c>
      <c r="BR55" s="330">
        <v>0</v>
      </c>
      <c r="BS55" s="330">
        <v>0</v>
      </c>
      <c r="BT55" s="330">
        <v>0</v>
      </c>
      <c r="BU55" s="330">
        <v>0</v>
      </c>
      <c r="BV55" s="332">
        <v>0</v>
      </c>
      <c r="BW55" s="330">
        <f t="shared" si="20"/>
        <v>0</v>
      </c>
      <c r="BX55" s="330">
        <f t="shared" si="21"/>
        <v>0</v>
      </c>
      <c r="BY55" s="330">
        <f t="shared" si="22"/>
        <v>0</v>
      </c>
      <c r="BZ55" s="330">
        <f t="shared" si="23"/>
        <v>0</v>
      </c>
      <c r="CA55" s="330">
        <f t="shared" si="24"/>
        <v>0</v>
      </c>
      <c r="CB55" s="330">
        <f t="shared" si="25"/>
        <v>0</v>
      </c>
      <c r="CC55" s="330">
        <f t="shared" si="26"/>
        <v>0</v>
      </c>
      <c r="CD55" s="330"/>
    </row>
    <row r="56" spans="1:82" s="8" customFormat="1" ht="22.5" collapsed="1" x14ac:dyDescent="0.2">
      <c r="A56" s="345" t="s">
        <v>113</v>
      </c>
      <c r="B56" s="346" t="s">
        <v>114</v>
      </c>
      <c r="C56" s="330" t="s">
        <v>31</v>
      </c>
      <c r="D56" s="331" t="s">
        <v>38</v>
      </c>
      <c r="E56" s="325">
        <f t="shared" si="10"/>
        <v>0</v>
      </c>
      <c r="F56" s="326">
        <f t="shared" si="11"/>
        <v>0</v>
      </c>
      <c r="G56" s="326">
        <f t="shared" si="12"/>
        <v>0</v>
      </c>
      <c r="H56" s="326">
        <f t="shared" si="13"/>
        <v>0</v>
      </c>
      <c r="I56" s="326">
        <f t="shared" si="14"/>
        <v>0</v>
      </c>
      <c r="J56" s="326">
        <f t="shared" si="15"/>
        <v>0</v>
      </c>
      <c r="K56" s="327">
        <f t="shared" si="16"/>
        <v>0</v>
      </c>
      <c r="L56" s="325">
        <f t="shared" ref="L56:AM56" si="47">SUM(L57:L58)</f>
        <v>0</v>
      </c>
      <c r="M56" s="326">
        <f t="shared" si="47"/>
        <v>0</v>
      </c>
      <c r="N56" s="326">
        <f t="shared" si="47"/>
        <v>0</v>
      </c>
      <c r="O56" s="326">
        <f t="shared" si="47"/>
        <v>0</v>
      </c>
      <c r="P56" s="326">
        <f t="shared" si="47"/>
        <v>0</v>
      </c>
      <c r="Q56" s="326">
        <f t="shared" si="47"/>
        <v>0</v>
      </c>
      <c r="R56" s="327">
        <f t="shared" si="47"/>
        <v>0</v>
      </c>
      <c r="S56" s="325">
        <f t="shared" si="47"/>
        <v>0</v>
      </c>
      <c r="T56" s="326">
        <f t="shared" si="47"/>
        <v>0</v>
      </c>
      <c r="U56" s="326">
        <f t="shared" si="47"/>
        <v>0</v>
      </c>
      <c r="V56" s="326">
        <f t="shared" si="47"/>
        <v>0</v>
      </c>
      <c r="W56" s="326">
        <f t="shared" si="47"/>
        <v>0</v>
      </c>
      <c r="X56" s="326">
        <f t="shared" si="47"/>
        <v>0</v>
      </c>
      <c r="Y56" s="328">
        <f t="shared" si="47"/>
        <v>0</v>
      </c>
      <c r="Z56" s="325">
        <f t="shared" si="47"/>
        <v>0</v>
      </c>
      <c r="AA56" s="326">
        <f t="shared" si="47"/>
        <v>0</v>
      </c>
      <c r="AB56" s="326">
        <f t="shared" si="47"/>
        <v>0</v>
      </c>
      <c r="AC56" s="326">
        <f t="shared" si="47"/>
        <v>0</v>
      </c>
      <c r="AD56" s="326">
        <f t="shared" si="47"/>
        <v>0</v>
      </c>
      <c r="AE56" s="326">
        <f t="shared" si="47"/>
        <v>0</v>
      </c>
      <c r="AF56" s="328">
        <f t="shared" si="47"/>
        <v>0</v>
      </c>
      <c r="AG56" s="326">
        <f t="shared" si="47"/>
        <v>0</v>
      </c>
      <c r="AH56" s="326">
        <f t="shared" si="47"/>
        <v>0</v>
      </c>
      <c r="AI56" s="326">
        <f t="shared" si="47"/>
        <v>0</v>
      </c>
      <c r="AJ56" s="326">
        <f t="shared" si="47"/>
        <v>0</v>
      </c>
      <c r="AK56" s="326">
        <f t="shared" si="47"/>
        <v>0</v>
      </c>
      <c r="AL56" s="326">
        <f t="shared" si="47"/>
        <v>0</v>
      </c>
      <c r="AM56" s="328">
        <f t="shared" si="47"/>
        <v>0</v>
      </c>
      <c r="AN56" s="329">
        <f t="shared" si="18"/>
        <v>0</v>
      </c>
      <c r="AO56" s="330">
        <f t="shared" si="2"/>
        <v>0</v>
      </c>
      <c r="AP56" s="330">
        <f t="shared" si="3"/>
        <v>0</v>
      </c>
      <c r="AQ56" s="330">
        <f t="shared" si="4"/>
        <v>0</v>
      </c>
      <c r="AR56" s="330">
        <f t="shared" si="5"/>
        <v>0</v>
      </c>
      <c r="AS56" s="330">
        <f t="shared" si="6"/>
        <v>0</v>
      </c>
      <c r="AT56" s="331">
        <f t="shared" si="7"/>
        <v>0</v>
      </c>
      <c r="AU56" s="329">
        <f t="shared" ref="AU56:BV56" si="48">SUM(AU57:AU58)</f>
        <v>0</v>
      </c>
      <c r="AV56" s="330">
        <f t="shared" si="48"/>
        <v>0</v>
      </c>
      <c r="AW56" s="330">
        <f t="shared" si="48"/>
        <v>0</v>
      </c>
      <c r="AX56" s="330">
        <f t="shared" si="48"/>
        <v>0</v>
      </c>
      <c r="AY56" s="330">
        <f t="shared" si="48"/>
        <v>0</v>
      </c>
      <c r="AZ56" s="330">
        <f t="shared" si="48"/>
        <v>0</v>
      </c>
      <c r="BA56" s="331">
        <f t="shared" si="48"/>
        <v>0</v>
      </c>
      <c r="BB56" s="329">
        <f t="shared" si="48"/>
        <v>0</v>
      </c>
      <c r="BC56" s="330">
        <f t="shared" si="48"/>
        <v>0</v>
      </c>
      <c r="BD56" s="330">
        <f t="shared" si="48"/>
        <v>0</v>
      </c>
      <c r="BE56" s="330">
        <f t="shared" si="48"/>
        <v>0</v>
      </c>
      <c r="BF56" s="330">
        <f t="shared" si="48"/>
        <v>0</v>
      </c>
      <c r="BG56" s="330">
        <f t="shared" si="48"/>
        <v>0</v>
      </c>
      <c r="BH56" s="332">
        <f t="shared" si="48"/>
        <v>0</v>
      </c>
      <c r="BI56" s="329">
        <f t="shared" si="48"/>
        <v>0</v>
      </c>
      <c r="BJ56" s="330">
        <f t="shared" si="48"/>
        <v>0</v>
      </c>
      <c r="BK56" s="330">
        <f t="shared" si="48"/>
        <v>0</v>
      </c>
      <c r="BL56" s="330">
        <f t="shared" si="48"/>
        <v>0</v>
      </c>
      <c r="BM56" s="330">
        <f t="shared" si="48"/>
        <v>0</v>
      </c>
      <c r="BN56" s="330">
        <f t="shared" si="48"/>
        <v>0</v>
      </c>
      <c r="BO56" s="332">
        <f t="shared" si="48"/>
        <v>0</v>
      </c>
      <c r="BP56" s="330">
        <f t="shared" si="48"/>
        <v>0</v>
      </c>
      <c r="BQ56" s="330">
        <f t="shared" si="48"/>
        <v>0</v>
      </c>
      <c r="BR56" s="330">
        <f t="shared" si="48"/>
        <v>0</v>
      </c>
      <c r="BS56" s="330">
        <f t="shared" si="48"/>
        <v>0</v>
      </c>
      <c r="BT56" s="330">
        <f t="shared" si="48"/>
        <v>0</v>
      </c>
      <c r="BU56" s="330">
        <f t="shared" si="48"/>
        <v>0</v>
      </c>
      <c r="BV56" s="332">
        <f t="shared" si="48"/>
        <v>0</v>
      </c>
      <c r="BW56" s="330">
        <f t="shared" si="20"/>
        <v>0</v>
      </c>
      <c r="BX56" s="330">
        <f t="shared" si="21"/>
        <v>0</v>
      </c>
      <c r="BY56" s="330">
        <f t="shared" si="22"/>
        <v>0</v>
      </c>
      <c r="BZ56" s="330">
        <f t="shared" si="23"/>
        <v>0</v>
      </c>
      <c r="CA56" s="330">
        <f t="shared" si="24"/>
        <v>0</v>
      </c>
      <c r="CB56" s="330">
        <f t="shared" si="25"/>
        <v>0</v>
      </c>
      <c r="CC56" s="330">
        <f t="shared" si="26"/>
        <v>0</v>
      </c>
      <c r="CD56" s="330"/>
    </row>
    <row r="57" spans="1:82" s="8" customFormat="1" ht="22.5" hidden="1" outlineLevel="2" x14ac:dyDescent="0.2">
      <c r="A57" s="343" t="s">
        <v>115</v>
      </c>
      <c r="B57" s="344" t="s">
        <v>116</v>
      </c>
      <c r="C57" s="335" t="s">
        <v>117</v>
      </c>
      <c r="D57" s="336" t="s">
        <v>38</v>
      </c>
      <c r="E57" s="337">
        <f t="shared" si="10"/>
        <v>0</v>
      </c>
      <c r="F57" s="338">
        <f t="shared" si="11"/>
        <v>0</v>
      </c>
      <c r="G57" s="338">
        <f t="shared" si="12"/>
        <v>0</v>
      </c>
      <c r="H57" s="338">
        <f t="shared" si="13"/>
        <v>0</v>
      </c>
      <c r="I57" s="338">
        <f t="shared" si="14"/>
        <v>0</v>
      </c>
      <c r="J57" s="338">
        <f t="shared" si="15"/>
        <v>0</v>
      </c>
      <c r="K57" s="339">
        <f t="shared" si="16"/>
        <v>0</v>
      </c>
      <c r="L57" s="337">
        <v>0</v>
      </c>
      <c r="M57" s="338">
        <v>0</v>
      </c>
      <c r="N57" s="338">
        <v>0</v>
      </c>
      <c r="O57" s="338">
        <v>0</v>
      </c>
      <c r="P57" s="338">
        <v>0</v>
      </c>
      <c r="Q57" s="338">
        <v>0</v>
      </c>
      <c r="R57" s="339">
        <v>0</v>
      </c>
      <c r="S57" s="337">
        <v>0</v>
      </c>
      <c r="T57" s="338">
        <v>0</v>
      </c>
      <c r="U57" s="338">
        <v>0</v>
      </c>
      <c r="V57" s="338">
        <v>0</v>
      </c>
      <c r="W57" s="338">
        <v>0</v>
      </c>
      <c r="X57" s="338">
        <v>0</v>
      </c>
      <c r="Y57" s="340">
        <v>0</v>
      </c>
      <c r="Z57" s="337">
        <v>0</v>
      </c>
      <c r="AA57" s="338">
        <v>0</v>
      </c>
      <c r="AB57" s="338">
        <v>0</v>
      </c>
      <c r="AC57" s="338">
        <v>0</v>
      </c>
      <c r="AD57" s="338">
        <v>0</v>
      </c>
      <c r="AE57" s="338">
        <v>0</v>
      </c>
      <c r="AF57" s="340">
        <v>0</v>
      </c>
      <c r="AG57" s="338">
        <v>0</v>
      </c>
      <c r="AH57" s="338">
        <v>0</v>
      </c>
      <c r="AI57" s="338">
        <v>0</v>
      </c>
      <c r="AJ57" s="338">
        <v>0</v>
      </c>
      <c r="AK57" s="338">
        <v>0</v>
      </c>
      <c r="AL57" s="338">
        <v>0</v>
      </c>
      <c r="AM57" s="340">
        <v>0</v>
      </c>
      <c r="AN57" s="341">
        <f t="shared" si="18"/>
        <v>0</v>
      </c>
      <c r="AO57" s="335">
        <f t="shared" si="2"/>
        <v>0</v>
      </c>
      <c r="AP57" s="335">
        <f t="shared" si="3"/>
        <v>0</v>
      </c>
      <c r="AQ57" s="335">
        <f t="shared" si="4"/>
        <v>0</v>
      </c>
      <c r="AR57" s="335">
        <f t="shared" si="5"/>
        <v>0</v>
      </c>
      <c r="AS57" s="335">
        <f t="shared" si="6"/>
        <v>0</v>
      </c>
      <c r="AT57" s="336">
        <f t="shared" si="7"/>
        <v>0</v>
      </c>
      <c r="AU57" s="341">
        <v>0</v>
      </c>
      <c r="AV57" s="335">
        <v>0</v>
      </c>
      <c r="AW57" s="335">
        <v>0</v>
      </c>
      <c r="AX57" s="335">
        <v>0</v>
      </c>
      <c r="AY57" s="335">
        <v>0</v>
      </c>
      <c r="AZ57" s="335">
        <v>0</v>
      </c>
      <c r="BA57" s="336">
        <v>0</v>
      </c>
      <c r="BB57" s="341">
        <v>0</v>
      </c>
      <c r="BC57" s="335">
        <v>0</v>
      </c>
      <c r="BD57" s="335">
        <v>0</v>
      </c>
      <c r="BE57" s="335">
        <v>0</v>
      </c>
      <c r="BF57" s="335">
        <v>0</v>
      </c>
      <c r="BG57" s="335">
        <v>0</v>
      </c>
      <c r="BH57" s="342">
        <v>0</v>
      </c>
      <c r="BI57" s="341">
        <v>0</v>
      </c>
      <c r="BJ57" s="335">
        <v>0</v>
      </c>
      <c r="BK57" s="335">
        <v>0</v>
      </c>
      <c r="BL57" s="335">
        <v>0</v>
      </c>
      <c r="BM57" s="335">
        <v>0</v>
      </c>
      <c r="BN57" s="335">
        <v>0</v>
      </c>
      <c r="BO57" s="342">
        <v>0</v>
      </c>
      <c r="BP57" s="335">
        <v>0</v>
      </c>
      <c r="BQ57" s="335">
        <v>0</v>
      </c>
      <c r="BR57" s="335">
        <v>0</v>
      </c>
      <c r="BS57" s="335">
        <v>0</v>
      </c>
      <c r="BT57" s="335">
        <v>0</v>
      </c>
      <c r="BU57" s="335">
        <v>0</v>
      </c>
      <c r="BV57" s="342">
        <v>0</v>
      </c>
      <c r="BW57" s="335">
        <f t="shared" si="20"/>
        <v>0</v>
      </c>
      <c r="BX57" s="335">
        <f t="shared" si="21"/>
        <v>0</v>
      </c>
      <c r="BY57" s="335">
        <f t="shared" si="22"/>
        <v>0</v>
      </c>
      <c r="BZ57" s="335">
        <f t="shared" si="23"/>
        <v>0</v>
      </c>
      <c r="CA57" s="335">
        <f t="shared" si="24"/>
        <v>0</v>
      </c>
      <c r="CB57" s="335">
        <f t="shared" si="25"/>
        <v>0</v>
      </c>
      <c r="CC57" s="335">
        <f t="shared" si="26"/>
        <v>0</v>
      </c>
      <c r="CD57" s="335"/>
    </row>
    <row r="58" spans="1:82" s="8" customFormat="1" ht="11.25" hidden="1" outlineLevel="2" x14ac:dyDescent="0.2">
      <c r="A58" s="343" t="s">
        <v>118</v>
      </c>
      <c r="B58" s="344" t="s">
        <v>119</v>
      </c>
      <c r="C58" s="335" t="s">
        <v>120</v>
      </c>
      <c r="D58" s="336" t="s">
        <v>38</v>
      </c>
      <c r="E58" s="337">
        <f t="shared" si="10"/>
        <v>0</v>
      </c>
      <c r="F58" s="338">
        <f t="shared" si="11"/>
        <v>0</v>
      </c>
      <c r="G58" s="338">
        <f t="shared" si="12"/>
        <v>0</v>
      </c>
      <c r="H58" s="338">
        <f t="shared" si="13"/>
        <v>0</v>
      </c>
      <c r="I58" s="338">
        <f t="shared" si="14"/>
        <v>0</v>
      </c>
      <c r="J58" s="338">
        <f t="shared" si="15"/>
        <v>0</v>
      </c>
      <c r="K58" s="339">
        <f t="shared" si="16"/>
        <v>0</v>
      </c>
      <c r="L58" s="337">
        <v>0</v>
      </c>
      <c r="M58" s="338">
        <v>0</v>
      </c>
      <c r="N58" s="338">
        <v>0</v>
      </c>
      <c r="O58" s="338">
        <v>0</v>
      </c>
      <c r="P58" s="338">
        <v>0</v>
      </c>
      <c r="Q58" s="338">
        <v>0</v>
      </c>
      <c r="R58" s="339">
        <v>0</v>
      </c>
      <c r="S58" s="337">
        <v>0</v>
      </c>
      <c r="T58" s="338">
        <v>0</v>
      </c>
      <c r="U58" s="338">
        <v>0</v>
      </c>
      <c r="V58" s="338">
        <v>0</v>
      </c>
      <c r="W58" s="338">
        <v>0</v>
      </c>
      <c r="X58" s="338">
        <v>0</v>
      </c>
      <c r="Y58" s="340">
        <v>0</v>
      </c>
      <c r="Z58" s="337">
        <v>0</v>
      </c>
      <c r="AA58" s="338">
        <v>0</v>
      </c>
      <c r="AB58" s="338">
        <v>0</v>
      </c>
      <c r="AC58" s="338">
        <v>0</v>
      </c>
      <c r="AD58" s="338">
        <v>0</v>
      </c>
      <c r="AE58" s="338">
        <v>0</v>
      </c>
      <c r="AF58" s="340">
        <v>0</v>
      </c>
      <c r="AG58" s="338">
        <v>0</v>
      </c>
      <c r="AH58" s="338">
        <v>0</v>
      </c>
      <c r="AI58" s="338">
        <v>0</v>
      </c>
      <c r="AJ58" s="338">
        <v>0</v>
      </c>
      <c r="AK58" s="338">
        <v>0</v>
      </c>
      <c r="AL58" s="338">
        <v>0</v>
      </c>
      <c r="AM58" s="340">
        <v>0</v>
      </c>
      <c r="AN58" s="341">
        <f t="shared" si="18"/>
        <v>0</v>
      </c>
      <c r="AO58" s="335">
        <f t="shared" si="2"/>
        <v>0</v>
      </c>
      <c r="AP58" s="335">
        <f t="shared" si="3"/>
        <v>0</v>
      </c>
      <c r="AQ58" s="335">
        <f t="shared" si="4"/>
        <v>0</v>
      </c>
      <c r="AR58" s="335">
        <f t="shared" si="5"/>
        <v>0</v>
      </c>
      <c r="AS58" s="335">
        <f t="shared" si="6"/>
        <v>0</v>
      </c>
      <c r="AT58" s="336">
        <f t="shared" si="7"/>
        <v>0</v>
      </c>
      <c r="AU58" s="341">
        <v>0</v>
      </c>
      <c r="AV58" s="335">
        <v>0</v>
      </c>
      <c r="AW58" s="335">
        <v>0</v>
      </c>
      <c r="AX58" s="335">
        <v>0</v>
      </c>
      <c r="AY58" s="335">
        <v>0</v>
      </c>
      <c r="AZ58" s="335">
        <v>0</v>
      </c>
      <c r="BA58" s="336">
        <v>0</v>
      </c>
      <c r="BB58" s="341">
        <v>0</v>
      </c>
      <c r="BC58" s="335">
        <v>0</v>
      </c>
      <c r="BD58" s="335">
        <v>0</v>
      </c>
      <c r="BE58" s="335">
        <v>0</v>
      </c>
      <c r="BF58" s="335">
        <v>0</v>
      </c>
      <c r="BG58" s="335">
        <v>0</v>
      </c>
      <c r="BH58" s="342">
        <v>0</v>
      </c>
      <c r="BI58" s="341">
        <v>0</v>
      </c>
      <c r="BJ58" s="335">
        <v>0</v>
      </c>
      <c r="BK58" s="335">
        <v>0</v>
      </c>
      <c r="BL58" s="335">
        <v>0</v>
      </c>
      <c r="BM58" s="335">
        <v>0</v>
      </c>
      <c r="BN58" s="335">
        <v>0</v>
      </c>
      <c r="BO58" s="342">
        <v>0</v>
      </c>
      <c r="BP58" s="335">
        <v>0</v>
      </c>
      <c r="BQ58" s="335">
        <v>0</v>
      </c>
      <c r="BR58" s="335">
        <v>0</v>
      </c>
      <c r="BS58" s="335">
        <v>0</v>
      </c>
      <c r="BT58" s="335">
        <v>0</v>
      </c>
      <c r="BU58" s="335">
        <v>0</v>
      </c>
      <c r="BV58" s="342">
        <v>0</v>
      </c>
      <c r="BW58" s="335">
        <f t="shared" si="20"/>
        <v>0</v>
      </c>
      <c r="BX58" s="335">
        <f t="shared" si="21"/>
        <v>0</v>
      </c>
      <c r="BY58" s="335">
        <f t="shared" si="22"/>
        <v>0</v>
      </c>
      <c r="BZ58" s="335">
        <f t="shared" si="23"/>
        <v>0</v>
      </c>
      <c r="CA58" s="335">
        <f t="shared" si="24"/>
        <v>0</v>
      </c>
      <c r="CB58" s="335">
        <f t="shared" si="25"/>
        <v>0</v>
      </c>
      <c r="CC58" s="335">
        <f t="shared" si="26"/>
        <v>0</v>
      </c>
      <c r="CD58" s="335"/>
    </row>
    <row r="59" spans="1:82" s="8" customFormat="1" ht="11.25" x14ac:dyDescent="0.2">
      <c r="E59" s="347"/>
      <c r="F59" s="347"/>
      <c r="G59" s="347"/>
      <c r="H59" s="347"/>
      <c r="I59" s="347"/>
      <c r="J59" s="347"/>
      <c r="K59" s="347"/>
      <c r="L59" s="347"/>
      <c r="M59" s="347"/>
      <c r="N59" s="347"/>
      <c r="O59" s="347"/>
      <c r="P59" s="347"/>
      <c r="Q59" s="347"/>
      <c r="R59" s="347"/>
      <c r="S59" s="347"/>
      <c r="T59" s="347"/>
      <c r="U59" s="347"/>
      <c r="V59" s="347"/>
      <c r="W59" s="347"/>
      <c r="X59" s="347"/>
      <c r="Y59" s="347"/>
      <c r="Z59" s="347"/>
      <c r="AA59" s="347"/>
      <c r="AB59" s="347"/>
      <c r="AC59" s="347"/>
      <c r="AD59" s="347"/>
      <c r="AE59" s="347"/>
      <c r="AF59" s="347"/>
      <c r="AG59" s="347"/>
      <c r="AH59" s="347"/>
      <c r="AI59" s="347"/>
      <c r="AJ59" s="347"/>
      <c r="AK59" s="347"/>
      <c r="AL59" s="347"/>
      <c r="AM59" s="347"/>
    </row>
    <row r="61" spans="1:82" s="8" customFormat="1" ht="11.25" x14ac:dyDescent="0.2">
      <c r="A61" s="8" t="s">
        <v>260</v>
      </c>
    </row>
    <row r="62" spans="1:82" s="8" customFormat="1" ht="11.25" x14ac:dyDescent="0.2">
      <c r="A62" s="8" t="s">
        <v>261</v>
      </c>
    </row>
  </sheetData>
  <mergeCells count="32">
    <mergeCell ref="L6:Z6"/>
    <mergeCell ref="CA2:CD2"/>
    <mergeCell ref="A3:AK3"/>
    <mergeCell ref="L4:M4"/>
    <mergeCell ref="N4:O4"/>
    <mergeCell ref="P4:Q4"/>
    <mergeCell ref="L7:Z7"/>
    <mergeCell ref="P9:Q9"/>
    <mergeCell ref="O11:AK11"/>
    <mergeCell ref="O12:AB12"/>
    <mergeCell ref="A14:A17"/>
    <mergeCell ref="B14:B17"/>
    <mergeCell ref="C14:C17"/>
    <mergeCell ref="D14:D17"/>
    <mergeCell ref="E14:AK14"/>
    <mergeCell ref="AG16:AK16"/>
    <mergeCell ref="E15:AM15"/>
    <mergeCell ref="E16:K16"/>
    <mergeCell ref="L16:R16"/>
    <mergeCell ref="S16:Y16"/>
    <mergeCell ref="Z16:AF16"/>
    <mergeCell ref="CD14:CD17"/>
    <mergeCell ref="AL16:AM16"/>
    <mergeCell ref="AN16:AT16"/>
    <mergeCell ref="AU16:BA16"/>
    <mergeCell ref="BB16:BH16"/>
    <mergeCell ref="AN15:BV15"/>
    <mergeCell ref="BI16:BO16"/>
    <mergeCell ref="BP16:BT16"/>
    <mergeCell ref="BU16:BV16"/>
    <mergeCell ref="AL14:BV14"/>
    <mergeCell ref="BW14:CC16"/>
  </mergeCells>
  <phoneticPr fontId="28" type="noConversion"/>
  <pageMargins left="0.39370078740157483" right="0.39370078740157483" top="0.78740157480314965" bottom="0.39370078740157483" header="0.19685039370078741" footer="0.19685039370078741"/>
  <pageSetup paperSize="8" scale="65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63" man="1"/>
  </colBreaks>
  <ignoredErrors>
    <ignoredError sqref="L18:AM1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H61"/>
  <sheetViews>
    <sheetView zoomScaleNormal="100" zoomScaleSheetLayoutView="100" workbookViewId="0">
      <selection activeCell="G28" sqref="G28"/>
    </sheetView>
  </sheetViews>
  <sheetFormatPr defaultRowHeight="15.75" outlineLevelRow="3" outlineLevelCol="1" x14ac:dyDescent="0.25"/>
  <cols>
    <col min="1" max="1" width="8" style="6" customWidth="1"/>
    <col min="2" max="2" width="32.28515625" style="6" customWidth="1"/>
    <col min="3" max="3" width="12.85546875" style="6" customWidth="1"/>
    <col min="4" max="4" width="19.7109375" style="6" customWidth="1"/>
    <col min="5" max="5" width="7.42578125" style="6" bestFit="1" customWidth="1"/>
    <col min="6" max="6" width="5.85546875" style="6" bestFit="1" customWidth="1"/>
    <col min="7" max="7" width="8.28515625" style="6" bestFit="1" customWidth="1"/>
    <col min="8" max="8" width="7.42578125" style="6" bestFit="1" customWidth="1"/>
    <col min="9" max="9" width="5.85546875" style="6" bestFit="1" customWidth="1"/>
    <col min="10" max="10" width="7.42578125" style="6" customWidth="1"/>
    <col min="11" max="11" width="6.140625" style="6" customWidth="1"/>
    <col min="12" max="13" width="7.140625" style="6" customWidth="1"/>
    <col min="14" max="14" width="6.140625" style="6" customWidth="1"/>
    <col min="15" max="15" width="6.5703125" style="6" customWidth="1" outlineLevel="1"/>
    <col min="16" max="16" width="6.140625" style="6" customWidth="1" outlineLevel="1"/>
    <col min="17" max="17" width="7.28515625" style="6" customWidth="1" outlineLevel="1"/>
    <col min="18" max="18" width="7.42578125" style="6" customWidth="1" outlineLevel="1"/>
    <col min="19" max="19" width="6.140625" style="6" customWidth="1" outlineLevel="1"/>
    <col min="20" max="20" width="6.5703125" style="6" bestFit="1" customWidth="1" outlineLevel="1"/>
    <col min="21" max="21" width="6.140625" style="6" customWidth="1" outlineLevel="1"/>
    <col min="22" max="22" width="7.5703125" style="6" customWidth="1" outlineLevel="1"/>
    <col min="23" max="23" width="7.7109375" style="6" customWidth="1" outlineLevel="1"/>
    <col min="24" max="24" width="6.140625" style="6" customWidth="1" outlineLevel="1"/>
    <col min="25" max="25" width="7.85546875" style="6" customWidth="1" outlineLevel="1"/>
    <col min="26" max="26" width="6.140625" style="6" customWidth="1" outlineLevel="1"/>
    <col min="27" max="27" width="7.85546875" style="6" customWidth="1" outlineLevel="1"/>
    <col min="28" max="28" width="6.5703125" style="6" customWidth="1" outlineLevel="1"/>
    <col min="29" max="29" width="6.140625" style="6" customWidth="1" outlineLevel="1"/>
    <col min="30" max="30" width="7.42578125" style="6" bestFit="1" customWidth="1" outlineLevel="1"/>
    <col min="31" max="31" width="6.140625" style="6" customWidth="1" outlineLevel="1"/>
    <col min="32" max="32" width="7.42578125" style="6" customWidth="1" outlineLevel="1"/>
    <col min="33" max="33" width="6.5703125" style="6" customWidth="1" outlineLevel="1"/>
    <col min="34" max="34" width="6.140625" style="6" customWidth="1" outlineLevel="1"/>
    <col min="35" max="16384" width="9.140625" style="6"/>
  </cols>
  <sheetData>
    <row r="1" spans="1:34" s="1" customFormat="1" ht="12" x14ac:dyDescent="0.2">
      <c r="AH1" s="3" t="s">
        <v>225</v>
      </c>
    </row>
    <row r="2" spans="1:34" s="1" customFormat="1" ht="24" customHeight="1" x14ac:dyDescent="0.2">
      <c r="AD2" s="566" t="s">
        <v>1</v>
      </c>
      <c r="AE2" s="566"/>
      <c r="AF2" s="566"/>
      <c r="AG2" s="566"/>
      <c r="AH2" s="566"/>
    </row>
    <row r="3" spans="1:34" s="4" customFormat="1" ht="25.5" customHeight="1" x14ac:dyDescent="0.2">
      <c r="A3" s="567" t="s">
        <v>226</v>
      </c>
      <c r="B3" s="568"/>
      <c r="C3" s="568"/>
      <c r="D3" s="568"/>
      <c r="E3" s="568"/>
      <c r="F3" s="568"/>
      <c r="G3" s="568"/>
      <c r="H3" s="568"/>
      <c r="I3" s="568"/>
      <c r="J3" s="568"/>
      <c r="K3" s="568"/>
      <c r="L3" s="568"/>
      <c r="M3" s="568"/>
      <c r="N3" s="568"/>
      <c r="O3" s="568"/>
      <c r="P3" s="568"/>
      <c r="Q3" s="568"/>
      <c r="R3" s="568"/>
      <c r="S3" s="568"/>
      <c r="T3" s="568"/>
      <c r="U3" s="568"/>
      <c r="V3" s="568"/>
      <c r="W3" s="568"/>
      <c r="X3" s="568"/>
      <c r="Y3" s="568"/>
      <c r="Z3" s="568"/>
      <c r="AA3" s="568"/>
      <c r="AB3" s="568"/>
      <c r="AC3" s="568"/>
      <c r="AD3" s="568"/>
      <c r="AE3" s="568"/>
      <c r="AF3" s="568"/>
      <c r="AG3" s="568"/>
      <c r="AH3" s="568"/>
    </row>
    <row r="4" spans="1:34" s="4" customFormat="1" ht="12.75" x14ac:dyDescent="0.2">
      <c r="J4" s="5" t="s">
        <v>3</v>
      </c>
      <c r="K4" s="646" t="str">
        <f>'10'!$G$4</f>
        <v>1</v>
      </c>
      <c r="L4" s="646"/>
      <c r="M4" s="647" t="s">
        <v>136</v>
      </c>
      <c r="N4" s="647"/>
      <c r="O4" s="646" t="str">
        <f>'10'!$J$4</f>
        <v>2020</v>
      </c>
      <c r="P4" s="646"/>
      <c r="Q4" s="4" t="s">
        <v>5</v>
      </c>
    </row>
    <row r="5" spans="1:34" ht="11.25" customHeight="1" x14ac:dyDescent="0.25"/>
    <row r="6" spans="1:34" s="4" customFormat="1" ht="12.75" x14ac:dyDescent="0.2">
      <c r="J6" s="68" t="s">
        <v>6</v>
      </c>
      <c r="K6" s="645" t="str">
        <f>'10'!$G$6</f>
        <v xml:space="preserve"> АО «Вологодская областная энергетическая компания» </v>
      </c>
      <c r="L6" s="645"/>
      <c r="M6" s="645"/>
      <c r="N6" s="645"/>
      <c r="O6" s="645"/>
      <c r="P6" s="645"/>
      <c r="Q6" s="645"/>
      <c r="R6" s="645"/>
      <c r="S6" s="645"/>
      <c r="T6" s="645"/>
      <c r="U6" s="645"/>
      <c r="V6" s="645"/>
      <c r="W6" s="645"/>
      <c r="X6" s="645"/>
    </row>
    <row r="7" spans="1:34" s="8" customFormat="1" ht="10.5" customHeight="1" x14ac:dyDescent="0.2">
      <c r="K7" s="627" t="s">
        <v>8</v>
      </c>
      <c r="L7" s="627"/>
      <c r="M7" s="627"/>
      <c r="N7" s="627"/>
      <c r="O7" s="627"/>
      <c r="P7" s="627"/>
      <c r="Q7" s="627"/>
      <c r="R7" s="627"/>
      <c r="S7" s="627"/>
      <c r="T7" s="627"/>
      <c r="U7" s="627"/>
      <c r="V7" s="627"/>
      <c r="W7" s="627"/>
      <c r="X7" s="627"/>
      <c r="AA7" s="9"/>
      <c r="AB7" s="9"/>
    </row>
    <row r="8" spans="1:34" ht="11.25" customHeight="1" x14ac:dyDescent="0.25"/>
    <row r="9" spans="1:34" s="4" customFormat="1" ht="12.75" x14ac:dyDescent="0.2">
      <c r="N9" s="5" t="s">
        <v>9</v>
      </c>
      <c r="O9" s="639">
        <f>'10'!$J$9</f>
        <v>2020</v>
      </c>
      <c r="P9" s="639"/>
      <c r="Q9" s="4" t="s">
        <v>10</v>
      </c>
    </row>
    <row r="10" spans="1:34" ht="11.25" customHeight="1" x14ac:dyDescent="0.25"/>
    <row r="11" spans="1:34" s="4" customFormat="1" ht="51.75" customHeight="1" x14ac:dyDescent="0.2">
      <c r="L11" s="69" t="s">
        <v>11</v>
      </c>
      <c r="M11" s="640" t="str">
        <f>'10'!$E$11</f>
        <v>приказом ДЕПАРТАМЕНТА ТОПЛИВНО-ЭНЕРГЕТИЧЕСКОГО КОМПЛЕКСА И ТАРИФНОГО РЕГУЛИРОВАНИЯ ВОЛОГОДСКОЙ ОБЛАСТИ "Об утверждении  инвестиционной программы АО «Вологодская областная энергетическая компания» на 2020-2024 годы"  от 30 октября 2019 года"  № 160</v>
      </c>
      <c r="N11" s="640"/>
      <c r="O11" s="640"/>
      <c r="P11" s="640"/>
      <c r="Q11" s="640"/>
      <c r="R11" s="640"/>
      <c r="S11" s="640"/>
      <c r="T11" s="640"/>
      <c r="U11" s="640"/>
      <c r="V11" s="640"/>
      <c r="W11" s="640"/>
      <c r="X11" s="640"/>
      <c r="Y11" s="640"/>
      <c r="Z11" s="640"/>
      <c r="AA11" s="640"/>
      <c r="AB11" s="640"/>
      <c r="AC11" s="640"/>
      <c r="AD11" s="640"/>
      <c r="AE11" s="640"/>
      <c r="AF11" s="640"/>
      <c r="AG11" s="640"/>
      <c r="AH11" s="640"/>
    </row>
    <row r="12" spans="1:34" s="8" customFormat="1" ht="11.25" x14ac:dyDescent="0.2">
      <c r="M12" s="565" t="s">
        <v>13</v>
      </c>
      <c r="N12" s="565"/>
      <c r="O12" s="565"/>
      <c r="P12" s="565"/>
      <c r="Q12" s="565"/>
      <c r="R12" s="565"/>
      <c r="S12" s="565"/>
      <c r="T12" s="565"/>
      <c r="U12" s="565"/>
      <c r="V12" s="565"/>
      <c r="W12" s="565"/>
      <c r="X12" s="565"/>
      <c r="Y12" s="565"/>
      <c r="Z12" s="565"/>
    </row>
    <row r="13" spans="1:34" s="57" customFormat="1" ht="11.25" customHeight="1" x14ac:dyDescent="0.2">
      <c r="H13" s="64"/>
      <c r="I13" s="64"/>
      <c r="J13" s="64"/>
      <c r="K13" s="64"/>
      <c r="L13" s="64"/>
      <c r="M13" s="64"/>
      <c r="N13" s="64"/>
    </row>
    <row r="14" spans="1:34" s="1" customFormat="1" ht="15" customHeight="1" x14ac:dyDescent="0.2">
      <c r="A14" s="562" t="s">
        <v>14</v>
      </c>
      <c r="B14" s="562" t="s">
        <v>15</v>
      </c>
      <c r="C14" s="562" t="s">
        <v>16</v>
      </c>
      <c r="D14" s="562" t="s">
        <v>227</v>
      </c>
      <c r="E14" s="642" t="s">
        <v>963</v>
      </c>
      <c r="F14" s="643"/>
      <c r="G14" s="643"/>
      <c r="H14" s="643"/>
      <c r="I14" s="643"/>
      <c r="J14" s="643"/>
      <c r="K14" s="643"/>
      <c r="L14" s="643"/>
      <c r="M14" s="643"/>
      <c r="N14" s="643"/>
      <c r="O14" s="643"/>
      <c r="P14" s="643"/>
      <c r="Q14" s="643"/>
      <c r="R14" s="643"/>
      <c r="S14" s="643"/>
      <c r="T14" s="643"/>
      <c r="U14" s="643"/>
      <c r="V14" s="643"/>
      <c r="W14" s="643"/>
      <c r="X14" s="643"/>
      <c r="Y14" s="643"/>
      <c r="Z14" s="643"/>
      <c r="AA14" s="643"/>
      <c r="AB14" s="643"/>
      <c r="AC14" s="643"/>
      <c r="AD14" s="643"/>
      <c r="AE14" s="643"/>
      <c r="AF14" s="643"/>
      <c r="AG14" s="643"/>
      <c r="AH14" s="644"/>
    </row>
    <row r="15" spans="1:34" s="1" customFormat="1" ht="15" customHeight="1" x14ac:dyDescent="0.2">
      <c r="A15" s="641"/>
      <c r="B15" s="641"/>
      <c r="C15" s="641"/>
      <c r="D15" s="641"/>
      <c r="E15" s="648" t="s">
        <v>28</v>
      </c>
      <c r="F15" s="649"/>
      <c r="G15" s="649"/>
      <c r="H15" s="649"/>
      <c r="I15" s="649"/>
      <c r="J15" s="650" t="s">
        <v>29</v>
      </c>
      <c r="K15" s="651"/>
      <c r="L15" s="651"/>
      <c r="M15" s="651"/>
      <c r="N15" s="651"/>
      <c r="O15" s="651"/>
      <c r="P15" s="651"/>
      <c r="Q15" s="651"/>
      <c r="R15" s="651"/>
      <c r="S15" s="651"/>
      <c r="T15" s="651"/>
      <c r="U15" s="651"/>
      <c r="V15" s="651"/>
      <c r="W15" s="651"/>
      <c r="X15" s="651"/>
      <c r="Y15" s="651"/>
      <c r="Z15" s="651"/>
      <c r="AA15" s="651"/>
      <c r="AB15" s="651"/>
      <c r="AC15" s="651"/>
      <c r="AD15" s="651"/>
      <c r="AE15" s="651"/>
      <c r="AF15" s="651"/>
      <c r="AG15" s="651"/>
      <c r="AH15" s="652"/>
    </row>
    <row r="16" spans="1:34" s="1" customFormat="1" ht="15" customHeight="1" x14ac:dyDescent="0.2">
      <c r="A16" s="641"/>
      <c r="B16" s="641"/>
      <c r="C16" s="641"/>
      <c r="D16" s="641"/>
      <c r="E16" s="648" t="s">
        <v>21</v>
      </c>
      <c r="F16" s="649"/>
      <c r="G16" s="649"/>
      <c r="H16" s="649"/>
      <c r="I16" s="649"/>
      <c r="J16" s="650" t="s">
        <v>21</v>
      </c>
      <c r="K16" s="651"/>
      <c r="L16" s="651"/>
      <c r="M16" s="651"/>
      <c r="N16" s="651"/>
      <c r="O16" s="650" t="s">
        <v>22</v>
      </c>
      <c r="P16" s="651"/>
      <c r="Q16" s="651"/>
      <c r="R16" s="651"/>
      <c r="S16" s="652"/>
      <c r="T16" s="650" t="s">
        <v>23</v>
      </c>
      <c r="U16" s="651"/>
      <c r="V16" s="651"/>
      <c r="W16" s="651"/>
      <c r="X16" s="652"/>
      <c r="Y16" s="650" t="s">
        <v>24</v>
      </c>
      <c r="Z16" s="651"/>
      <c r="AA16" s="651"/>
      <c r="AB16" s="651"/>
      <c r="AC16" s="652"/>
      <c r="AD16" s="650" t="s">
        <v>25</v>
      </c>
      <c r="AE16" s="651"/>
      <c r="AF16" s="651"/>
      <c r="AG16" s="651"/>
      <c r="AH16" s="652"/>
    </row>
    <row r="17" spans="1:34" s="1" customFormat="1" ht="63" customHeight="1" x14ac:dyDescent="0.2">
      <c r="A17" s="641"/>
      <c r="B17" s="641"/>
      <c r="C17" s="641"/>
      <c r="D17" s="641"/>
      <c r="E17" s="179" t="s">
        <v>150</v>
      </c>
      <c r="F17" s="179" t="s">
        <v>151</v>
      </c>
      <c r="G17" s="179" t="s">
        <v>152</v>
      </c>
      <c r="H17" s="179" t="s">
        <v>153</v>
      </c>
      <c r="I17" s="195" t="s">
        <v>154</v>
      </c>
      <c r="J17" s="201" t="s">
        <v>150</v>
      </c>
      <c r="K17" s="70" t="s">
        <v>151</v>
      </c>
      <c r="L17" s="70" t="s">
        <v>152</v>
      </c>
      <c r="M17" s="70" t="s">
        <v>153</v>
      </c>
      <c r="N17" s="208" t="s">
        <v>154</v>
      </c>
      <c r="O17" s="201" t="s">
        <v>150</v>
      </c>
      <c r="P17" s="70" t="s">
        <v>151</v>
      </c>
      <c r="Q17" s="70" t="s">
        <v>152</v>
      </c>
      <c r="R17" s="70" t="s">
        <v>153</v>
      </c>
      <c r="S17" s="202" t="s">
        <v>154</v>
      </c>
      <c r="T17" s="201" t="s">
        <v>150</v>
      </c>
      <c r="U17" s="70" t="s">
        <v>151</v>
      </c>
      <c r="V17" s="70" t="s">
        <v>152</v>
      </c>
      <c r="W17" s="70" t="s">
        <v>153</v>
      </c>
      <c r="X17" s="202" t="s">
        <v>154</v>
      </c>
      <c r="Y17" s="201" t="s">
        <v>150</v>
      </c>
      <c r="Z17" s="70" t="s">
        <v>151</v>
      </c>
      <c r="AA17" s="70" t="s">
        <v>152</v>
      </c>
      <c r="AB17" s="70" t="s">
        <v>153</v>
      </c>
      <c r="AC17" s="202" t="s">
        <v>154</v>
      </c>
      <c r="AD17" s="201" t="s">
        <v>150</v>
      </c>
      <c r="AE17" s="70" t="s">
        <v>151</v>
      </c>
      <c r="AF17" s="70" t="s">
        <v>152</v>
      </c>
      <c r="AG17" s="70" t="s">
        <v>153</v>
      </c>
      <c r="AH17" s="202" t="s">
        <v>154</v>
      </c>
    </row>
    <row r="18" spans="1:34" s="1" customFormat="1" ht="12" x14ac:dyDescent="0.2">
      <c r="A18" s="71">
        <v>1</v>
      </c>
      <c r="B18" s="71">
        <v>2</v>
      </c>
      <c r="C18" s="71">
        <v>3</v>
      </c>
      <c r="D18" s="71">
        <v>4</v>
      </c>
      <c r="E18" s="71" t="s">
        <v>155</v>
      </c>
      <c r="F18" s="71" t="s">
        <v>156</v>
      </c>
      <c r="G18" s="71" t="s">
        <v>157</v>
      </c>
      <c r="H18" s="71" t="s">
        <v>158</v>
      </c>
      <c r="I18" s="209" t="s">
        <v>159</v>
      </c>
      <c r="J18" s="203" t="s">
        <v>190</v>
      </c>
      <c r="K18" s="71" t="s">
        <v>191</v>
      </c>
      <c r="L18" s="71" t="s">
        <v>192</v>
      </c>
      <c r="M18" s="71" t="s">
        <v>193</v>
      </c>
      <c r="N18" s="209" t="s">
        <v>194</v>
      </c>
      <c r="O18" s="203" t="s">
        <v>228</v>
      </c>
      <c r="P18" s="71" t="s">
        <v>229</v>
      </c>
      <c r="Q18" s="71" t="s">
        <v>230</v>
      </c>
      <c r="R18" s="71" t="s">
        <v>231</v>
      </c>
      <c r="S18" s="204" t="s">
        <v>232</v>
      </c>
      <c r="T18" s="203" t="s">
        <v>233</v>
      </c>
      <c r="U18" s="71" t="s">
        <v>234</v>
      </c>
      <c r="V18" s="71" t="s">
        <v>235</v>
      </c>
      <c r="W18" s="71" t="s">
        <v>236</v>
      </c>
      <c r="X18" s="204" t="s">
        <v>237</v>
      </c>
      <c r="Y18" s="203" t="s">
        <v>238</v>
      </c>
      <c r="Z18" s="71" t="s">
        <v>239</v>
      </c>
      <c r="AA18" s="71" t="s">
        <v>240</v>
      </c>
      <c r="AB18" s="71" t="s">
        <v>241</v>
      </c>
      <c r="AC18" s="204" t="s">
        <v>242</v>
      </c>
      <c r="AD18" s="203" t="s">
        <v>243</v>
      </c>
      <c r="AE18" s="71" t="s">
        <v>244</v>
      </c>
      <c r="AF18" s="71" t="s">
        <v>245</v>
      </c>
      <c r="AG18" s="71" t="s">
        <v>246</v>
      </c>
      <c r="AH18" s="204" t="s">
        <v>247</v>
      </c>
    </row>
    <row r="19" spans="1:34" s="20" customFormat="1" ht="24" collapsed="1" x14ac:dyDescent="0.2">
      <c r="A19" s="15">
        <v>0</v>
      </c>
      <c r="B19" s="16" t="s">
        <v>30</v>
      </c>
      <c r="C19" s="180" t="s">
        <v>31</v>
      </c>
      <c r="D19" s="180" t="s">
        <v>38</v>
      </c>
      <c r="E19" s="181">
        <f>'13'!G20</f>
        <v>0</v>
      </c>
      <c r="F19" s="181">
        <f>'13'!H20</f>
        <v>0</v>
      </c>
      <c r="G19" s="181">
        <f>'13'!I20</f>
        <v>10.74</v>
      </c>
      <c r="H19" s="181">
        <f>'13'!J20</f>
        <v>0.96</v>
      </c>
      <c r="I19" s="196">
        <f>'13'!K20</f>
        <v>0</v>
      </c>
      <c r="J19" s="205">
        <f>O19+T19+Y19+AD19</f>
        <v>0.92</v>
      </c>
      <c r="K19" s="180">
        <f t="shared" ref="K19:N19" si="0">P19+U19+Z19+AE19</f>
        <v>0</v>
      </c>
      <c r="L19" s="180">
        <f t="shared" si="0"/>
        <v>16.89</v>
      </c>
      <c r="M19" s="180">
        <f t="shared" si="0"/>
        <v>3.68</v>
      </c>
      <c r="N19" s="210">
        <f t="shared" si="0"/>
        <v>0</v>
      </c>
      <c r="O19" s="205">
        <f>'13'!AW20</f>
        <v>0.92</v>
      </c>
      <c r="P19" s="180">
        <f>'13'!AX20</f>
        <v>0</v>
      </c>
      <c r="Q19" s="180">
        <f>'13'!AY20</f>
        <v>16.89</v>
      </c>
      <c r="R19" s="180">
        <f>'13'!AZ20</f>
        <v>3.68</v>
      </c>
      <c r="S19" s="218">
        <f>'13'!BA20</f>
        <v>0</v>
      </c>
      <c r="T19" s="205">
        <f>'13'!BD20</f>
        <v>0</v>
      </c>
      <c r="U19" s="180">
        <f>'13'!BE20</f>
        <v>0</v>
      </c>
      <c r="V19" s="180">
        <f>'13'!BF20</f>
        <v>0</v>
      </c>
      <c r="W19" s="180">
        <f>'13'!BG20</f>
        <v>0</v>
      </c>
      <c r="X19" s="218">
        <f>'13'!BH20</f>
        <v>0</v>
      </c>
      <c r="Y19" s="205">
        <f>'13'!BK20</f>
        <v>0</v>
      </c>
      <c r="Z19" s="180">
        <f>'13'!BL20</f>
        <v>0</v>
      </c>
      <c r="AA19" s="180">
        <f>'13'!BM20</f>
        <v>0</v>
      </c>
      <c r="AB19" s="180">
        <f>'13'!BN20</f>
        <v>0</v>
      </c>
      <c r="AC19" s="218">
        <f>'13'!BO20</f>
        <v>0</v>
      </c>
      <c r="AD19" s="205">
        <f>'13'!BR20</f>
        <v>0</v>
      </c>
      <c r="AE19" s="180">
        <f>'13'!BS20</f>
        <v>0</v>
      </c>
      <c r="AF19" s="180">
        <f>'13'!BT20</f>
        <v>0</v>
      </c>
      <c r="AG19" s="180">
        <f>'13'!BU20</f>
        <v>0</v>
      </c>
      <c r="AH19" s="218">
        <f>'13'!BV20</f>
        <v>0</v>
      </c>
    </row>
    <row r="20" spans="1:34" s="1" customFormat="1" ht="12" hidden="1" customHeight="1" outlineLevel="1" x14ac:dyDescent="0.2">
      <c r="A20" s="142" t="s">
        <v>32</v>
      </c>
      <c r="B20" s="22" t="s">
        <v>33</v>
      </c>
      <c r="C20" s="182" t="s">
        <v>31</v>
      </c>
      <c r="D20" s="182" t="s">
        <v>38</v>
      </c>
      <c r="E20" s="181">
        <f>'13'!G21</f>
        <v>0</v>
      </c>
      <c r="F20" s="181">
        <f>'13'!H21</f>
        <v>0</v>
      </c>
      <c r="G20" s="183">
        <f>'13'!I21</f>
        <v>8.91</v>
      </c>
      <c r="H20" s="183">
        <f>'13'!J21</f>
        <v>0.96</v>
      </c>
      <c r="I20" s="197">
        <f>'13'!K21</f>
        <v>0</v>
      </c>
      <c r="J20" s="212">
        <f t="shared" ref="J20:J58" si="1">O20+T20+Y20+AD20</f>
        <v>0</v>
      </c>
      <c r="K20" s="182">
        <f t="shared" ref="K20:K58" si="2">P20+U20+Z20+AE20</f>
        <v>0</v>
      </c>
      <c r="L20" s="180">
        <f t="shared" ref="L20:L58" si="3">Q20+V20+AA20+AF20</f>
        <v>14.11</v>
      </c>
      <c r="M20" s="182">
        <f t="shared" ref="M20:M58" si="4">R20+W20+AB20+AG20</f>
        <v>3.68</v>
      </c>
      <c r="N20" s="213">
        <f t="shared" ref="N20:N58" si="5">S20+X20+AC20+AH20</f>
        <v>0</v>
      </c>
      <c r="O20" s="212">
        <f>'13'!AW21</f>
        <v>0</v>
      </c>
      <c r="P20" s="182">
        <f>'13'!AX21</f>
        <v>0</v>
      </c>
      <c r="Q20" s="182">
        <f>'13'!AY21</f>
        <v>14.11</v>
      </c>
      <c r="R20" s="180">
        <f>'13'!AZ21</f>
        <v>3.68</v>
      </c>
      <c r="S20" s="218">
        <f>'13'!BA21</f>
        <v>0</v>
      </c>
      <c r="T20" s="212">
        <f>'13'!BD21</f>
        <v>0</v>
      </c>
      <c r="U20" s="182">
        <f>'13'!BE21</f>
        <v>0</v>
      </c>
      <c r="V20" s="182">
        <f>'13'!BF21</f>
        <v>0</v>
      </c>
      <c r="W20" s="180">
        <f>'13'!BG21</f>
        <v>0</v>
      </c>
      <c r="X20" s="218">
        <f>'13'!BH21</f>
        <v>0</v>
      </c>
      <c r="Y20" s="212">
        <f>'13'!BK21</f>
        <v>0</v>
      </c>
      <c r="Z20" s="182">
        <f>'13'!BL21</f>
        <v>0</v>
      </c>
      <c r="AA20" s="182">
        <f>'13'!BM21</f>
        <v>0</v>
      </c>
      <c r="AB20" s="180">
        <f>'13'!BN21</f>
        <v>0</v>
      </c>
      <c r="AC20" s="218">
        <f>'13'!BO21</f>
        <v>0</v>
      </c>
      <c r="AD20" s="212">
        <f>'13'!BR21</f>
        <v>0</v>
      </c>
      <c r="AE20" s="182">
        <f>'13'!BS21</f>
        <v>0</v>
      </c>
      <c r="AF20" s="182">
        <f>'13'!BT21</f>
        <v>0</v>
      </c>
      <c r="AG20" s="180">
        <f>'13'!BU21</f>
        <v>0</v>
      </c>
      <c r="AH20" s="218">
        <f>'13'!BV21</f>
        <v>0</v>
      </c>
    </row>
    <row r="21" spans="1:34" s="1" customFormat="1" ht="24" hidden="1" customHeight="1" outlineLevel="1" x14ac:dyDescent="0.2">
      <c r="A21" s="142" t="s">
        <v>34</v>
      </c>
      <c r="B21" s="22" t="s">
        <v>35</v>
      </c>
      <c r="C21" s="182" t="s">
        <v>31</v>
      </c>
      <c r="D21" s="182" t="s">
        <v>38</v>
      </c>
      <c r="E21" s="181">
        <f>'13'!G22</f>
        <v>0</v>
      </c>
      <c r="F21" s="181">
        <f>'13'!H22</f>
        <v>0</v>
      </c>
      <c r="G21" s="183">
        <f>'13'!I22</f>
        <v>0.19</v>
      </c>
      <c r="H21" s="183">
        <f>'13'!J22</f>
        <v>0</v>
      </c>
      <c r="I21" s="197">
        <f>'13'!K22</f>
        <v>0</v>
      </c>
      <c r="J21" s="212">
        <f t="shared" si="1"/>
        <v>0.92</v>
      </c>
      <c r="K21" s="182">
        <f t="shared" si="2"/>
        <v>0</v>
      </c>
      <c r="L21" s="180">
        <f t="shared" si="3"/>
        <v>2.7800000000000002</v>
      </c>
      <c r="M21" s="182">
        <f t="shared" si="4"/>
        <v>0</v>
      </c>
      <c r="N21" s="213">
        <f t="shared" si="5"/>
        <v>0</v>
      </c>
      <c r="O21" s="212">
        <f>'13'!AW22</f>
        <v>0.92</v>
      </c>
      <c r="P21" s="182">
        <f>'13'!AX22</f>
        <v>0</v>
      </c>
      <c r="Q21" s="182">
        <f>'13'!AY22</f>
        <v>2.7800000000000002</v>
      </c>
      <c r="R21" s="180">
        <f>'13'!AZ22</f>
        <v>0</v>
      </c>
      <c r="S21" s="218">
        <f>'13'!BA22</f>
        <v>0</v>
      </c>
      <c r="T21" s="212">
        <f>'13'!BD22</f>
        <v>0</v>
      </c>
      <c r="U21" s="182">
        <f>'13'!BE22</f>
        <v>0</v>
      </c>
      <c r="V21" s="182">
        <f>'13'!BF22</f>
        <v>0</v>
      </c>
      <c r="W21" s="180">
        <f>'13'!BG22</f>
        <v>0</v>
      </c>
      <c r="X21" s="218">
        <f>'13'!BH22</f>
        <v>0</v>
      </c>
      <c r="Y21" s="212">
        <f>'13'!BK22</f>
        <v>0</v>
      </c>
      <c r="Z21" s="182">
        <f>'13'!BL22</f>
        <v>0</v>
      </c>
      <c r="AA21" s="182">
        <f>'13'!BM22</f>
        <v>0</v>
      </c>
      <c r="AB21" s="180">
        <f>'13'!BN22</f>
        <v>0</v>
      </c>
      <c r="AC21" s="218">
        <f>'13'!BO22</f>
        <v>0</v>
      </c>
      <c r="AD21" s="212">
        <f>'13'!BR22</f>
        <v>0</v>
      </c>
      <c r="AE21" s="182">
        <f>'13'!BS22</f>
        <v>0</v>
      </c>
      <c r="AF21" s="182">
        <f>'13'!BT22</f>
        <v>0</v>
      </c>
      <c r="AG21" s="180">
        <f>'13'!BU22</f>
        <v>0</v>
      </c>
      <c r="AH21" s="218">
        <f>'13'!BV22</f>
        <v>0</v>
      </c>
    </row>
    <row r="22" spans="1:34" s="1" customFormat="1" ht="48" hidden="1" customHeight="1" outlineLevel="1" x14ac:dyDescent="0.2">
      <c r="A22" s="142" t="s">
        <v>36</v>
      </c>
      <c r="B22" s="22" t="s">
        <v>37</v>
      </c>
      <c r="C22" s="182" t="s">
        <v>31</v>
      </c>
      <c r="D22" s="182" t="s">
        <v>38</v>
      </c>
      <c r="E22" s="181" t="str">
        <f>'13'!G23</f>
        <v>нд</v>
      </c>
      <c r="F22" s="181" t="str">
        <f>'13'!H23</f>
        <v>нд</v>
      </c>
      <c r="G22" s="183" t="str">
        <f>'13'!I23</f>
        <v>нд</v>
      </c>
      <c r="H22" s="183" t="str">
        <f>'13'!J23</f>
        <v>нд</v>
      </c>
      <c r="I22" s="197" t="str">
        <f>'13'!K23</f>
        <v>нд</v>
      </c>
      <c r="J22" s="212" t="s">
        <v>38</v>
      </c>
      <c r="K22" s="182" t="s">
        <v>38</v>
      </c>
      <c r="L22" s="180" t="s">
        <v>38</v>
      </c>
      <c r="M22" s="182" t="s">
        <v>38</v>
      </c>
      <c r="N22" s="213" t="s">
        <v>38</v>
      </c>
      <c r="O22" s="212" t="str">
        <f>'13'!AW23</f>
        <v>нд</v>
      </c>
      <c r="P22" s="182" t="str">
        <f>'13'!AX23</f>
        <v>нд</v>
      </c>
      <c r="Q22" s="182" t="str">
        <f>'13'!AY23</f>
        <v>нд</v>
      </c>
      <c r="R22" s="182" t="str">
        <f>'13'!AZ23</f>
        <v>нд</v>
      </c>
      <c r="S22" s="218" t="str">
        <f>'13'!BA23</f>
        <v>нд</v>
      </c>
      <c r="T22" s="212" t="str">
        <f>'13'!BD23</f>
        <v>нд</v>
      </c>
      <c r="U22" s="182" t="str">
        <f>'13'!BE23</f>
        <v>нд</v>
      </c>
      <c r="V22" s="182" t="str">
        <f>'13'!BF23</f>
        <v>нд</v>
      </c>
      <c r="W22" s="182" t="str">
        <f>'13'!BG23</f>
        <v>нд</v>
      </c>
      <c r="X22" s="218" t="str">
        <f>'13'!BH23</f>
        <v>нд</v>
      </c>
      <c r="Y22" s="212" t="str">
        <f>'13'!BK23</f>
        <v>нд</v>
      </c>
      <c r="Z22" s="182" t="str">
        <f>'13'!BL23</f>
        <v>нд</v>
      </c>
      <c r="AA22" s="182" t="str">
        <f>'13'!BM23</f>
        <v>нд</v>
      </c>
      <c r="AB22" s="182" t="str">
        <f>'13'!BN23</f>
        <v>нд</v>
      </c>
      <c r="AC22" s="218" t="str">
        <f>'13'!BO23</f>
        <v>нд</v>
      </c>
      <c r="AD22" s="212" t="str">
        <f>'13'!BR23</f>
        <v>нд</v>
      </c>
      <c r="AE22" s="182" t="str">
        <f>'13'!BS23</f>
        <v>нд</v>
      </c>
      <c r="AF22" s="182" t="str">
        <f>'13'!BT23</f>
        <v>нд</v>
      </c>
      <c r="AG22" s="182" t="str">
        <f>'13'!BU23</f>
        <v>нд</v>
      </c>
      <c r="AH22" s="218" t="str">
        <f>'13'!BV23</f>
        <v>нд</v>
      </c>
    </row>
    <row r="23" spans="1:34" s="1" customFormat="1" ht="24" hidden="1" customHeight="1" outlineLevel="1" x14ac:dyDescent="0.2">
      <c r="A23" s="26" t="s">
        <v>39</v>
      </c>
      <c r="B23" s="22" t="s">
        <v>40</v>
      </c>
      <c r="C23" s="182" t="s">
        <v>31</v>
      </c>
      <c r="D23" s="182" t="s">
        <v>38</v>
      </c>
      <c r="E23" s="183">
        <f>'13'!G24</f>
        <v>0</v>
      </c>
      <c r="F23" s="181">
        <f>'13'!H24</f>
        <v>0</v>
      </c>
      <c r="G23" s="183">
        <f>'13'!I24</f>
        <v>1.6400000000000001</v>
      </c>
      <c r="H23" s="183">
        <f>'13'!J24</f>
        <v>0</v>
      </c>
      <c r="I23" s="197">
        <f>'13'!K24</f>
        <v>0</v>
      </c>
      <c r="J23" s="212">
        <f t="shared" si="1"/>
        <v>0</v>
      </c>
      <c r="K23" s="182">
        <f t="shared" si="2"/>
        <v>0</v>
      </c>
      <c r="L23" s="182">
        <f t="shared" si="3"/>
        <v>0</v>
      </c>
      <c r="M23" s="182">
        <f t="shared" si="4"/>
        <v>0</v>
      </c>
      <c r="N23" s="213">
        <f t="shared" si="5"/>
        <v>0</v>
      </c>
      <c r="O23" s="212">
        <f>'13'!AW24</f>
        <v>0</v>
      </c>
      <c r="P23" s="182">
        <f>'13'!AX24</f>
        <v>0</v>
      </c>
      <c r="Q23" s="182">
        <f>'13'!AY24</f>
        <v>0</v>
      </c>
      <c r="R23" s="180">
        <f>'13'!AZ24</f>
        <v>0</v>
      </c>
      <c r="S23" s="219">
        <f>'13'!BA24</f>
        <v>0</v>
      </c>
      <c r="T23" s="212">
        <f>'13'!BD24</f>
        <v>0</v>
      </c>
      <c r="U23" s="182">
        <f>'13'!BE24</f>
        <v>0</v>
      </c>
      <c r="V23" s="182">
        <f>'13'!BF24</f>
        <v>0</v>
      </c>
      <c r="W23" s="180">
        <f>'13'!BG24</f>
        <v>0</v>
      </c>
      <c r="X23" s="219">
        <f>'13'!BH24</f>
        <v>0</v>
      </c>
      <c r="Y23" s="212">
        <f>'13'!BK24</f>
        <v>0</v>
      </c>
      <c r="Z23" s="182">
        <f>'13'!BL24</f>
        <v>0</v>
      </c>
      <c r="AA23" s="182">
        <f>'13'!BM24</f>
        <v>0</v>
      </c>
      <c r="AB23" s="180">
        <f>'13'!BN24</f>
        <v>0</v>
      </c>
      <c r="AC23" s="219">
        <f>'13'!BO24</f>
        <v>0</v>
      </c>
      <c r="AD23" s="212">
        <f>'13'!BR24</f>
        <v>0</v>
      </c>
      <c r="AE23" s="182">
        <f>'13'!BS24</f>
        <v>0</v>
      </c>
      <c r="AF23" s="182">
        <f>'13'!BT24</f>
        <v>0</v>
      </c>
      <c r="AG23" s="180">
        <f>'13'!BU24</f>
        <v>0</v>
      </c>
      <c r="AH23" s="219">
        <f>'13'!BV24</f>
        <v>0</v>
      </c>
    </row>
    <row r="24" spans="1:34" s="1" customFormat="1" ht="36" hidden="1" customHeight="1" outlineLevel="1" x14ac:dyDescent="0.2">
      <c r="A24" s="26" t="s">
        <v>41</v>
      </c>
      <c r="B24" s="22" t="s">
        <v>42</v>
      </c>
      <c r="C24" s="182" t="s">
        <v>31</v>
      </c>
      <c r="D24" s="182" t="s">
        <v>38</v>
      </c>
      <c r="E24" s="183">
        <f>'13'!G25</f>
        <v>0</v>
      </c>
      <c r="F24" s="181">
        <f>'13'!H25</f>
        <v>0</v>
      </c>
      <c r="G24" s="183">
        <f>'13'!I25</f>
        <v>0</v>
      </c>
      <c r="H24" s="183">
        <f>'13'!J25</f>
        <v>0</v>
      </c>
      <c r="I24" s="197">
        <f>'13'!K25</f>
        <v>0</v>
      </c>
      <c r="J24" s="212">
        <f t="shared" si="1"/>
        <v>0</v>
      </c>
      <c r="K24" s="182">
        <f t="shared" si="2"/>
        <v>0</v>
      </c>
      <c r="L24" s="182">
        <f t="shared" si="3"/>
        <v>0</v>
      </c>
      <c r="M24" s="182">
        <f t="shared" si="4"/>
        <v>0</v>
      </c>
      <c r="N24" s="213">
        <f t="shared" si="5"/>
        <v>0</v>
      </c>
      <c r="O24" s="212">
        <f>'13'!AW25</f>
        <v>0</v>
      </c>
      <c r="P24" s="182">
        <f>'13'!AX25</f>
        <v>0</v>
      </c>
      <c r="Q24" s="182">
        <f>'13'!AY25</f>
        <v>0</v>
      </c>
      <c r="R24" s="180">
        <f>'13'!AZ25</f>
        <v>0</v>
      </c>
      <c r="S24" s="219">
        <f>'13'!BA25</f>
        <v>0</v>
      </c>
      <c r="T24" s="212">
        <f>'13'!BD25</f>
        <v>0</v>
      </c>
      <c r="U24" s="182">
        <f>'13'!BE25</f>
        <v>0</v>
      </c>
      <c r="V24" s="182">
        <f>'13'!BF25</f>
        <v>0</v>
      </c>
      <c r="W24" s="180">
        <f>'13'!BG25</f>
        <v>0</v>
      </c>
      <c r="X24" s="219">
        <f>'13'!BH25</f>
        <v>0</v>
      </c>
      <c r="Y24" s="212">
        <f>'13'!BK25</f>
        <v>0</v>
      </c>
      <c r="Z24" s="182">
        <f>'13'!BL25</f>
        <v>0</v>
      </c>
      <c r="AA24" s="182">
        <f>'13'!BM25</f>
        <v>0</v>
      </c>
      <c r="AB24" s="180">
        <f>'13'!BN25</f>
        <v>0</v>
      </c>
      <c r="AC24" s="219">
        <f>'13'!BO25</f>
        <v>0</v>
      </c>
      <c r="AD24" s="212">
        <f>'13'!BR25</f>
        <v>0</v>
      </c>
      <c r="AE24" s="182">
        <f>'13'!BS25</f>
        <v>0</v>
      </c>
      <c r="AF24" s="182">
        <f>'13'!BT25</f>
        <v>0</v>
      </c>
      <c r="AG24" s="180">
        <f>'13'!BU25</f>
        <v>0</v>
      </c>
      <c r="AH24" s="219">
        <f>'13'!BV25</f>
        <v>0</v>
      </c>
    </row>
    <row r="25" spans="1:34" s="1" customFormat="1" ht="12" hidden="1" customHeight="1" outlineLevel="1" x14ac:dyDescent="0.2">
      <c r="A25" s="27" t="s">
        <v>43</v>
      </c>
      <c r="B25" s="28" t="s">
        <v>44</v>
      </c>
      <c r="C25" s="184" t="s">
        <v>31</v>
      </c>
      <c r="D25" s="184" t="s">
        <v>38</v>
      </c>
      <c r="E25" s="185">
        <f>'13'!G26</f>
        <v>0</v>
      </c>
      <c r="F25" s="181">
        <f>'13'!H26</f>
        <v>0</v>
      </c>
      <c r="G25" s="185">
        <f>'13'!I26</f>
        <v>0</v>
      </c>
      <c r="H25" s="183">
        <f>'13'!J26</f>
        <v>0</v>
      </c>
      <c r="I25" s="197">
        <f>'13'!K26</f>
        <v>0</v>
      </c>
      <c r="J25" s="212">
        <f t="shared" si="1"/>
        <v>0</v>
      </c>
      <c r="K25" s="182">
        <f t="shared" si="2"/>
        <v>0</v>
      </c>
      <c r="L25" s="184">
        <f t="shared" si="3"/>
        <v>0</v>
      </c>
      <c r="M25" s="182">
        <f t="shared" si="4"/>
        <v>0</v>
      </c>
      <c r="N25" s="213">
        <f t="shared" si="5"/>
        <v>0</v>
      </c>
      <c r="O25" s="212">
        <f>'13'!AW26</f>
        <v>0</v>
      </c>
      <c r="P25" s="182">
        <f>'13'!AX26</f>
        <v>0</v>
      </c>
      <c r="Q25" s="182">
        <f>'13'!AY26</f>
        <v>0</v>
      </c>
      <c r="R25" s="180">
        <f>'13'!AZ26</f>
        <v>0</v>
      </c>
      <c r="S25" s="220">
        <f>'13'!BA26</f>
        <v>0</v>
      </c>
      <c r="T25" s="212">
        <f>'13'!BD26</f>
        <v>0</v>
      </c>
      <c r="U25" s="182">
        <f>'13'!BE26</f>
        <v>0</v>
      </c>
      <c r="V25" s="182">
        <f>'13'!BF26</f>
        <v>0</v>
      </c>
      <c r="W25" s="180">
        <f>'13'!BG26</f>
        <v>0</v>
      </c>
      <c r="X25" s="220">
        <f>'13'!BH26</f>
        <v>0</v>
      </c>
      <c r="Y25" s="212">
        <f>'13'!BK26</f>
        <v>0</v>
      </c>
      <c r="Z25" s="182">
        <f>'13'!BL26</f>
        <v>0</v>
      </c>
      <c r="AA25" s="182">
        <f>'13'!BM26</f>
        <v>0</v>
      </c>
      <c r="AB25" s="180">
        <f>'13'!BN26</f>
        <v>0</v>
      </c>
      <c r="AC25" s="220">
        <f>'13'!BO26</f>
        <v>0</v>
      </c>
      <c r="AD25" s="212">
        <f>'13'!BR26</f>
        <v>0</v>
      </c>
      <c r="AE25" s="182">
        <f>'13'!BS26</f>
        <v>0</v>
      </c>
      <c r="AF25" s="182">
        <f>'13'!BT26</f>
        <v>0</v>
      </c>
      <c r="AG25" s="180">
        <f>'13'!BU26</f>
        <v>0</v>
      </c>
      <c r="AH25" s="220">
        <f>'13'!BV26</f>
        <v>0</v>
      </c>
    </row>
    <row r="26" spans="1:34" s="1" customFormat="1" ht="12" collapsed="1" x14ac:dyDescent="0.2">
      <c r="A26" s="104">
        <v>1</v>
      </c>
      <c r="B26" s="22" t="s">
        <v>45</v>
      </c>
      <c r="C26" s="182"/>
      <c r="D26" s="182" t="s">
        <v>38</v>
      </c>
      <c r="E26" s="183">
        <f>'13'!G27</f>
        <v>0</v>
      </c>
      <c r="F26" s="183">
        <f>'13'!H27</f>
        <v>0</v>
      </c>
      <c r="G26" s="183">
        <f>'13'!I27</f>
        <v>0</v>
      </c>
      <c r="H26" s="183">
        <f>'13'!J27</f>
        <v>0</v>
      </c>
      <c r="I26" s="197">
        <f>'13'!K27</f>
        <v>0</v>
      </c>
      <c r="J26" s="212">
        <f t="shared" si="1"/>
        <v>0</v>
      </c>
      <c r="K26" s="182">
        <f t="shared" si="2"/>
        <v>0</v>
      </c>
      <c r="L26" s="182">
        <f t="shared" si="3"/>
        <v>0</v>
      </c>
      <c r="M26" s="182">
        <f t="shared" si="4"/>
        <v>0</v>
      </c>
      <c r="N26" s="213">
        <f t="shared" si="5"/>
        <v>0</v>
      </c>
      <c r="O26" s="212">
        <f>'13'!AW27</f>
        <v>0</v>
      </c>
      <c r="P26" s="182">
        <f>'13'!AX27</f>
        <v>0</v>
      </c>
      <c r="Q26" s="182">
        <f>'13'!AY27</f>
        <v>0</v>
      </c>
      <c r="R26" s="182">
        <f>'13'!AZ27</f>
        <v>0</v>
      </c>
      <c r="S26" s="219">
        <f>'13'!BA27</f>
        <v>0</v>
      </c>
      <c r="T26" s="212">
        <f>'13'!BD27</f>
        <v>0</v>
      </c>
      <c r="U26" s="182">
        <f>'13'!BE27</f>
        <v>0</v>
      </c>
      <c r="V26" s="182">
        <f>'13'!BF27</f>
        <v>0</v>
      </c>
      <c r="W26" s="182">
        <f>'13'!BG27</f>
        <v>0</v>
      </c>
      <c r="X26" s="219">
        <f>'13'!BH27</f>
        <v>0</v>
      </c>
      <c r="Y26" s="212">
        <f>'13'!BK27</f>
        <v>0</v>
      </c>
      <c r="Z26" s="182">
        <f>'13'!BL27</f>
        <v>0</v>
      </c>
      <c r="AA26" s="182">
        <f>'13'!BM27</f>
        <v>0</v>
      </c>
      <c r="AB26" s="182">
        <f>'13'!BN27</f>
        <v>0</v>
      </c>
      <c r="AC26" s="219">
        <f>'13'!BO27</f>
        <v>0</v>
      </c>
      <c r="AD26" s="212">
        <f>'13'!BR27</f>
        <v>0</v>
      </c>
      <c r="AE26" s="182">
        <f>'13'!BS27</f>
        <v>0</v>
      </c>
      <c r="AF26" s="182">
        <f>'13'!BT27</f>
        <v>0</v>
      </c>
      <c r="AG26" s="182">
        <f>'13'!BU27</f>
        <v>0</v>
      </c>
      <c r="AH26" s="219">
        <f>'13'!BV27</f>
        <v>0</v>
      </c>
    </row>
    <row r="27" spans="1:34" s="1" customFormat="1" ht="24" collapsed="1" x14ac:dyDescent="0.2">
      <c r="A27" s="100" t="s">
        <v>46</v>
      </c>
      <c r="B27" s="101" t="s">
        <v>47</v>
      </c>
      <c r="C27" s="186" t="s">
        <v>31</v>
      </c>
      <c r="D27" s="186" t="s">
        <v>38</v>
      </c>
      <c r="E27" s="187">
        <f>'13'!G28</f>
        <v>0</v>
      </c>
      <c r="F27" s="187">
        <f>'13'!H28</f>
        <v>0</v>
      </c>
      <c r="G27" s="187">
        <f>'13'!I28</f>
        <v>8.91</v>
      </c>
      <c r="H27" s="187">
        <f>'13'!J28</f>
        <v>0.96</v>
      </c>
      <c r="I27" s="198">
        <f>'13'!K28</f>
        <v>0</v>
      </c>
      <c r="J27" s="214">
        <f t="shared" si="1"/>
        <v>0</v>
      </c>
      <c r="K27" s="186">
        <f t="shared" si="2"/>
        <v>0</v>
      </c>
      <c r="L27" s="186">
        <f t="shared" si="3"/>
        <v>14.11</v>
      </c>
      <c r="M27" s="186">
        <f t="shared" si="4"/>
        <v>3.68</v>
      </c>
      <c r="N27" s="215">
        <f t="shared" si="5"/>
        <v>0</v>
      </c>
      <c r="O27" s="214">
        <f>'13'!AW28</f>
        <v>0</v>
      </c>
      <c r="P27" s="186">
        <f>'13'!AX28</f>
        <v>0</v>
      </c>
      <c r="Q27" s="186">
        <f>'13'!AY28</f>
        <v>14.11</v>
      </c>
      <c r="R27" s="186">
        <f>'13'!AZ28</f>
        <v>3.68</v>
      </c>
      <c r="S27" s="221">
        <f>'13'!BA28</f>
        <v>0</v>
      </c>
      <c r="T27" s="214">
        <f>'13'!BD28</f>
        <v>0</v>
      </c>
      <c r="U27" s="186">
        <f>'13'!BE28</f>
        <v>0</v>
      </c>
      <c r="V27" s="186">
        <f>'13'!BF28</f>
        <v>0</v>
      </c>
      <c r="W27" s="186">
        <f>'13'!BG28</f>
        <v>0</v>
      </c>
      <c r="X27" s="221">
        <f>'13'!BH28</f>
        <v>0</v>
      </c>
      <c r="Y27" s="214">
        <f>'13'!BK28</f>
        <v>0</v>
      </c>
      <c r="Z27" s="186">
        <f>'13'!BL28</f>
        <v>0</v>
      </c>
      <c r="AA27" s="186">
        <f>'13'!BM28</f>
        <v>0</v>
      </c>
      <c r="AB27" s="186">
        <f>'13'!BN28</f>
        <v>0</v>
      </c>
      <c r="AC27" s="221">
        <f>'13'!BO28</f>
        <v>0</v>
      </c>
      <c r="AD27" s="214">
        <f>'13'!BR28</f>
        <v>0</v>
      </c>
      <c r="AE27" s="186">
        <f>'13'!BS28</f>
        <v>0</v>
      </c>
      <c r="AF27" s="186">
        <f>'13'!BT28</f>
        <v>0</v>
      </c>
      <c r="AG27" s="186">
        <f>'13'!BU28</f>
        <v>0</v>
      </c>
      <c r="AH27" s="221">
        <f>'13'!BV28</f>
        <v>0</v>
      </c>
    </row>
    <row r="28" spans="1:34" s="1" customFormat="1" ht="36" hidden="1" customHeight="1" outlineLevel="1" x14ac:dyDescent="0.2">
      <c r="A28" s="188" t="s">
        <v>48</v>
      </c>
      <c r="B28" s="189" t="s">
        <v>49</v>
      </c>
      <c r="C28" s="190" t="s">
        <v>31</v>
      </c>
      <c r="D28" s="190" t="s">
        <v>38</v>
      </c>
      <c r="E28" s="191">
        <f>'13'!G29</f>
        <v>0</v>
      </c>
      <c r="F28" s="191">
        <f>'13'!H29</f>
        <v>0</v>
      </c>
      <c r="G28" s="191">
        <f>'13'!I29</f>
        <v>8.91</v>
      </c>
      <c r="H28" s="191">
        <f>'13'!J29</f>
        <v>0.96</v>
      </c>
      <c r="I28" s="199">
        <f>'13'!K29</f>
        <v>0</v>
      </c>
      <c r="J28" s="216">
        <f t="shared" si="1"/>
        <v>0</v>
      </c>
      <c r="K28" s="190">
        <f t="shared" si="2"/>
        <v>0</v>
      </c>
      <c r="L28" s="190">
        <f t="shared" si="3"/>
        <v>14.11</v>
      </c>
      <c r="M28" s="190">
        <f t="shared" si="4"/>
        <v>3.68</v>
      </c>
      <c r="N28" s="217">
        <f t="shared" si="5"/>
        <v>0</v>
      </c>
      <c r="O28" s="216">
        <f>'13'!AW29</f>
        <v>0</v>
      </c>
      <c r="P28" s="190">
        <f>'13'!AX29</f>
        <v>0</v>
      </c>
      <c r="Q28" s="190">
        <f>'13'!AY29</f>
        <v>14.11</v>
      </c>
      <c r="R28" s="190">
        <f>'13'!AZ29</f>
        <v>3.68</v>
      </c>
      <c r="S28" s="222">
        <f>'13'!BA29</f>
        <v>0</v>
      </c>
      <c r="T28" s="216">
        <f>'13'!BD29</f>
        <v>0</v>
      </c>
      <c r="U28" s="190">
        <f>'13'!BE29</f>
        <v>0</v>
      </c>
      <c r="V28" s="190">
        <f>'13'!BF29</f>
        <v>0</v>
      </c>
      <c r="W28" s="190">
        <f>'13'!BG29</f>
        <v>0</v>
      </c>
      <c r="X28" s="222">
        <f>'13'!BH29</f>
        <v>0</v>
      </c>
      <c r="Y28" s="216">
        <f>'13'!BK29</f>
        <v>0</v>
      </c>
      <c r="Z28" s="190">
        <f>'13'!BL29</f>
        <v>0</v>
      </c>
      <c r="AA28" s="190">
        <f>'13'!BM29</f>
        <v>0</v>
      </c>
      <c r="AB28" s="190">
        <f>'13'!BN29</f>
        <v>0</v>
      </c>
      <c r="AC28" s="222">
        <f>'13'!BO29</f>
        <v>0</v>
      </c>
      <c r="AD28" s="216">
        <f>'13'!BR29</f>
        <v>0</v>
      </c>
      <c r="AE28" s="190">
        <f>'13'!BS29</f>
        <v>0</v>
      </c>
      <c r="AF28" s="190">
        <f>'13'!BT29</f>
        <v>0</v>
      </c>
      <c r="AG28" s="190">
        <f>'13'!BU29</f>
        <v>0</v>
      </c>
      <c r="AH28" s="222">
        <f>'13'!BV29</f>
        <v>0</v>
      </c>
    </row>
    <row r="29" spans="1:34" s="1" customFormat="1" ht="48" hidden="1" customHeight="1" outlineLevel="2" x14ac:dyDescent="0.2">
      <c r="A29" s="39" t="s">
        <v>50</v>
      </c>
      <c r="B29" s="40" t="s">
        <v>51</v>
      </c>
      <c r="C29" s="190" t="s">
        <v>31</v>
      </c>
      <c r="D29" s="190" t="s">
        <v>38</v>
      </c>
      <c r="E29" s="191">
        <f>'13'!G30</f>
        <v>0</v>
      </c>
      <c r="F29" s="191">
        <f>'13'!H30</f>
        <v>0</v>
      </c>
      <c r="G29" s="191">
        <f>'13'!I30</f>
        <v>0</v>
      </c>
      <c r="H29" s="191">
        <f>'13'!J30</f>
        <v>0</v>
      </c>
      <c r="I29" s="199">
        <f>'13'!K30</f>
        <v>0</v>
      </c>
      <c r="J29" s="216">
        <f t="shared" si="1"/>
        <v>0</v>
      </c>
      <c r="K29" s="190">
        <f t="shared" si="2"/>
        <v>0</v>
      </c>
      <c r="L29" s="190">
        <f t="shared" si="3"/>
        <v>0</v>
      </c>
      <c r="M29" s="190">
        <f t="shared" si="4"/>
        <v>0</v>
      </c>
      <c r="N29" s="217">
        <f t="shared" si="5"/>
        <v>0</v>
      </c>
      <c r="O29" s="216">
        <f>'13'!AW30</f>
        <v>0</v>
      </c>
      <c r="P29" s="190">
        <f>'13'!AX30</f>
        <v>0</v>
      </c>
      <c r="Q29" s="190">
        <f>'13'!AY30</f>
        <v>0</v>
      </c>
      <c r="R29" s="190">
        <f>'13'!AZ30</f>
        <v>0</v>
      </c>
      <c r="S29" s="222">
        <f>'13'!BA30</f>
        <v>0</v>
      </c>
      <c r="T29" s="216">
        <f>'13'!BD30</f>
        <v>0</v>
      </c>
      <c r="U29" s="190">
        <f>'13'!BE30</f>
        <v>0</v>
      </c>
      <c r="V29" s="190">
        <f>'13'!BF30</f>
        <v>0</v>
      </c>
      <c r="W29" s="190">
        <f>'13'!BG30</f>
        <v>0</v>
      </c>
      <c r="X29" s="222">
        <f>'13'!BH30</f>
        <v>0</v>
      </c>
      <c r="Y29" s="216">
        <f>'13'!BK30</f>
        <v>0</v>
      </c>
      <c r="Z29" s="190">
        <f>'13'!BL30</f>
        <v>0</v>
      </c>
      <c r="AA29" s="190">
        <f>'13'!BM30</f>
        <v>0</v>
      </c>
      <c r="AB29" s="190">
        <f>'13'!BN30</f>
        <v>0</v>
      </c>
      <c r="AC29" s="222">
        <f>'13'!BO30</f>
        <v>0</v>
      </c>
      <c r="AD29" s="216">
        <f>'13'!BR30</f>
        <v>0</v>
      </c>
      <c r="AE29" s="190">
        <f>'13'!BS30</f>
        <v>0</v>
      </c>
      <c r="AF29" s="190">
        <f>'13'!BT30</f>
        <v>0</v>
      </c>
      <c r="AG29" s="190">
        <f>'13'!BU30</f>
        <v>0</v>
      </c>
      <c r="AH29" s="222">
        <f>'13'!BV30</f>
        <v>0</v>
      </c>
    </row>
    <row r="30" spans="1:34" s="1" customFormat="1" ht="48" hidden="1" customHeight="1" outlineLevel="2" x14ac:dyDescent="0.2">
      <c r="A30" s="39" t="s">
        <v>52</v>
      </c>
      <c r="B30" s="40" t="s">
        <v>53</v>
      </c>
      <c r="C30" s="190" t="s">
        <v>31</v>
      </c>
      <c r="D30" s="190" t="s">
        <v>38</v>
      </c>
      <c r="E30" s="191">
        <f>'13'!G31</f>
        <v>0</v>
      </c>
      <c r="F30" s="191">
        <f>'13'!H31</f>
        <v>0</v>
      </c>
      <c r="G30" s="191">
        <f>'13'!I31</f>
        <v>0</v>
      </c>
      <c r="H30" s="191">
        <f>'13'!J31</f>
        <v>0</v>
      </c>
      <c r="I30" s="199">
        <f>'13'!K31</f>
        <v>0</v>
      </c>
      <c r="J30" s="216">
        <f t="shared" si="1"/>
        <v>0</v>
      </c>
      <c r="K30" s="190">
        <f t="shared" si="2"/>
        <v>0</v>
      </c>
      <c r="L30" s="190">
        <f t="shared" si="3"/>
        <v>0</v>
      </c>
      <c r="M30" s="190">
        <f t="shared" si="4"/>
        <v>0</v>
      </c>
      <c r="N30" s="217">
        <f t="shared" si="5"/>
        <v>0</v>
      </c>
      <c r="O30" s="216">
        <f>'13'!AW31</f>
        <v>0</v>
      </c>
      <c r="P30" s="190">
        <f>'13'!AX31</f>
        <v>0</v>
      </c>
      <c r="Q30" s="190">
        <f>'13'!AY31</f>
        <v>0</v>
      </c>
      <c r="R30" s="190">
        <f>'13'!AZ31</f>
        <v>0</v>
      </c>
      <c r="S30" s="222">
        <f>'13'!BA31</f>
        <v>0</v>
      </c>
      <c r="T30" s="216">
        <f>'13'!BD31</f>
        <v>0</v>
      </c>
      <c r="U30" s="190">
        <f>'13'!BE31</f>
        <v>0</v>
      </c>
      <c r="V30" s="190">
        <f>'13'!BF31</f>
        <v>0</v>
      </c>
      <c r="W30" s="190">
        <f>'13'!BG31</f>
        <v>0</v>
      </c>
      <c r="X30" s="222">
        <f>'13'!BH31</f>
        <v>0</v>
      </c>
      <c r="Y30" s="216">
        <f>'13'!BK31</f>
        <v>0</v>
      </c>
      <c r="Z30" s="190">
        <f>'13'!BL31</f>
        <v>0</v>
      </c>
      <c r="AA30" s="190">
        <f>'13'!BM31</f>
        <v>0</v>
      </c>
      <c r="AB30" s="190">
        <f>'13'!BN31</f>
        <v>0</v>
      </c>
      <c r="AC30" s="222">
        <f>'13'!BO31</f>
        <v>0</v>
      </c>
      <c r="AD30" s="216">
        <f>'13'!BR31</f>
        <v>0</v>
      </c>
      <c r="AE30" s="190">
        <f>'13'!BS31</f>
        <v>0</v>
      </c>
      <c r="AF30" s="190">
        <f>'13'!BT31</f>
        <v>0</v>
      </c>
      <c r="AG30" s="190">
        <f>'13'!BU31</f>
        <v>0</v>
      </c>
      <c r="AH30" s="222">
        <f>'13'!BV31</f>
        <v>0</v>
      </c>
    </row>
    <row r="31" spans="1:34" s="1" customFormat="1" ht="36" hidden="1" customHeight="1" outlineLevel="2" x14ac:dyDescent="0.2">
      <c r="A31" s="39" t="s">
        <v>54</v>
      </c>
      <c r="B31" s="40" t="s">
        <v>55</v>
      </c>
      <c r="C31" s="190" t="s">
        <v>31</v>
      </c>
      <c r="D31" s="190" t="s">
        <v>38</v>
      </c>
      <c r="E31" s="191">
        <f>'13'!G32</f>
        <v>0</v>
      </c>
      <c r="F31" s="191">
        <f>'13'!H32</f>
        <v>0</v>
      </c>
      <c r="G31" s="191">
        <f>'13'!I32</f>
        <v>0</v>
      </c>
      <c r="H31" s="191">
        <f>'13'!J32</f>
        <v>0</v>
      </c>
      <c r="I31" s="199">
        <f>'13'!K32</f>
        <v>0</v>
      </c>
      <c r="J31" s="216">
        <f t="shared" si="1"/>
        <v>0</v>
      </c>
      <c r="K31" s="190">
        <f t="shared" si="2"/>
        <v>0</v>
      </c>
      <c r="L31" s="190">
        <f t="shared" si="3"/>
        <v>0</v>
      </c>
      <c r="M31" s="190">
        <f t="shared" si="4"/>
        <v>0</v>
      </c>
      <c r="N31" s="217">
        <f t="shared" si="5"/>
        <v>0</v>
      </c>
      <c r="O31" s="216">
        <f>'13'!AW32</f>
        <v>0</v>
      </c>
      <c r="P31" s="190">
        <f>'13'!AX32</f>
        <v>0</v>
      </c>
      <c r="Q31" s="190">
        <f>'13'!AY32</f>
        <v>0</v>
      </c>
      <c r="R31" s="190">
        <f>'13'!AZ32</f>
        <v>0</v>
      </c>
      <c r="S31" s="222">
        <f>'13'!BA32</f>
        <v>0</v>
      </c>
      <c r="T31" s="216">
        <f>'13'!BD32</f>
        <v>0</v>
      </c>
      <c r="U31" s="190">
        <f>'13'!BE32</f>
        <v>0</v>
      </c>
      <c r="V31" s="190">
        <f>'13'!BF32</f>
        <v>0</v>
      </c>
      <c r="W31" s="190">
        <f>'13'!BG32</f>
        <v>0</v>
      </c>
      <c r="X31" s="222">
        <f>'13'!BH32</f>
        <v>0</v>
      </c>
      <c r="Y31" s="216">
        <f>'13'!BK32</f>
        <v>0</v>
      </c>
      <c r="Z31" s="190">
        <f>'13'!BL32</f>
        <v>0</v>
      </c>
      <c r="AA31" s="190">
        <f>'13'!BM32</f>
        <v>0</v>
      </c>
      <c r="AB31" s="190">
        <f>'13'!BN32</f>
        <v>0</v>
      </c>
      <c r="AC31" s="222">
        <f>'13'!BO32</f>
        <v>0</v>
      </c>
      <c r="AD31" s="216">
        <f>'13'!BR32</f>
        <v>0</v>
      </c>
      <c r="AE31" s="190">
        <f>'13'!BS32</f>
        <v>0</v>
      </c>
      <c r="AF31" s="190">
        <f>'13'!BT32</f>
        <v>0</v>
      </c>
      <c r="AG31" s="190">
        <f>'13'!BU32</f>
        <v>0</v>
      </c>
      <c r="AH31" s="222">
        <f>'13'!BV32</f>
        <v>0</v>
      </c>
    </row>
    <row r="32" spans="1:34" s="1" customFormat="1" ht="36" collapsed="1" x14ac:dyDescent="0.2">
      <c r="A32" s="32" t="s">
        <v>56</v>
      </c>
      <c r="B32" s="33" t="s">
        <v>57</v>
      </c>
      <c r="C32" s="192" t="s">
        <v>31</v>
      </c>
      <c r="D32" s="192" t="s">
        <v>38</v>
      </c>
      <c r="E32" s="193">
        <f>'13'!G33</f>
        <v>0</v>
      </c>
      <c r="F32" s="193">
        <f>'13'!H33</f>
        <v>0</v>
      </c>
      <c r="G32" s="193">
        <f>'13'!I33</f>
        <v>0.19</v>
      </c>
      <c r="H32" s="193">
        <f>'13'!J33</f>
        <v>0</v>
      </c>
      <c r="I32" s="200">
        <f>'13'!K33</f>
        <v>0</v>
      </c>
      <c r="J32" s="206">
        <f t="shared" si="1"/>
        <v>0.92</v>
      </c>
      <c r="K32" s="192">
        <f t="shared" si="2"/>
        <v>0</v>
      </c>
      <c r="L32" s="192">
        <f t="shared" si="3"/>
        <v>2.7800000000000002</v>
      </c>
      <c r="M32" s="192">
        <f t="shared" si="4"/>
        <v>0</v>
      </c>
      <c r="N32" s="211">
        <f t="shared" si="5"/>
        <v>0</v>
      </c>
      <c r="O32" s="206">
        <f>'13'!AW33</f>
        <v>0.92</v>
      </c>
      <c r="P32" s="192">
        <f>'13'!AX33</f>
        <v>0</v>
      </c>
      <c r="Q32" s="192">
        <f>'13'!AY33</f>
        <v>2.7800000000000002</v>
      </c>
      <c r="R32" s="192">
        <f>'13'!AZ33</f>
        <v>0</v>
      </c>
      <c r="S32" s="207">
        <f>'13'!BA33</f>
        <v>0</v>
      </c>
      <c r="T32" s="206">
        <f>'13'!BD33</f>
        <v>0</v>
      </c>
      <c r="U32" s="192">
        <f>'13'!BE33</f>
        <v>0</v>
      </c>
      <c r="V32" s="192">
        <f>'13'!BF33</f>
        <v>0</v>
      </c>
      <c r="W32" s="192">
        <f>'13'!BG33</f>
        <v>0</v>
      </c>
      <c r="X32" s="207">
        <f>'13'!BH33</f>
        <v>0</v>
      </c>
      <c r="Y32" s="206">
        <f>'13'!BK33</f>
        <v>0</v>
      </c>
      <c r="Z32" s="192">
        <f>'13'!BL33</f>
        <v>0</v>
      </c>
      <c r="AA32" s="192">
        <f>'13'!BM33</f>
        <v>0</v>
      </c>
      <c r="AB32" s="192">
        <f>'13'!BN33</f>
        <v>0</v>
      </c>
      <c r="AC32" s="207">
        <f>'13'!BO33</f>
        <v>0</v>
      </c>
      <c r="AD32" s="206">
        <f>'13'!BR33</f>
        <v>0</v>
      </c>
      <c r="AE32" s="192">
        <f>'13'!BS33</f>
        <v>0</v>
      </c>
      <c r="AF32" s="192">
        <f>'13'!BT33</f>
        <v>0</v>
      </c>
      <c r="AG32" s="192">
        <f>'13'!BU33</f>
        <v>0</v>
      </c>
      <c r="AH32" s="207">
        <f>'13'!BV33</f>
        <v>0</v>
      </c>
    </row>
    <row r="33" spans="1:34" s="1" customFormat="1" ht="60" hidden="1" customHeight="1" outlineLevel="1" x14ac:dyDescent="0.2">
      <c r="A33" s="26" t="s">
        <v>58</v>
      </c>
      <c r="B33" s="22" t="s">
        <v>59</v>
      </c>
      <c r="C33" s="182" t="s">
        <v>31</v>
      </c>
      <c r="D33" s="182" t="s">
        <v>38</v>
      </c>
      <c r="E33" s="183">
        <f>'13'!G34</f>
        <v>0</v>
      </c>
      <c r="F33" s="183">
        <f>'13'!H34</f>
        <v>0</v>
      </c>
      <c r="G33" s="183">
        <f>'13'!I34</f>
        <v>0</v>
      </c>
      <c r="H33" s="183">
        <f>'13'!J34</f>
        <v>0</v>
      </c>
      <c r="I33" s="197">
        <f>'13'!K34</f>
        <v>0</v>
      </c>
      <c r="J33" s="212">
        <f t="shared" si="1"/>
        <v>0</v>
      </c>
      <c r="K33" s="182">
        <f t="shared" si="2"/>
        <v>0</v>
      </c>
      <c r="L33" s="182">
        <f t="shared" si="3"/>
        <v>0</v>
      </c>
      <c r="M33" s="182">
        <f t="shared" si="4"/>
        <v>0</v>
      </c>
      <c r="N33" s="213">
        <f t="shared" si="5"/>
        <v>0</v>
      </c>
      <c r="O33" s="212">
        <f>'13'!AW34</f>
        <v>0</v>
      </c>
      <c r="P33" s="182">
        <f>'13'!AX34</f>
        <v>0</v>
      </c>
      <c r="Q33" s="182">
        <f>'13'!AY34</f>
        <v>0</v>
      </c>
      <c r="R33" s="182">
        <f>'13'!AZ34</f>
        <v>0</v>
      </c>
      <c r="S33" s="219">
        <f>'13'!BA34</f>
        <v>0</v>
      </c>
      <c r="T33" s="212">
        <f>'13'!BD34</f>
        <v>0</v>
      </c>
      <c r="U33" s="182">
        <f>'13'!BE34</f>
        <v>0</v>
      </c>
      <c r="V33" s="182">
        <f>'13'!BF34</f>
        <v>0</v>
      </c>
      <c r="W33" s="182">
        <f>'13'!BG34</f>
        <v>0</v>
      </c>
      <c r="X33" s="219">
        <f>'13'!BH34</f>
        <v>0</v>
      </c>
      <c r="Y33" s="212">
        <f>'13'!BK34</f>
        <v>0</v>
      </c>
      <c r="Z33" s="182">
        <f>'13'!BL34</f>
        <v>0</v>
      </c>
      <c r="AA33" s="182">
        <f>'13'!BM34</f>
        <v>0</v>
      </c>
      <c r="AB33" s="182">
        <f>'13'!BN34</f>
        <v>0</v>
      </c>
      <c r="AC33" s="219">
        <f>'13'!BO34</f>
        <v>0</v>
      </c>
      <c r="AD33" s="212">
        <f>'13'!BR34</f>
        <v>0</v>
      </c>
      <c r="AE33" s="182">
        <f>'13'!BS34</f>
        <v>0</v>
      </c>
      <c r="AF33" s="182">
        <f>'13'!BT34</f>
        <v>0</v>
      </c>
      <c r="AG33" s="182">
        <f>'13'!BU34</f>
        <v>0</v>
      </c>
      <c r="AH33" s="219">
        <f>'13'!BV34</f>
        <v>0</v>
      </c>
    </row>
    <row r="34" spans="1:34" s="1" customFormat="1" ht="12" hidden="1" customHeight="1" outlineLevel="2" x14ac:dyDescent="0.2">
      <c r="A34" s="39" t="s">
        <v>60</v>
      </c>
      <c r="B34" s="40" t="s">
        <v>61</v>
      </c>
      <c r="C34" s="190" t="s">
        <v>62</v>
      </c>
      <c r="D34" s="190" t="s">
        <v>38</v>
      </c>
      <c r="E34" s="191">
        <f>'13'!G35</f>
        <v>0</v>
      </c>
      <c r="F34" s="191">
        <f>'13'!H35</f>
        <v>0</v>
      </c>
      <c r="G34" s="191">
        <f>'13'!I35</f>
        <v>0</v>
      </c>
      <c r="H34" s="191">
        <f>'13'!J35</f>
        <v>0</v>
      </c>
      <c r="I34" s="199">
        <f>'13'!K35</f>
        <v>0</v>
      </c>
      <c r="J34" s="216">
        <f t="shared" si="1"/>
        <v>0</v>
      </c>
      <c r="K34" s="190">
        <f t="shared" si="2"/>
        <v>0</v>
      </c>
      <c r="L34" s="190">
        <f t="shared" si="3"/>
        <v>0</v>
      </c>
      <c r="M34" s="190">
        <f t="shared" si="4"/>
        <v>0</v>
      </c>
      <c r="N34" s="217">
        <f t="shared" si="5"/>
        <v>0</v>
      </c>
      <c r="O34" s="216">
        <f>'13'!AW35</f>
        <v>0</v>
      </c>
      <c r="P34" s="190">
        <f>'13'!AX35</f>
        <v>0</v>
      </c>
      <c r="Q34" s="190">
        <f>'13'!AY35</f>
        <v>0</v>
      </c>
      <c r="R34" s="190">
        <f>'13'!AZ35</f>
        <v>0</v>
      </c>
      <c r="S34" s="222">
        <f>'13'!BA35</f>
        <v>0</v>
      </c>
      <c r="T34" s="216">
        <f>'13'!BD35</f>
        <v>0</v>
      </c>
      <c r="U34" s="190">
        <f>'13'!BE35</f>
        <v>0</v>
      </c>
      <c r="V34" s="190">
        <f>'13'!BF35</f>
        <v>0</v>
      </c>
      <c r="W34" s="190">
        <f>'13'!BG35</f>
        <v>0</v>
      </c>
      <c r="X34" s="222">
        <f>'13'!BH35</f>
        <v>0</v>
      </c>
      <c r="Y34" s="216">
        <f>'13'!BK35</f>
        <v>0</v>
      </c>
      <c r="Z34" s="190">
        <f>'13'!BL35</f>
        <v>0</v>
      </c>
      <c r="AA34" s="190">
        <f>'13'!BM35</f>
        <v>0</v>
      </c>
      <c r="AB34" s="190">
        <f>'13'!BN35</f>
        <v>0</v>
      </c>
      <c r="AC34" s="222">
        <f>'13'!BO35</f>
        <v>0</v>
      </c>
      <c r="AD34" s="216">
        <f>'13'!BR35</f>
        <v>0</v>
      </c>
      <c r="AE34" s="190">
        <f>'13'!BS35</f>
        <v>0</v>
      </c>
      <c r="AF34" s="190">
        <f>'13'!BT35</f>
        <v>0</v>
      </c>
      <c r="AG34" s="190">
        <f>'13'!BU35</f>
        <v>0</v>
      </c>
      <c r="AH34" s="222">
        <f>'13'!BV35</f>
        <v>0</v>
      </c>
    </row>
    <row r="35" spans="1:34" s="1" customFormat="1" ht="36" hidden="1" customHeight="1" outlineLevel="1" x14ac:dyDescent="0.2">
      <c r="A35" s="26" t="s">
        <v>63</v>
      </c>
      <c r="B35" s="22" t="s">
        <v>64</v>
      </c>
      <c r="C35" s="182" t="s">
        <v>31</v>
      </c>
      <c r="D35" s="182" t="s">
        <v>38</v>
      </c>
      <c r="E35" s="183">
        <f>'13'!G36</f>
        <v>0</v>
      </c>
      <c r="F35" s="183">
        <f>'13'!H36</f>
        <v>0</v>
      </c>
      <c r="G35" s="183">
        <f>'13'!I36</f>
        <v>0.19</v>
      </c>
      <c r="H35" s="183">
        <f>'13'!J36</f>
        <v>0</v>
      </c>
      <c r="I35" s="197">
        <f>'13'!K36</f>
        <v>0</v>
      </c>
      <c r="J35" s="212">
        <f t="shared" si="1"/>
        <v>0</v>
      </c>
      <c r="K35" s="182">
        <f t="shared" si="2"/>
        <v>0</v>
      </c>
      <c r="L35" s="182">
        <f t="shared" si="3"/>
        <v>2.7800000000000002</v>
      </c>
      <c r="M35" s="182">
        <f t="shared" si="4"/>
        <v>0</v>
      </c>
      <c r="N35" s="213">
        <f t="shared" si="5"/>
        <v>0</v>
      </c>
      <c r="O35" s="212">
        <f>'13'!AW36</f>
        <v>0</v>
      </c>
      <c r="P35" s="182">
        <f>'13'!AX36</f>
        <v>0</v>
      </c>
      <c r="Q35" s="182">
        <f>'13'!AY36</f>
        <v>2.7800000000000002</v>
      </c>
      <c r="R35" s="182">
        <f>'13'!AZ36</f>
        <v>0</v>
      </c>
      <c r="S35" s="219">
        <f>'13'!BA36</f>
        <v>0</v>
      </c>
      <c r="T35" s="212">
        <f>'13'!BD36</f>
        <v>0</v>
      </c>
      <c r="U35" s="182">
        <f>'13'!BE36</f>
        <v>0</v>
      </c>
      <c r="V35" s="182">
        <f>'13'!BF36</f>
        <v>0</v>
      </c>
      <c r="W35" s="182">
        <f>'13'!BG36</f>
        <v>0</v>
      </c>
      <c r="X35" s="219">
        <f>'13'!BH36</f>
        <v>0</v>
      </c>
      <c r="Y35" s="212">
        <f>'13'!BK36</f>
        <v>0</v>
      </c>
      <c r="Z35" s="182">
        <f>'13'!BL36</f>
        <v>0</v>
      </c>
      <c r="AA35" s="182">
        <f>'13'!BM36</f>
        <v>0</v>
      </c>
      <c r="AB35" s="182">
        <f>'13'!BN36</f>
        <v>0</v>
      </c>
      <c r="AC35" s="219">
        <f>'13'!BO36</f>
        <v>0</v>
      </c>
      <c r="AD35" s="212">
        <f>'13'!BR36</f>
        <v>0</v>
      </c>
      <c r="AE35" s="182">
        <f>'13'!BS36</f>
        <v>0</v>
      </c>
      <c r="AF35" s="182">
        <f>'13'!BT36</f>
        <v>0</v>
      </c>
      <c r="AG35" s="182">
        <f>'13'!BU36</f>
        <v>0</v>
      </c>
      <c r="AH35" s="219">
        <f>'13'!BV36</f>
        <v>0</v>
      </c>
    </row>
    <row r="36" spans="1:34" s="1" customFormat="1" ht="12" hidden="1" customHeight="1" outlineLevel="2" x14ac:dyDescent="0.2">
      <c r="A36" s="39" t="s">
        <v>65</v>
      </c>
      <c r="B36" s="40" t="s">
        <v>66</v>
      </c>
      <c r="C36" s="190" t="s">
        <v>67</v>
      </c>
      <c r="D36" s="190" t="s">
        <v>38</v>
      </c>
      <c r="E36" s="191">
        <f>'13'!G37</f>
        <v>0</v>
      </c>
      <c r="F36" s="191">
        <f>'13'!H37</f>
        <v>0</v>
      </c>
      <c r="G36" s="191">
        <f>'13'!I37</f>
        <v>0</v>
      </c>
      <c r="H36" s="191">
        <f>'13'!J37</f>
        <v>0</v>
      </c>
      <c r="I36" s="199">
        <f>'13'!K37</f>
        <v>0</v>
      </c>
      <c r="J36" s="216">
        <f t="shared" si="1"/>
        <v>0</v>
      </c>
      <c r="K36" s="190">
        <f t="shared" si="2"/>
        <v>0</v>
      </c>
      <c r="L36" s="190">
        <f t="shared" si="3"/>
        <v>0.06</v>
      </c>
      <c r="M36" s="190">
        <f t="shared" si="4"/>
        <v>0</v>
      </c>
      <c r="N36" s="217">
        <f t="shared" si="5"/>
        <v>0</v>
      </c>
      <c r="O36" s="216">
        <f>'13'!AW37</f>
        <v>0</v>
      </c>
      <c r="P36" s="190">
        <f>'13'!AX37</f>
        <v>0</v>
      </c>
      <c r="Q36" s="190">
        <f>'13'!AY37</f>
        <v>0.06</v>
      </c>
      <c r="R36" s="190">
        <f>'13'!AZ37</f>
        <v>0</v>
      </c>
      <c r="S36" s="222">
        <f>'13'!BA37</f>
        <v>0</v>
      </c>
      <c r="T36" s="216">
        <f>'13'!BD37</f>
        <v>0</v>
      </c>
      <c r="U36" s="190">
        <f>'13'!BE37</f>
        <v>0</v>
      </c>
      <c r="V36" s="190">
        <f>'13'!BF37</f>
        <v>0</v>
      </c>
      <c r="W36" s="190">
        <f>'13'!BG37</f>
        <v>0</v>
      </c>
      <c r="X36" s="222">
        <f>'13'!BH37</f>
        <v>0</v>
      </c>
      <c r="Y36" s="216">
        <f>'13'!BK37</f>
        <v>0</v>
      </c>
      <c r="Z36" s="190">
        <f>'13'!BL37</f>
        <v>0</v>
      </c>
      <c r="AA36" s="190">
        <f>'13'!BM37</f>
        <v>0</v>
      </c>
      <c r="AB36" s="190">
        <f>'13'!BN37</f>
        <v>0</v>
      </c>
      <c r="AC36" s="222">
        <f>'13'!BO37</f>
        <v>0</v>
      </c>
      <c r="AD36" s="216">
        <f>'13'!BR37</f>
        <v>0</v>
      </c>
      <c r="AE36" s="190">
        <f>'13'!BS37</f>
        <v>0</v>
      </c>
      <c r="AF36" s="190">
        <f>'13'!BT37</f>
        <v>0</v>
      </c>
      <c r="AG36" s="190">
        <f>'13'!BU37</f>
        <v>0</v>
      </c>
      <c r="AH36" s="222">
        <f>'13'!BV37</f>
        <v>0</v>
      </c>
    </row>
    <row r="37" spans="1:34" s="1" customFormat="1" ht="24" hidden="1" customHeight="1" outlineLevel="2" x14ac:dyDescent="0.2">
      <c r="A37" s="39" t="s">
        <v>68</v>
      </c>
      <c r="B37" s="40" t="s">
        <v>69</v>
      </c>
      <c r="C37" s="190" t="s">
        <v>70</v>
      </c>
      <c r="D37" s="190" t="s">
        <v>38</v>
      </c>
      <c r="E37" s="191">
        <f>'13'!G38</f>
        <v>0</v>
      </c>
      <c r="F37" s="191">
        <f>'13'!H38</f>
        <v>0</v>
      </c>
      <c r="G37" s="191">
        <f>'13'!I38</f>
        <v>0</v>
      </c>
      <c r="H37" s="191">
        <f>'13'!J38</f>
        <v>0</v>
      </c>
      <c r="I37" s="199">
        <f>'13'!K38</f>
        <v>0</v>
      </c>
      <c r="J37" s="216">
        <f t="shared" si="1"/>
        <v>0</v>
      </c>
      <c r="K37" s="190">
        <f t="shared" si="2"/>
        <v>0</v>
      </c>
      <c r="L37" s="190">
        <f t="shared" si="3"/>
        <v>0</v>
      </c>
      <c r="M37" s="190">
        <f t="shared" si="4"/>
        <v>0</v>
      </c>
      <c r="N37" s="217">
        <f t="shared" si="5"/>
        <v>0</v>
      </c>
      <c r="O37" s="216">
        <f>'13'!AW38</f>
        <v>0</v>
      </c>
      <c r="P37" s="190">
        <f>'13'!AX38</f>
        <v>0</v>
      </c>
      <c r="Q37" s="190">
        <f>'13'!AY38</f>
        <v>0</v>
      </c>
      <c r="R37" s="190">
        <f>'13'!AZ38</f>
        <v>0</v>
      </c>
      <c r="S37" s="222">
        <f>'13'!BA38</f>
        <v>0</v>
      </c>
      <c r="T37" s="216">
        <f>'13'!BD38</f>
        <v>0</v>
      </c>
      <c r="U37" s="190">
        <f>'13'!BE38</f>
        <v>0</v>
      </c>
      <c r="V37" s="190">
        <f>'13'!BF38</f>
        <v>0</v>
      </c>
      <c r="W37" s="190">
        <f>'13'!BG38</f>
        <v>0</v>
      </c>
      <c r="X37" s="222">
        <f>'13'!BH38</f>
        <v>0</v>
      </c>
      <c r="Y37" s="216">
        <f>'13'!BK38</f>
        <v>0</v>
      </c>
      <c r="Z37" s="190">
        <f>'13'!BL38</f>
        <v>0</v>
      </c>
      <c r="AA37" s="190">
        <f>'13'!BM38</f>
        <v>0</v>
      </c>
      <c r="AB37" s="190">
        <f>'13'!BN38</f>
        <v>0</v>
      </c>
      <c r="AC37" s="222">
        <f>'13'!BO38</f>
        <v>0</v>
      </c>
      <c r="AD37" s="216">
        <f>'13'!BR38</f>
        <v>0</v>
      </c>
      <c r="AE37" s="190">
        <f>'13'!BS38</f>
        <v>0</v>
      </c>
      <c r="AF37" s="190">
        <f>'13'!BT38</f>
        <v>0</v>
      </c>
      <c r="AG37" s="190">
        <f>'13'!BU38</f>
        <v>0</v>
      </c>
      <c r="AH37" s="222">
        <f>'13'!BV38</f>
        <v>0</v>
      </c>
    </row>
    <row r="38" spans="1:34" s="1" customFormat="1" ht="24" hidden="1" customHeight="1" outlineLevel="2" x14ac:dyDescent="0.2">
      <c r="A38" s="39" t="s">
        <v>71</v>
      </c>
      <c r="B38" s="40" t="s">
        <v>72</v>
      </c>
      <c r="C38" s="190" t="s">
        <v>73</v>
      </c>
      <c r="D38" s="190" t="s">
        <v>38</v>
      </c>
      <c r="E38" s="191">
        <f>'13'!G39</f>
        <v>0</v>
      </c>
      <c r="F38" s="191">
        <f>'13'!H39</f>
        <v>0</v>
      </c>
      <c r="G38" s="191">
        <f>'13'!I39</f>
        <v>0.04</v>
      </c>
      <c r="H38" s="191">
        <f>'13'!J39</f>
        <v>0</v>
      </c>
      <c r="I38" s="199">
        <f>'13'!K39</f>
        <v>0</v>
      </c>
      <c r="J38" s="216">
        <f t="shared" si="1"/>
        <v>0</v>
      </c>
      <c r="K38" s="190">
        <f t="shared" si="2"/>
        <v>0</v>
      </c>
      <c r="L38" s="190">
        <f t="shared" si="3"/>
        <v>2.72</v>
      </c>
      <c r="M38" s="190">
        <f t="shared" si="4"/>
        <v>0</v>
      </c>
      <c r="N38" s="217">
        <f t="shared" si="5"/>
        <v>0</v>
      </c>
      <c r="O38" s="216">
        <f>'13'!AW39</f>
        <v>0</v>
      </c>
      <c r="P38" s="190">
        <f>'13'!AX39</f>
        <v>0</v>
      </c>
      <c r="Q38" s="190">
        <f>'13'!AY39</f>
        <v>2.72</v>
      </c>
      <c r="R38" s="190">
        <f>'13'!AZ39</f>
        <v>0</v>
      </c>
      <c r="S38" s="222">
        <f>'13'!BA39</f>
        <v>0</v>
      </c>
      <c r="T38" s="216">
        <f>'13'!BD39</f>
        <v>0</v>
      </c>
      <c r="U38" s="190">
        <f>'13'!BE39</f>
        <v>0</v>
      </c>
      <c r="V38" s="190">
        <f>'13'!BF39</f>
        <v>0</v>
      </c>
      <c r="W38" s="190">
        <f>'13'!BG39</f>
        <v>0</v>
      </c>
      <c r="X38" s="222">
        <f>'13'!BH39</f>
        <v>0</v>
      </c>
      <c r="Y38" s="216">
        <f>'13'!BK39</f>
        <v>0</v>
      </c>
      <c r="Z38" s="190">
        <f>'13'!BL39</f>
        <v>0</v>
      </c>
      <c r="AA38" s="190">
        <f>'13'!BM39</f>
        <v>0</v>
      </c>
      <c r="AB38" s="190">
        <f>'13'!BN39</f>
        <v>0</v>
      </c>
      <c r="AC38" s="222">
        <f>'13'!BO39</f>
        <v>0</v>
      </c>
      <c r="AD38" s="216">
        <f>'13'!BR39</f>
        <v>0</v>
      </c>
      <c r="AE38" s="190">
        <f>'13'!BS39</f>
        <v>0</v>
      </c>
      <c r="AF38" s="190">
        <f>'13'!BT39</f>
        <v>0</v>
      </c>
      <c r="AG38" s="190">
        <f>'13'!BU39</f>
        <v>0</v>
      </c>
      <c r="AH38" s="222">
        <f>'13'!BV39</f>
        <v>0</v>
      </c>
    </row>
    <row r="39" spans="1:34" s="1" customFormat="1" ht="24" hidden="1" customHeight="1" outlineLevel="2" x14ac:dyDescent="0.2">
      <c r="A39" s="39" t="s">
        <v>74</v>
      </c>
      <c r="B39" s="40" t="s">
        <v>75</v>
      </c>
      <c r="C39" s="190" t="s">
        <v>76</v>
      </c>
      <c r="D39" s="190" t="s">
        <v>38</v>
      </c>
      <c r="E39" s="191">
        <f>'13'!G40</f>
        <v>0</v>
      </c>
      <c r="F39" s="191">
        <f>'13'!H40</f>
        <v>0</v>
      </c>
      <c r="G39" s="191">
        <f>'13'!I40</f>
        <v>0.15</v>
      </c>
      <c r="H39" s="191">
        <f>'13'!J40</f>
        <v>0</v>
      </c>
      <c r="I39" s="199">
        <f>'13'!K40</f>
        <v>0</v>
      </c>
      <c r="J39" s="216">
        <f t="shared" si="1"/>
        <v>0</v>
      </c>
      <c r="K39" s="190">
        <f t="shared" si="2"/>
        <v>0</v>
      </c>
      <c r="L39" s="190">
        <f t="shared" si="3"/>
        <v>0</v>
      </c>
      <c r="M39" s="190">
        <f t="shared" si="4"/>
        <v>0</v>
      </c>
      <c r="N39" s="217">
        <f t="shared" si="5"/>
        <v>0</v>
      </c>
      <c r="O39" s="216">
        <f>'13'!AW40</f>
        <v>0</v>
      </c>
      <c r="P39" s="190">
        <f>'13'!AX40</f>
        <v>0</v>
      </c>
      <c r="Q39" s="190">
        <f>'13'!AY40</f>
        <v>0</v>
      </c>
      <c r="R39" s="190">
        <f>'13'!AZ40</f>
        <v>0</v>
      </c>
      <c r="S39" s="222">
        <f>'13'!BA40</f>
        <v>0</v>
      </c>
      <c r="T39" s="216">
        <f>'13'!BD40</f>
        <v>0</v>
      </c>
      <c r="U39" s="190">
        <f>'13'!BE40</f>
        <v>0</v>
      </c>
      <c r="V39" s="190">
        <f>'13'!BF40</f>
        <v>0</v>
      </c>
      <c r="W39" s="190">
        <f>'13'!BG40</f>
        <v>0</v>
      </c>
      <c r="X39" s="222">
        <f>'13'!BH40</f>
        <v>0</v>
      </c>
      <c r="Y39" s="216">
        <f>'13'!BK40</f>
        <v>0</v>
      </c>
      <c r="Z39" s="190">
        <f>'13'!BL40</f>
        <v>0</v>
      </c>
      <c r="AA39" s="190">
        <f>'13'!BM40</f>
        <v>0</v>
      </c>
      <c r="AB39" s="190">
        <f>'13'!BN40</f>
        <v>0</v>
      </c>
      <c r="AC39" s="222">
        <f>'13'!BO40</f>
        <v>0</v>
      </c>
      <c r="AD39" s="216">
        <f>'13'!BR40</f>
        <v>0</v>
      </c>
      <c r="AE39" s="190">
        <f>'13'!BS40</f>
        <v>0</v>
      </c>
      <c r="AF39" s="190">
        <f>'13'!BT40</f>
        <v>0</v>
      </c>
      <c r="AG39" s="190">
        <f>'13'!BU40</f>
        <v>0</v>
      </c>
      <c r="AH39" s="222">
        <f>'13'!BV40</f>
        <v>0</v>
      </c>
    </row>
    <row r="40" spans="1:34" s="1" customFormat="1" ht="36" hidden="1" customHeight="1" outlineLevel="1" x14ac:dyDescent="0.2">
      <c r="A40" s="26" t="s">
        <v>77</v>
      </c>
      <c r="B40" s="22" t="s">
        <v>78</v>
      </c>
      <c r="C40" s="182" t="s">
        <v>31</v>
      </c>
      <c r="D40" s="182" t="s">
        <v>38</v>
      </c>
      <c r="E40" s="183" t="str">
        <f>'13'!G41</f>
        <v>нд</v>
      </c>
      <c r="F40" s="183" t="str">
        <f>'13'!H41</f>
        <v>нд</v>
      </c>
      <c r="G40" s="183" t="str">
        <f>'13'!I41</f>
        <v>нд</v>
      </c>
      <c r="H40" s="183" t="str">
        <f>'13'!J41</f>
        <v>нд</v>
      </c>
      <c r="I40" s="197" t="str">
        <f>'13'!K41</f>
        <v>нд</v>
      </c>
      <c r="J40" s="212" t="s">
        <v>38</v>
      </c>
      <c r="K40" s="182" t="s">
        <v>38</v>
      </c>
      <c r="L40" s="182" t="s">
        <v>38</v>
      </c>
      <c r="M40" s="182" t="s">
        <v>38</v>
      </c>
      <c r="N40" s="213" t="s">
        <v>38</v>
      </c>
      <c r="O40" s="212" t="str">
        <f>'13'!AW41</f>
        <v>нд</v>
      </c>
      <c r="P40" s="182" t="str">
        <f>'13'!AX41</f>
        <v>нд</v>
      </c>
      <c r="Q40" s="182" t="str">
        <f>'13'!AY41</f>
        <v>нд</v>
      </c>
      <c r="R40" s="182" t="str">
        <f>'13'!AZ41</f>
        <v>нд</v>
      </c>
      <c r="S40" s="219" t="str">
        <f>'13'!BA41</f>
        <v>нд</v>
      </c>
      <c r="T40" s="212" t="str">
        <f>'13'!BD41</f>
        <v>нд</v>
      </c>
      <c r="U40" s="182" t="str">
        <f>'13'!BE41</f>
        <v>нд</v>
      </c>
      <c r="V40" s="182" t="str">
        <f>'13'!BF41</f>
        <v>нд</v>
      </c>
      <c r="W40" s="182" t="str">
        <f>'13'!BG41</f>
        <v>нд</v>
      </c>
      <c r="X40" s="219" t="str">
        <f>'13'!BH41</f>
        <v>нд</v>
      </c>
      <c r="Y40" s="212" t="str">
        <f>'13'!BK41</f>
        <v>нд</v>
      </c>
      <c r="Z40" s="182" t="str">
        <f>'13'!BL41</f>
        <v>нд</v>
      </c>
      <c r="AA40" s="182" t="str">
        <f>'13'!BM41</f>
        <v>нд</v>
      </c>
      <c r="AB40" s="182" t="str">
        <f>'13'!BN41</f>
        <v>нд</v>
      </c>
      <c r="AC40" s="219" t="str">
        <f>'13'!BO41</f>
        <v>нд</v>
      </c>
      <c r="AD40" s="212" t="str">
        <f>'13'!BR41</f>
        <v>нд</v>
      </c>
      <c r="AE40" s="182" t="str">
        <f>'13'!BS41</f>
        <v>нд</v>
      </c>
      <c r="AF40" s="182" t="str">
        <f>'13'!BT41</f>
        <v>нд</v>
      </c>
      <c r="AG40" s="182" t="str">
        <f>'13'!BU41</f>
        <v>нд</v>
      </c>
      <c r="AH40" s="219" t="str">
        <f>'13'!BV41</f>
        <v>нд</v>
      </c>
    </row>
    <row r="41" spans="1:34" s="1" customFormat="1" ht="48" hidden="1" customHeight="1" outlineLevel="1" x14ac:dyDescent="0.2">
      <c r="A41" s="26" t="s">
        <v>79</v>
      </c>
      <c r="B41" s="22" t="s">
        <v>80</v>
      </c>
      <c r="C41" s="182" t="s">
        <v>31</v>
      </c>
      <c r="D41" s="182" t="s">
        <v>38</v>
      </c>
      <c r="E41" s="183">
        <f>'13'!G42</f>
        <v>0</v>
      </c>
      <c r="F41" s="183">
        <f>'13'!H42</f>
        <v>0</v>
      </c>
      <c r="G41" s="183">
        <f>'13'!I42</f>
        <v>0</v>
      </c>
      <c r="H41" s="183">
        <f>'13'!J42</f>
        <v>0</v>
      </c>
      <c r="I41" s="197">
        <f>'13'!K42</f>
        <v>0</v>
      </c>
      <c r="J41" s="212">
        <f t="shared" si="1"/>
        <v>0.92</v>
      </c>
      <c r="K41" s="182">
        <f t="shared" si="2"/>
        <v>0</v>
      </c>
      <c r="L41" s="182">
        <f t="shared" si="3"/>
        <v>0</v>
      </c>
      <c r="M41" s="182">
        <f t="shared" si="4"/>
        <v>0</v>
      </c>
      <c r="N41" s="213">
        <f t="shared" si="5"/>
        <v>0</v>
      </c>
      <c r="O41" s="212">
        <f>'13'!AW42</f>
        <v>0.92</v>
      </c>
      <c r="P41" s="182">
        <f>'13'!AX42</f>
        <v>0</v>
      </c>
      <c r="Q41" s="182">
        <f>'13'!AY42</f>
        <v>0</v>
      </c>
      <c r="R41" s="182">
        <f>'13'!AZ42</f>
        <v>0</v>
      </c>
      <c r="S41" s="219">
        <f>'13'!BA42</f>
        <v>0</v>
      </c>
      <c r="T41" s="212">
        <f>'13'!BD42</f>
        <v>0</v>
      </c>
      <c r="U41" s="182">
        <f>'13'!BE42</f>
        <v>0</v>
      </c>
      <c r="V41" s="182">
        <f>'13'!BF42</f>
        <v>0</v>
      </c>
      <c r="W41" s="182">
        <f>'13'!BG42</f>
        <v>0</v>
      </c>
      <c r="X41" s="219">
        <f>'13'!BH42</f>
        <v>0</v>
      </c>
      <c r="Y41" s="212">
        <f>'13'!BK42</f>
        <v>0</v>
      </c>
      <c r="Z41" s="182">
        <f>'13'!BL42</f>
        <v>0</v>
      </c>
      <c r="AA41" s="182">
        <f>'13'!BM42</f>
        <v>0</v>
      </c>
      <c r="AB41" s="182">
        <f>'13'!BN42</f>
        <v>0</v>
      </c>
      <c r="AC41" s="219">
        <f>'13'!BO42</f>
        <v>0</v>
      </c>
      <c r="AD41" s="212">
        <f>'13'!BR42</f>
        <v>0</v>
      </c>
      <c r="AE41" s="182">
        <f>'13'!BS42</f>
        <v>0</v>
      </c>
      <c r="AF41" s="182">
        <f>'13'!BT42</f>
        <v>0</v>
      </c>
      <c r="AG41" s="182">
        <f>'13'!BU42</f>
        <v>0</v>
      </c>
      <c r="AH41" s="219">
        <f>'13'!BV42</f>
        <v>0</v>
      </c>
    </row>
    <row r="42" spans="1:34" s="1" customFormat="1" ht="24" hidden="1" customHeight="1" outlineLevel="2" x14ac:dyDescent="0.2">
      <c r="A42" s="39" t="s">
        <v>81</v>
      </c>
      <c r="B42" s="40" t="s">
        <v>82</v>
      </c>
      <c r="C42" s="190" t="s">
        <v>83</v>
      </c>
      <c r="D42" s="190" t="s">
        <v>38</v>
      </c>
      <c r="E42" s="191">
        <f>'13'!G43</f>
        <v>0</v>
      </c>
      <c r="F42" s="191">
        <f>'13'!H43</f>
        <v>0</v>
      </c>
      <c r="G42" s="191">
        <f>'13'!I43</f>
        <v>0</v>
      </c>
      <c r="H42" s="191">
        <f>'13'!J43</f>
        <v>0</v>
      </c>
      <c r="I42" s="199">
        <f>'13'!K43</f>
        <v>0</v>
      </c>
      <c r="J42" s="216">
        <f t="shared" si="1"/>
        <v>0</v>
      </c>
      <c r="K42" s="190">
        <f t="shared" si="2"/>
        <v>0</v>
      </c>
      <c r="L42" s="190">
        <f t="shared" si="3"/>
        <v>0</v>
      </c>
      <c r="M42" s="190">
        <f t="shared" si="4"/>
        <v>0</v>
      </c>
      <c r="N42" s="217">
        <f t="shared" si="5"/>
        <v>0</v>
      </c>
      <c r="O42" s="216">
        <f>'13'!AW43</f>
        <v>0</v>
      </c>
      <c r="P42" s="190">
        <f>'13'!AX43</f>
        <v>0</v>
      </c>
      <c r="Q42" s="190">
        <f>'13'!AY43</f>
        <v>0</v>
      </c>
      <c r="R42" s="190">
        <f>'13'!AZ43</f>
        <v>0</v>
      </c>
      <c r="S42" s="222">
        <f>'13'!BA43</f>
        <v>0</v>
      </c>
      <c r="T42" s="216">
        <f>'13'!BD43</f>
        <v>0</v>
      </c>
      <c r="U42" s="190">
        <f>'13'!BE43</f>
        <v>0</v>
      </c>
      <c r="V42" s="190">
        <f>'13'!BF43</f>
        <v>0</v>
      </c>
      <c r="W42" s="190">
        <f>'13'!BG43</f>
        <v>0</v>
      </c>
      <c r="X42" s="222">
        <f>'13'!BH43</f>
        <v>0</v>
      </c>
      <c r="Y42" s="216">
        <f>'13'!BK43</f>
        <v>0</v>
      </c>
      <c r="Z42" s="190">
        <f>'13'!BL43</f>
        <v>0</v>
      </c>
      <c r="AA42" s="190">
        <f>'13'!BM43</f>
        <v>0</v>
      </c>
      <c r="AB42" s="190">
        <f>'13'!BN43</f>
        <v>0</v>
      </c>
      <c r="AC42" s="222">
        <f>'13'!BO43</f>
        <v>0</v>
      </c>
      <c r="AD42" s="216">
        <f>'13'!BR43</f>
        <v>0</v>
      </c>
      <c r="AE42" s="190">
        <f>'13'!BS43</f>
        <v>0</v>
      </c>
      <c r="AF42" s="190">
        <f>'13'!BT43</f>
        <v>0</v>
      </c>
      <c r="AG42" s="190">
        <f>'13'!BU43</f>
        <v>0</v>
      </c>
      <c r="AH42" s="222">
        <f>'13'!BV43</f>
        <v>0</v>
      </c>
    </row>
    <row r="43" spans="1:34" s="1" customFormat="1" ht="36" hidden="1" customHeight="1" outlineLevel="2" x14ac:dyDescent="0.2">
      <c r="A43" s="39" t="s">
        <v>84</v>
      </c>
      <c r="B43" s="40" t="s">
        <v>85</v>
      </c>
      <c r="C43" s="190" t="s">
        <v>86</v>
      </c>
      <c r="D43" s="190" t="s">
        <v>38</v>
      </c>
      <c r="E43" s="191">
        <f>'13'!G44</f>
        <v>0</v>
      </c>
      <c r="F43" s="191">
        <f>'13'!H44</f>
        <v>0</v>
      </c>
      <c r="G43" s="191">
        <f>'13'!I44</f>
        <v>0</v>
      </c>
      <c r="H43" s="191">
        <f>'13'!J44</f>
        <v>0</v>
      </c>
      <c r="I43" s="199">
        <f>'13'!K44</f>
        <v>0</v>
      </c>
      <c r="J43" s="216">
        <f t="shared" si="1"/>
        <v>0</v>
      </c>
      <c r="K43" s="190">
        <f t="shared" si="2"/>
        <v>0</v>
      </c>
      <c r="L43" s="190">
        <f t="shared" si="3"/>
        <v>0</v>
      </c>
      <c r="M43" s="190">
        <f t="shared" si="4"/>
        <v>0</v>
      </c>
      <c r="N43" s="217">
        <f t="shared" si="5"/>
        <v>0</v>
      </c>
      <c r="O43" s="216">
        <f>'13'!AW44</f>
        <v>0</v>
      </c>
      <c r="P43" s="190">
        <f>'13'!AX44</f>
        <v>0</v>
      </c>
      <c r="Q43" s="190">
        <f>'13'!AY44</f>
        <v>0</v>
      </c>
      <c r="R43" s="190">
        <f>'13'!AZ44</f>
        <v>0</v>
      </c>
      <c r="S43" s="222">
        <f>'13'!BA44</f>
        <v>0</v>
      </c>
      <c r="T43" s="216">
        <f>'13'!BD44</f>
        <v>0</v>
      </c>
      <c r="U43" s="190">
        <f>'13'!BE44</f>
        <v>0</v>
      </c>
      <c r="V43" s="190">
        <f>'13'!BF44</f>
        <v>0</v>
      </c>
      <c r="W43" s="190">
        <f>'13'!BG44</f>
        <v>0</v>
      </c>
      <c r="X43" s="222">
        <f>'13'!BH44</f>
        <v>0</v>
      </c>
      <c r="Y43" s="216">
        <f>'13'!BK44</f>
        <v>0</v>
      </c>
      <c r="Z43" s="190">
        <f>'13'!BL44</f>
        <v>0</v>
      </c>
      <c r="AA43" s="190">
        <f>'13'!BM44</f>
        <v>0</v>
      </c>
      <c r="AB43" s="190">
        <f>'13'!BN44</f>
        <v>0</v>
      </c>
      <c r="AC43" s="222">
        <f>'13'!BO44</f>
        <v>0</v>
      </c>
      <c r="AD43" s="216">
        <f>'13'!BR44</f>
        <v>0</v>
      </c>
      <c r="AE43" s="190">
        <f>'13'!BS44</f>
        <v>0</v>
      </c>
      <c r="AF43" s="190">
        <f>'13'!BT44</f>
        <v>0</v>
      </c>
      <c r="AG43" s="190">
        <f>'13'!BU44</f>
        <v>0</v>
      </c>
      <c r="AH43" s="222">
        <f>'13'!BV44</f>
        <v>0</v>
      </c>
    </row>
    <row r="44" spans="1:34" s="1" customFormat="1" ht="36" hidden="1" customHeight="1" outlineLevel="2" x14ac:dyDescent="0.2">
      <c r="A44" s="39" t="s">
        <v>87</v>
      </c>
      <c r="B44" s="40" t="s">
        <v>949</v>
      </c>
      <c r="C44" s="190" t="s">
        <v>89</v>
      </c>
      <c r="D44" s="190" t="s">
        <v>38</v>
      </c>
      <c r="E44" s="191"/>
      <c r="F44" s="191"/>
      <c r="G44" s="191"/>
      <c r="H44" s="191"/>
      <c r="I44" s="199"/>
      <c r="J44" s="216"/>
      <c r="K44" s="190"/>
      <c r="L44" s="190"/>
      <c r="M44" s="190"/>
      <c r="N44" s="217"/>
      <c r="O44" s="216"/>
      <c r="P44" s="190"/>
      <c r="Q44" s="190"/>
      <c r="R44" s="190"/>
      <c r="S44" s="222"/>
      <c r="T44" s="216"/>
      <c r="U44" s="190"/>
      <c r="V44" s="190"/>
      <c r="W44" s="190"/>
      <c r="X44" s="222"/>
      <c r="Y44" s="216"/>
      <c r="Z44" s="190"/>
      <c r="AA44" s="190"/>
      <c r="AB44" s="190"/>
      <c r="AC44" s="222"/>
      <c r="AD44" s="216"/>
      <c r="AE44" s="190"/>
      <c r="AF44" s="190"/>
      <c r="AG44" s="190"/>
      <c r="AH44" s="222"/>
    </row>
    <row r="45" spans="1:34" s="1" customFormat="1" ht="24" hidden="1" customHeight="1" outlineLevel="2" x14ac:dyDescent="0.2">
      <c r="A45" s="39" t="s">
        <v>950</v>
      </c>
      <c r="B45" s="40" t="s">
        <v>88</v>
      </c>
      <c r="C45" s="190" t="s">
        <v>951</v>
      </c>
      <c r="D45" s="190" t="s">
        <v>38</v>
      </c>
      <c r="E45" s="191">
        <f>'13'!G46</f>
        <v>0</v>
      </c>
      <c r="F45" s="191">
        <f>'13'!H46</f>
        <v>0</v>
      </c>
      <c r="G45" s="191">
        <f>'13'!I46</f>
        <v>0</v>
      </c>
      <c r="H45" s="191">
        <f>'13'!J46</f>
        <v>0</v>
      </c>
      <c r="I45" s="199">
        <f>'13'!K46</f>
        <v>0</v>
      </c>
      <c r="J45" s="216">
        <f t="shared" si="1"/>
        <v>0.92</v>
      </c>
      <c r="K45" s="190">
        <f t="shared" si="2"/>
        <v>0</v>
      </c>
      <c r="L45" s="190">
        <f t="shared" si="3"/>
        <v>0</v>
      </c>
      <c r="M45" s="190">
        <f t="shared" si="4"/>
        <v>0</v>
      </c>
      <c r="N45" s="217">
        <f t="shared" si="5"/>
        <v>0</v>
      </c>
      <c r="O45" s="216">
        <f>'13'!AW46</f>
        <v>0.92</v>
      </c>
      <c r="P45" s="190">
        <f>'13'!AX46</f>
        <v>0</v>
      </c>
      <c r="Q45" s="190">
        <f>'13'!AY46</f>
        <v>0</v>
      </c>
      <c r="R45" s="190">
        <f>'13'!AZ46</f>
        <v>0</v>
      </c>
      <c r="S45" s="222">
        <f>'13'!BA46</f>
        <v>0</v>
      </c>
      <c r="T45" s="216">
        <f>'13'!BD46</f>
        <v>0</v>
      </c>
      <c r="U45" s="190">
        <f>'13'!BE46</f>
        <v>0</v>
      </c>
      <c r="V45" s="190">
        <f>'13'!BF46</f>
        <v>0</v>
      </c>
      <c r="W45" s="190">
        <f>'13'!BG46</f>
        <v>0</v>
      </c>
      <c r="X45" s="222">
        <f>'13'!BH46</f>
        <v>0</v>
      </c>
      <c r="Y45" s="216">
        <f>'13'!BK46</f>
        <v>0</v>
      </c>
      <c r="Z45" s="190">
        <f>'13'!BL46</f>
        <v>0</v>
      </c>
      <c r="AA45" s="190">
        <f>'13'!BM46</f>
        <v>0</v>
      </c>
      <c r="AB45" s="190">
        <f>'13'!BN46</f>
        <v>0</v>
      </c>
      <c r="AC45" s="222">
        <f>'13'!BO46</f>
        <v>0</v>
      </c>
      <c r="AD45" s="216">
        <f>'13'!BR46</f>
        <v>0</v>
      </c>
      <c r="AE45" s="190">
        <f>'13'!BS46</f>
        <v>0</v>
      </c>
      <c r="AF45" s="190">
        <f>'13'!BT46</f>
        <v>0</v>
      </c>
      <c r="AG45" s="190">
        <f>'13'!BU46</f>
        <v>0</v>
      </c>
      <c r="AH45" s="222">
        <f>'13'!BV46</f>
        <v>0</v>
      </c>
    </row>
    <row r="46" spans="1:34" s="1" customFormat="1" ht="48" collapsed="1" x14ac:dyDescent="0.2">
      <c r="A46" s="32" t="s">
        <v>90</v>
      </c>
      <c r="B46" s="33" t="s">
        <v>37</v>
      </c>
      <c r="C46" s="192" t="s">
        <v>31</v>
      </c>
      <c r="D46" s="192" t="s">
        <v>38</v>
      </c>
      <c r="E46" s="193" t="str">
        <f>'13'!G47</f>
        <v>нд</v>
      </c>
      <c r="F46" s="193" t="str">
        <f>'13'!H47</f>
        <v>нд</v>
      </c>
      <c r="G46" s="193" t="str">
        <f>'13'!I47</f>
        <v>нд</v>
      </c>
      <c r="H46" s="193" t="str">
        <f>'13'!J47</f>
        <v>нд</v>
      </c>
      <c r="I46" s="200" t="str">
        <f>'13'!K47</f>
        <v>нд</v>
      </c>
      <c r="J46" s="206" t="s">
        <v>38</v>
      </c>
      <c r="K46" s="192" t="s">
        <v>38</v>
      </c>
      <c r="L46" s="192" t="s">
        <v>38</v>
      </c>
      <c r="M46" s="192" t="s">
        <v>38</v>
      </c>
      <c r="N46" s="211" t="s">
        <v>38</v>
      </c>
      <c r="O46" s="206" t="str">
        <f>'13'!AW47</f>
        <v>нд</v>
      </c>
      <c r="P46" s="192" t="str">
        <f>'13'!AX47</f>
        <v>нд</v>
      </c>
      <c r="Q46" s="192" t="str">
        <f>'13'!AY47</f>
        <v>нд</v>
      </c>
      <c r="R46" s="192" t="str">
        <f>'13'!AZ47</f>
        <v>нд</v>
      </c>
      <c r="S46" s="207" t="str">
        <f>'13'!BA47</f>
        <v>нд</v>
      </c>
      <c r="T46" s="206" t="str">
        <f>'13'!BD47</f>
        <v>нд</v>
      </c>
      <c r="U46" s="192" t="str">
        <f>'13'!BE47</f>
        <v>нд</v>
      </c>
      <c r="V46" s="192" t="str">
        <f>'13'!BF47</f>
        <v>нд</v>
      </c>
      <c r="W46" s="192" t="str">
        <f>'13'!BG47</f>
        <v>нд</v>
      </c>
      <c r="X46" s="207" t="str">
        <f>'13'!BH47</f>
        <v>нд</v>
      </c>
      <c r="Y46" s="206" t="str">
        <f>'13'!BK47</f>
        <v>нд</v>
      </c>
      <c r="Z46" s="192" t="str">
        <f>'13'!BL47</f>
        <v>нд</v>
      </c>
      <c r="AA46" s="192" t="str">
        <f>'13'!BM47</f>
        <v>нд</v>
      </c>
      <c r="AB46" s="192" t="str">
        <f>'13'!BN47</f>
        <v>нд</v>
      </c>
      <c r="AC46" s="207" t="str">
        <f>'13'!BO47</f>
        <v>нд</v>
      </c>
      <c r="AD46" s="206" t="str">
        <f>'13'!BR47</f>
        <v>нд</v>
      </c>
      <c r="AE46" s="192" t="str">
        <f>'13'!BS47</f>
        <v>нд</v>
      </c>
      <c r="AF46" s="192" t="str">
        <f>'13'!BT47</f>
        <v>нд</v>
      </c>
      <c r="AG46" s="192" t="str">
        <f>'13'!BU47</f>
        <v>нд</v>
      </c>
      <c r="AH46" s="207" t="str">
        <f>'13'!BV47</f>
        <v>нд</v>
      </c>
    </row>
    <row r="47" spans="1:34" s="1" customFormat="1" ht="36" collapsed="1" x14ac:dyDescent="0.2">
      <c r="A47" s="32" t="s">
        <v>91</v>
      </c>
      <c r="B47" s="33" t="s">
        <v>92</v>
      </c>
      <c r="C47" s="192" t="s">
        <v>31</v>
      </c>
      <c r="D47" s="192" t="s">
        <v>38</v>
      </c>
      <c r="E47" s="193">
        <f>'13'!G48</f>
        <v>0</v>
      </c>
      <c r="F47" s="193">
        <f>'13'!H48</f>
        <v>0</v>
      </c>
      <c r="G47" s="193">
        <f>'13'!I48</f>
        <v>1.6400000000000001</v>
      </c>
      <c r="H47" s="193">
        <f>'13'!J48</f>
        <v>0</v>
      </c>
      <c r="I47" s="200">
        <f>'13'!K48</f>
        <v>0</v>
      </c>
      <c r="J47" s="206">
        <f t="shared" si="1"/>
        <v>0</v>
      </c>
      <c r="K47" s="192">
        <f t="shared" si="2"/>
        <v>0</v>
      </c>
      <c r="L47" s="192">
        <f t="shared" si="3"/>
        <v>0</v>
      </c>
      <c r="M47" s="192">
        <f t="shared" si="4"/>
        <v>0</v>
      </c>
      <c r="N47" s="211">
        <f t="shared" si="5"/>
        <v>0</v>
      </c>
      <c r="O47" s="206">
        <f>'13'!AW48</f>
        <v>0</v>
      </c>
      <c r="P47" s="192">
        <f>'13'!AX48</f>
        <v>0</v>
      </c>
      <c r="Q47" s="192">
        <f>'13'!AY48</f>
        <v>0</v>
      </c>
      <c r="R47" s="192">
        <f>'13'!AZ48</f>
        <v>0</v>
      </c>
      <c r="S47" s="207">
        <f>'13'!BA48</f>
        <v>0</v>
      </c>
      <c r="T47" s="206">
        <f>'13'!BD48</f>
        <v>0</v>
      </c>
      <c r="U47" s="192">
        <f>'13'!BE48</f>
        <v>0</v>
      </c>
      <c r="V47" s="192">
        <f>'13'!BF48</f>
        <v>0</v>
      </c>
      <c r="W47" s="192">
        <f>'13'!BG48</f>
        <v>0</v>
      </c>
      <c r="X47" s="207">
        <f>'13'!BH48</f>
        <v>0</v>
      </c>
      <c r="Y47" s="206">
        <f>'13'!BK48</f>
        <v>0</v>
      </c>
      <c r="Z47" s="192">
        <f>'13'!BL48</f>
        <v>0</v>
      </c>
      <c r="AA47" s="192">
        <f>'13'!BM48</f>
        <v>0</v>
      </c>
      <c r="AB47" s="192">
        <f>'13'!BN48</f>
        <v>0</v>
      </c>
      <c r="AC47" s="207">
        <f>'13'!BO48</f>
        <v>0</v>
      </c>
      <c r="AD47" s="206">
        <f>'13'!BR48</f>
        <v>0</v>
      </c>
      <c r="AE47" s="192">
        <f>'13'!BS48</f>
        <v>0</v>
      </c>
      <c r="AF47" s="192">
        <f>'13'!BT48</f>
        <v>0</v>
      </c>
      <c r="AG47" s="192">
        <f>'13'!BU48</f>
        <v>0</v>
      </c>
      <c r="AH47" s="207">
        <f>'13'!BV48</f>
        <v>0</v>
      </c>
    </row>
    <row r="48" spans="1:34" s="1" customFormat="1" ht="24" hidden="1" customHeight="1" outlineLevel="2" x14ac:dyDescent="0.2">
      <c r="A48" s="39" t="s">
        <v>93</v>
      </c>
      <c r="B48" s="40" t="s">
        <v>94</v>
      </c>
      <c r="C48" s="190" t="s">
        <v>95</v>
      </c>
      <c r="D48" s="190" t="s">
        <v>38</v>
      </c>
      <c r="E48" s="191">
        <f>'13'!G49</f>
        <v>0</v>
      </c>
      <c r="F48" s="191">
        <f>'13'!H49</f>
        <v>0</v>
      </c>
      <c r="G48" s="191">
        <f>'13'!I49</f>
        <v>0</v>
      </c>
      <c r="H48" s="191">
        <f>'13'!J49</f>
        <v>0</v>
      </c>
      <c r="I48" s="199">
        <f>'13'!K49</f>
        <v>0</v>
      </c>
      <c r="J48" s="216">
        <f t="shared" si="1"/>
        <v>0</v>
      </c>
      <c r="K48" s="190">
        <f t="shared" si="2"/>
        <v>0</v>
      </c>
      <c r="L48" s="190">
        <f t="shared" si="3"/>
        <v>0</v>
      </c>
      <c r="M48" s="190">
        <f t="shared" si="4"/>
        <v>0</v>
      </c>
      <c r="N48" s="217">
        <f t="shared" si="5"/>
        <v>0</v>
      </c>
      <c r="O48" s="216">
        <f>'13'!AW49</f>
        <v>0</v>
      </c>
      <c r="P48" s="190">
        <f>'13'!AX49</f>
        <v>0</v>
      </c>
      <c r="Q48" s="190">
        <f>'13'!AY49</f>
        <v>0</v>
      </c>
      <c r="R48" s="190">
        <f>'13'!AZ49</f>
        <v>0</v>
      </c>
      <c r="S48" s="222">
        <f>'13'!BA49</f>
        <v>0</v>
      </c>
      <c r="T48" s="216">
        <f>'13'!BD49</f>
        <v>0</v>
      </c>
      <c r="U48" s="190">
        <f>'13'!BE49</f>
        <v>0</v>
      </c>
      <c r="V48" s="190">
        <f>'13'!BF49</f>
        <v>0</v>
      </c>
      <c r="W48" s="190">
        <f>'13'!BG49</f>
        <v>0</v>
      </c>
      <c r="X48" s="222">
        <f>'13'!BH49</f>
        <v>0</v>
      </c>
      <c r="Y48" s="216">
        <f>'13'!BK49</f>
        <v>0</v>
      </c>
      <c r="Z48" s="190">
        <f>'13'!BL49</f>
        <v>0</v>
      </c>
      <c r="AA48" s="190">
        <f>'13'!BM49</f>
        <v>0</v>
      </c>
      <c r="AB48" s="190">
        <f>'13'!BN49</f>
        <v>0</v>
      </c>
      <c r="AC48" s="222">
        <f>'13'!BO49</f>
        <v>0</v>
      </c>
      <c r="AD48" s="216">
        <f>'13'!BR49</f>
        <v>0</v>
      </c>
      <c r="AE48" s="190">
        <f>'13'!BS49</f>
        <v>0</v>
      </c>
      <c r="AF48" s="190">
        <f>'13'!BT49</f>
        <v>0</v>
      </c>
      <c r="AG48" s="190">
        <f>'13'!BU49</f>
        <v>0</v>
      </c>
      <c r="AH48" s="222">
        <f>'13'!BV49</f>
        <v>0</v>
      </c>
    </row>
    <row r="49" spans="1:34" s="1" customFormat="1" ht="12" hidden="1" customHeight="1" outlineLevel="3" x14ac:dyDescent="0.2">
      <c r="A49" s="39" t="s">
        <v>96</v>
      </c>
      <c r="B49" s="40" t="s">
        <v>97</v>
      </c>
      <c r="C49" s="190" t="s">
        <v>98</v>
      </c>
      <c r="D49" s="190" t="s">
        <v>38</v>
      </c>
      <c r="E49" s="191">
        <f>'13'!G50</f>
        <v>0</v>
      </c>
      <c r="F49" s="191">
        <f>'13'!H50</f>
        <v>0</v>
      </c>
      <c r="G49" s="191">
        <f>'13'!I50</f>
        <v>0</v>
      </c>
      <c r="H49" s="191">
        <f>'13'!J50</f>
        <v>0</v>
      </c>
      <c r="I49" s="199">
        <f>'13'!K50</f>
        <v>0</v>
      </c>
      <c r="J49" s="216">
        <f t="shared" si="1"/>
        <v>0</v>
      </c>
      <c r="K49" s="190">
        <f t="shared" si="2"/>
        <v>0</v>
      </c>
      <c r="L49" s="190">
        <f t="shared" si="3"/>
        <v>0</v>
      </c>
      <c r="M49" s="190">
        <f t="shared" si="4"/>
        <v>0</v>
      </c>
      <c r="N49" s="217">
        <f t="shared" si="5"/>
        <v>0</v>
      </c>
      <c r="O49" s="216">
        <f>'13'!AW50</f>
        <v>0</v>
      </c>
      <c r="P49" s="190">
        <f>'13'!AX50</f>
        <v>0</v>
      </c>
      <c r="Q49" s="190">
        <f>'13'!AY50</f>
        <v>0</v>
      </c>
      <c r="R49" s="190">
        <f>'13'!AZ50</f>
        <v>0</v>
      </c>
      <c r="S49" s="222">
        <f>'13'!BA50</f>
        <v>0</v>
      </c>
      <c r="T49" s="216">
        <f>'13'!BD50</f>
        <v>0</v>
      </c>
      <c r="U49" s="190">
        <f>'13'!BE50</f>
        <v>0</v>
      </c>
      <c r="V49" s="190">
        <f>'13'!BF50</f>
        <v>0</v>
      </c>
      <c r="W49" s="190">
        <f>'13'!BG50</f>
        <v>0</v>
      </c>
      <c r="X49" s="222">
        <f>'13'!BH50</f>
        <v>0</v>
      </c>
      <c r="Y49" s="216">
        <f>'13'!BK50</f>
        <v>0</v>
      </c>
      <c r="Z49" s="190">
        <f>'13'!BL50</f>
        <v>0</v>
      </c>
      <c r="AA49" s="190">
        <f>'13'!BM50</f>
        <v>0</v>
      </c>
      <c r="AB49" s="190">
        <f>'13'!BN50</f>
        <v>0</v>
      </c>
      <c r="AC49" s="222">
        <f>'13'!BO50</f>
        <v>0</v>
      </c>
      <c r="AD49" s="216">
        <f>'13'!BR50</f>
        <v>0</v>
      </c>
      <c r="AE49" s="190">
        <f>'13'!BS50</f>
        <v>0</v>
      </c>
      <c r="AF49" s="190">
        <f>'13'!BT50</f>
        <v>0</v>
      </c>
      <c r="AG49" s="190">
        <f>'13'!BU50</f>
        <v>0</v>
      </c>
      <c r="AH49" s="222">
        <f>'13'!BV50</f>
        <v>0</v>
      </c>
    </row>
    <row r="50" spans="1:34" s="1" customFormat="1" ht="12" hidden="1" customHeight="1" outlineLevel="2" x14ac:dyDescent="0.2">
      <c r="A50" s="39" t="s">
        <v>99</v>
      </c>
      <c r="B50" s="40" t="s">
        <v>100</v>
      </c>
      <c r="C50" s="190" t="s">
        <v>101</v>
      </c>
      <c r="D50" s="190" t="s">
        <v>38</v>
      </c>
      <c r="E50" s="191">
        <f>'13'!G51</f>
        <v>0</v>
      </c>
      <c r="F50" s="191">
        <f>'13'!H51</f>
        <v>0</v>
      </c>
      <c r="G50" s="191">
        <f>'13'!I51</f>
        <v>0</v>
      </c>
      <c r="H50" s="191">
        <f>'13'!J51</f>
        <v>0</v>
      </c>
      <c r="I50" s="199">
        <f>'13'!K51</f>
        <v>0</v>
      </c>
      <c r="J50" s="216">
        <f t="shared" si="1"/>
        <v>0</v>
      </c>
      <c r="K50" s="190">
        <f t="shared" si="2"/>
        <v>0</v>
      </c>
      <c r="L50" s="190">
        <f t="shared" si="3"/>
        <v>0</v>
      </c>
      <c r="M50" s="190">
        <f t="shared" si="4"/>
        <v>0</v>
      </c>
      <c r="N50" s="217">
        <f t="shared" si="5"/>
        <v>0</v>
      </c>
      <c r="O50" s="216">
        <f>'13'!AW51</f>
        <v>0</v>
      </c>
      <c r="P50" s="190">
        <f>'13'!AX51</f>
        <v>0</v>
      </c>
      <c r="Q50" s="190">
        <f>'13'!AY51</f>
        <v>0</v>
      </c>
      <c r="R50" s="190">
        <f>'13'!AZ51</f>
        <v>0</v>
      </c>
      <c r="S50" s="222">
        <f>'13'!BA51</f>
        <v>0</v>
      </c>
      <c r="T50" s="216">
        <f>'13'!BD51</f>
        <v>0</v>
      </c>
      <c r="U50" s="190">
        <f>'13'!BE51</f>
        <v>0</v>
      </c>
      <c r="V50" s="190">
        <f>'13'!BF51</f>
        <v>0</v>
      </c>
      <c r="W50" s="190">
        <f>'13'!BG51</f>
        <v>0</v>
      </c>
      <c r="X50" s="222">
        <f>'13'!BH51</f>
        <v>0</v>
      </c>
      <c r="Y50" s="216">
        <f>'13'!BK51</f>
        <v>0</v>
      </c>
      <c r="Z50" s="190">
        <f>'13'!BL51</f>
        <v>0</v>
      </c>
      <c r="AA50" s="190">
        <f>'13'!BM51</f>
        <v>0</v>
      </c>
      <c r="AB50" s="190">
        <f>'13'!BN51</f>
        <v>0</v>
      </c>
      <c r="AC50" s="222">
        <f>'13'!BO51</f>
        <v>0</v>
      </c>
      <c r="AD50" s="216">
        <f>'13'!BR51</f>
        <v>0</v>
      </c>
      <c r="AE50" s="190">
        <f>'13'!BS51</f>
        <v>0</v>
      </c>
      <c r="AF50" s="190">
        <f>'13'!BT51</f>
        <v>0</v>
      </c>
      <c r="AG50" s="190">
        <f>'13'!BU51</f>
        <v>0</v>
      </c>
      <c r="AH50" s="222">
        <f>'13'!BV51</f>
        <v>0</v>
      </c>
    </row>
    <row r="51" spans="1:34" s="1" customFormat="1" ht="24" hidden="1" customHeight="1" outlineLevel="2" x14ac:dyDescent="0.2">
      <c r="A51" s="39" t="s">
        <v>99</v>
      </c>
      <c r="B51" s="40" t="s">
        <v>102</v>
      </c>
      <c r="C51" s="190" t="s">
        <v>101</v>
      </c>
      <c r="D51" s="190" t="s">
        <v>38</v>
      </c>
      <c r="E51" s="191">
        <f>'13'!G52</f>
        <v>0</v>
      </c>
      <c r="F51" s="191">
        <f>'13'!H52</f>
        <v>0</v>
      </c>
      <c r="G51" s="191">
        <f>'13'!I52</f>
        <v>0.4</v>
      </c>
      <c r="H51" s="191">
        <f>'13'!J52</f>
        <v>0</v>
      </c>
      <c r="I51" s="199">
        <f>'13'!K52</f>
        <v>0</v>
      </c>
      <c r="J51" s="216">
        <f t="shared" si="1"/>
        <v>0</v>
      </c>
      <c r="K51" s="190">
        <f t="shared" si="2"/>
        <v>0</v>
      </c>
      <c r="L51" s="190">
        <f t="shared" si="3"/>
        <v>0</v>
      </c>
      <c r="M51" s="190">
        <f t="shared" si="4"/>
        <v>0</v>
      </c>
      <c r="N51" s="217">
        <f t="shared" si="5"/>
        <v>0</v>
      </c>
      <c r="O51" s="216">
        <f>'13'!AW52</f>
        <v>0</v>
      </c>
      <c r="P51" s="190">
        <f>'13'!AX52</f>
        <v>0</v>
      </c>
      <c r="Q51" s="190">
        <f>'13'!AY52</f>
        <v>0</v>
      </c>
      <c r="R51" s="190">
        <f>'13'!AZ52</f>
        <v>0</v>
      </c>
      <c r="S51" s="222">
        <f>'13'!BA52</f>
        <v>0</v>
      </c>
      <c r="T51" s="216">
        <f>'13'!BD52</f>
        <v>0</v>
      </c>
      <c r="U51" s="190">
        <f>'13'!BE52</f>
        <v>0</v>
      </c>
      <c r="V51" s="190">
        <f>'13'!BF52</f>
        <v>0</v>
      </c>
      <c r="W51" s="190">
        <f>'13'!BG52</f>
        <v>0</v>
      </c>
      <c r="X51" s="222">
        <f>'13'!BH52</f>
        <v>0</v>
      </c>
      <c r="Y51" s="216">
        <f>'13'!BK52</f>
        <v>0</v>
      </c>
      <c r="Z51" s="190">
        <f>'13'!BL52</f>
        <v>0</v>
      </c>
      <c r="AA51" s="190">
        <f>'13'!BM52</f>
        <v>0</v>
      </c>
      <c r="AB51" s="190">
        <f>'13'!BN52</f>
        <v>0</v>
      </c>
      <c r="AC51" s="222">
        <f>'13'!BO52</f>
        <v>0</v>
      </c>
      <c r="AD51" s="216">
        <f>'13'!BR52</f>
        <v>0</v>
      </c>
      <c r="AE51" s="190">
        <f>'13'!BS52</f>
        <v>0</v>
      </c>
      <c r="AF51" s="190">
        <f>'13'!BT52</f>
        <v>0</v>
      </c>
      <c r="AG51" s="190">
        <f>'13'!BU52</f>
        <v>0</v>
      </c>
      <c r="AH51" s="222">
        <f>'13'!BV52</f>
        <v>0</v>
      </c>
    </row>
    <row r="52" spans="1:34" s="1" customFormat="1" ht="24" hidden="1" customHeight="1" outlineLevel="2" x14ac:dyDescent="0.2">
      <c r="A52" s="39" t="s">
        <v>103</v>
      </c>
      <c r="B52" s="40" t="s">
        <v>104</v>
      </c>
      <c r="C52" s="190" t="s">
        <v>105</v>
      </c>
      <c r="D52" s="190" t="s">
        <v>38</v>
      </c>
      <c r="E52" s="191">
        <f>'13'!G53</f>
        <v>0</v>
      </c>
      <c r="F52" s="191">
        <f>'13'!H53</f>
        <v>0</v>
      </c>
      <c r="G52" s="191">
        <f>'13'!I53</f>
        <v>0.56999999999999995</v>
      </c>
      <c r="H52" s="191">
        <f>'13'!J53</f>
        <v>0</v>
      </c>
      <c r="I52" s="199">
        <f>'13'!K53</f>
        <v>0</v>
      </c>
      <c r="J52" s="216">
        <f t="shared" si="1"/>
        <v>0</v>
      </c>
      <c r="K52" s="190">
        <f t="shared" si="2"/>
        <v>0</v>
      </c>
      <c r="L52" s="190">
        <f t="shared" si="3"/>
        <v>0</v>
      </c>
      <c r="M52" s="190">
        <f t="shared" si="4"/>
        <v>0</v>
      </c>
      <c r="N52" s="217">
        <f t="shared" si="5"/>
        <v>0</v>
      </c>
      <c r="O52" s="216">
        <f>'13'!AW53</f>
        <v>0</v>
      </c>
      <c r="P52" s="190">
        <f>'13'!AX53</f>
        <v>0</v>
      </c>
      <c r="Q52" s="190">
        <f>'13'!AY53</f>
        <v>0</v>
      </c>
      <c r="R52" s="190">
        <f>'13'!AZ53</f>
        <v>0</v>
      </c>
      <c r="S52" s="222">
        <f>'13'!BA53</f>
        <v>0</v>
      </c>
      <c r="T52" s="216">
        <f>'13'!BD53</f>
        <v>0</v>
      </c>
      <c r="U52" s="190">
        <f>'13'!BE53</f>
        <v>0</v>
      </c>
      <c r="V52" s="190">
        <f>'13'!BF53</f>
        <v>0</v>
      </c>
      <c r="W52" s="190">
        <f>'13'!BG53</f>
        <v>0</v>
      </c>
      <c r="X52" s="222">
        <f>'13'!BH53</f>
        <v>0</v>
      </c>
      <c r="Y52" s="216">
        <f>'13'!BK53</f>
        <v>0</v>
      </c>
      <c r="Z52" s="190">
        <f>'13'!BL53</f>
        <v>0</v>
      </c>
      <c r="AA52" s="190">
        <f>'13'!BM53</f>
        <v>0</v>
      </c>
      <c r="AB52" s="190">
        <f>'13'!BN53</f>
        <v>0</v>
      </c>
      <c r="AC52" s="222">
        <f>'13'!BO53</f>
        <v>0</v>
      </c>
      <c r="AD52" s="216">
        <f>'13'!BR53</f>
        <v>0</v>
      </c>
      <c r="AE52" s="190">
        <f>'13'!BS53</f>
        <v>0</v>
      </c>
      <c r="AF52" s="190">
        <f>'13'!BT53</f>
        <v>0</v>
      </c>
      <c r="AG52" s="190">
        <f>'13'!BU53</f>
        <v>0</v>
      </c>
      <c r="AH52" s="222">
        <f>'13'!BV53</f>
        <v>0</v>
      </c>
    </row>
    <row r="53" spans="1:34" s="1" customFormat="1" ht="24" hidden="1" customHeight="1" outlineLevel="2" x14ac:dyDescent="0.2">
      <c r="A53" s="39" t="s">
        <v>106</v>
      </c>
      <c r="B53" s="40" t="s">
        <v>107</v>
      </c>
      <c r="C53" s="190" t="s">
        <v>108</v>
      </c>
      <c r="D53" s="190" t="s">
        <v>38</v>
      </c>
      <c r="E53" s="191">
        <f>'13'!G54</f>
        <v>0</v>
      </c>
      <c r="F53" s="191">
        <f>'13'!H54</f>
        <v>0</v>
      </c>
      <c r="G53" s="191">
        <f>'13'!I54</f>
        <v>0.1</v>
      </c>
      <c r="H53" s="191">
        <f>'13'!J54</f>
        <v>0</v>
      </c>
      <c r="I53" s="199">
        <f>'13'!K54</f>
        <v>0</v>
      </c>
      <c r="J53" s="216">
        <f t="shared" si="1"/>
        <v>0</v>
      </c>
      <c r="K53" s="190">
        <f t="shared" si="2"/>
        <v>0</v>
      </c>
      <c r="L53" s="190">
        <f t="shared" si="3"/>
        <v>0</v>
      </c>
      <c r="M53" s="190">
        <f t="shared" si="4"/>
        <v>0</v>
      </c>
      <c r="N53" s="217">
        <f t="shared" si="5"/>
        <v>0</v>
      </c>
      <c r="O53" s="216">
        <f>'13'!AW54</f>
        <v>0</v>
      </c>
      <c r="P53" s="190">
        <f>'13'!AX54</f>
        <v>0</v>
      </c>
      <c r="Q53" s="190">
        <f>'13'!AY54</f>
        <v>0</v>
      </c>
      <c r="R53" s="190">
        <f>'13'!AZ54</f>
        <v>0</v>
      </c>
      <c r="S53" s="222">
        <f>'13'!BA54</f>
        <v>0</v>
      </c>
      <c r="T53" s="216">
        <f>'13'!BD54</f>
        <v>0</v>
      </c>
      <c r="U53" s="190">
        <f>'13'!BE54</f>
        <v>0</v>
      </c>
      <c r="V53" s="190">
        <f>'13'!BF54</f>
        <v>0</v>
      </c>
      <c r="W53" s="190">
        <f>'13'!BG54</f>
        <v>0</v>
      </c>
      <c r="X53" s="222">
        <f>'13'!BH54</f>
        <v>0</v>
      </c>
      <c r="Y53" s="216">
        <f>'13'!BK54</f>
        <v>0</v>
      </c>
      <c r="Z53" s="190">
        <f>'13'!BL54</f>
        <v>0</v>
      </c>
      <c r="AA53" s="190">
        <f>'13'!BM54</f>
        <v>0</v>
      </c>
      <c r="AB53" s="190">
        <f>'13'!BN54</f>
        <v>0</v>
      </c>
      <c r="AC53" s="222">
        <f>'13'!BO54</f>
        <v>0</v>
      </c>
      <c r="AD53" s="216">
        <f>'13'!BR54</f>
        <v>0</v>
      </c>
      <c r="AE53" s="190">
        <f>'13'!BS54</f>
        <v>0</v>
      </c>
      <c r="AF53" s="190">
        <f>'13'!BT54</f>
        <v>0</v>
      </c>
      <c r="AG53" s="190">
        <f>'13'!BU54</f>
        <v>0</v>
      </c>
      <c r="AH53" s="222">
        <f>'13'!BV54</f>
        <v>0</v>
      </c>
    </row>
    <row r="54" spans="1:34" s="1" customFormat="1" ht="24" hidden="1" customHeight="1" outlineLevel="2" x14ac:dyDescent="0.2">
      <c r="A54" s="39" t="s">
        <v>109</v>
      </c>
      <c r="B54" s="40" t="s">
        <v>110</v>
      </c>
      <c r="C54" s="190" t="s">
        <v>111</v>
      </c>
      <c r="D54" s="190" t="s">
        <v>38</v>
      </c>
      <c r="E54" s="191">
        <f>'13'!G55</f>
        <v>0</v>
      </c>
      <c r="F54" s="191">
        <f>'13'!H55</f>
        <v>0</v>
      </c>
      <c r="G54" s="191">
        <f>'13'!I55</f>
        <v>0.56999999999999995</v>
      </c>
      <c r="H54" s="191">
        <f>'13'!J55</f>
        <v>0</v>
      </c>
      <c r="I54" s="199">
        <f>'13'!K55</f>
        <v>0</v>
      </c>
      <c r="J54" s="216">
        <f t="shared" si="1"/>
        <v>0</v>
      </c>
      <c r="K54" s="190">
        <f t="shared" si="2"/>
        <v>0</v>
      </c>
      <c r="L54" s="190">
        <f t="shared" si="3"/>
        <v>0</v>
      </c>
      <c r="M54" s="190">
        <f t="shared" si="4"/>
        <v>0</v>
      </c>
      <c r="N54" s="217">
        <f t="shared" si="5"/>
        <v>0</v>
      </c>
      <c r="O54" s="216">
        <f>'13'!AW55</f>
        <v>0</v>
      </c>
      <c r="P54" s="190">
        <f>'13'!AX55</f>
        <v>0</v>
      </c>
      <c r="Q54" s="190">
        <f>'13'!AY55</f>
        <v>0</v>
      </c>
      <c r="R54" s="190">
        <f>'13'!AZ55</f>
        <v>0</v>
      </c>
      <c r="S54" s="222">
        <f>'13'!BA55</f>
        <v>0</v>
      </c>
      <c r="T54" s="216">
        <f>'13'!BD55</f>
        <v>0</v>
      </c>
      <c r="U54" s="190">
        <f>'13'!BE55</f>
        <v>0</v>
      </c>
      <c r="V54" s="190">
        <f>'13'!BF55</f>
        <v>0</v>
      </c>
      <c r="W54" s="190">
        <f>'13'!BG55</f>
        <v>0</v>
      </c>
      <c r="X54" s="222">
        <f>'13'!BH55</f>
        <v>0</v>
      </c>
      <c r="Y54" s="216">
        <f>'13'!BK55</f>
        <v>0</v>
      </c>
      <c r="Z54" s="190">
        <f>'13'!BL55</f>
        <v>0</v>
      </c>
      <c r="AA54" s="190">
        <f>'13'!BM55</f>
        <v>0</v>
      </c>
      <c r="AB54" s="190">
        <f>'13'!BN55</f>
        <v>0</v>
      </c>
      <c r="AC54" s="222">
        <f>'13'!BO55</f>
        <v>0</v>
      </c>
      <c r="AD54" s="216">
        <f>'13'!BR55</f>
        <v>0</v>
      </c>
      <c r="AE54" s="190">
        <f>'13'!BS55</f>
        <v>0</v>
      </c>
      <c r="AF54" s="190">
        <f>'13'!BT55</f>
        <v>0</v>
      </c>
      <c r="AG54" s="190">
        <f>'13'!BU55</f>
        <v>0</v>
      </c>
      <c r="AH54" s="222">
        <f>'13'!BV55</f>
        <v>0</v>
      </c>
    </row>
    <row r="55" spans="1:34" s="1" customFormat="1" ht="36" collapsed="1" x14ac:dyDescent="0.2">
      <c r="A55" s="32" t="s">
        <v>112</v>
      </c>
      <c r="B55" s="33" t="s">
        <v>42</v>
      </c>
      <c r="C55" s="192" t="s">
        <v>31</v>
      </c>
      <c r="D55" s="192" t="s">
        <v>38</v>
      </c>
      <c r="E55" s="193">
        <f>'13'!G56</f>
        <v>0</v>
      </c>
      <c r="F55" s="193">
        <f>'13'!H56</f>
        <v>0</v>
      </c>
      <c r="G55" s="193">
        <f>'13'!I56</f>
        <v>0</v>
      </c>
      <c r="H55" s="193">
        <f>'13'!J56</f>
        <v>0</v>
      </c>
      <c r="I55" s="200">
        <f>'13'!K56</f>
        <v>0</v>
      </c>
      <c r="J55" s="206">
        <f t="shared" si="1"/>
        <v>0</v>
      </c>
      <c r="K55" s="192">
        <f t="shared" si="2"/>
        <v>0</v>
      </c>
      <c r="L55" s="192">
        <f t="shared" si="3"/>
        <v>0</v>
      </c>
      <c r="M55" s="192">
        <f t="shared" si="4"/>
        <v>0</v>
      </c>
      <c r="N55" s="211">
        <f t="shared" si="5"/>
        <v>0</v>
      </c>
      <c r="O55" s="206">
        <f>'13'!AW56</f>
        <v>0</v>
      </c>
      <c r="P55" s="192">
        <f>'13'!AX56</f>
        <v>0</v>
      </c>
      <c r="Q55" s="192">
        <f>'13'!AY56</f>
        <v>0</v>
      </c>
      <c r="R55" s="192">
        <f>'13'!AZ56</f>
        <v>0</v>
      </c>
      <c r="S55" s="207">
        <f>'13'!BA56</f>
        <v>0</v>
      </c>
      <c r="T55" s="206">
        <f>'13'!BD56</f>
        <v>0</v>
      </c>
      <c r="U55" s="192">
        <f>'13'!BE56</f>
        <v>0</v>
      </c>
      <c r="V55" s="192">
        <f>'13'!BF56</f>
        <v>0</v>
      </c>
      <c r="W55" s="192">
        <f>'13'!BG56</f>
        <v>0</v>
      </c>
      <c r="X55" s="207">
        <f>'13'!BH56</f>
        <v>0</v>
      </c>
      <c r="Y55" s="206">
        <f>'13'!BK56</f>
        <v>0</v>
      </c>
      <c r="Z55" s="192">
        <f>'13'!BL56</f>
        <v>0</v>
      </c>
      <c r="AA55" s="192">
        <f>'13'!BM56</f>
        <v>0</v>
      </c>
      <c r="AB55" s="192">
        <f>'13'!BN56</f>
        <v>0</v>
      </c>
      <c r="AC55" s="207">
        <f>'13'!BO56</f>
        <v>0</v>
      </c>
      <c r="AD55" s="206">
        <f>'13'!BR56</f>
        <v>0</v>
      </c>
      <c r="AE55" s="192">
        <f>'13'!BS56</f>
        <v>0</v>
      </c>
      <c r="AF55" s="192">
        <f>'13'!BT56</f>
        <v>0</v>
      </c>
      <c r="AG55" s="192">
        <f>'13'!BU56</f>
        <v>0</v>
      </c>
      <c r="AH55" s="207">
        <f>'13'!BV56</f>
        <v>0</v>
      </c>
    </row>
    <row r="56" spans="1:34" s="1" customFormat="1" ht="24" collapsed="1" x14ac:dyDescent="0.2">
      <c r="A56" s="32" t="s">
        <v>113</v>
      </c>
      <c r="B56" s="33" t="s">
        <v>114</v>
      </c>
      <c r="C56" s="192" t="s">
        <v>31</v>
      </c>
      <c r="D56" s="192" t="s">
        <v>38</v>
      </c>
      <c r="E56" s="193">
        <f>'13'!G57</f>
        <v>0</v>
      </c>
      <c r="F56" s="193">
        <f>'13'!H57</f>
        <v>0</v>
      </c>
      <c r="G56" s="193">
        <f>'13'!I57</f>
        <v>0</v>
      </c>
      <c r="H56" s="193">
        <f>'13'!J57</f>
        <v>0</v>
      </c>
      <c r="I56" s="200">
        <f>'13'!K57</f>
        <v>0</v>
      </c>
      <c r="J56" s="206">
        <f t="shared" si="1"/>
        <v>0</v>
      </c>
      <c r="K56" s="192">
        <f t="shared" si="2"/>
        <v>0</v>
      </c>
      <c r="L56" s="192">
        <f t="shared" si="3"/>
        <v>0</v>
      </c>
      <c r="M56" s="192">
        <f t="shared" si="4"/>
        <v>0</v>
      </c>
      <c r="N56" s="211">
        <f t="shared" si="5"/>
        <v>0</v>
      </c>
      <c r="O56" s="206">
        <f>'13'!AW57</f>
        <v>0</v>
      </c>
      <c r="P56" s="192">
        <f>'13'!AX57</f>
        <v>0</v>
      </c>
      <c r="Q56" s="192">
        <f>'13'!AY57</f>
        <v>0</v>
      </c>
      <c r="R56" s="192">
        <f>'13'!AZ57</f>
        <v>0</v>
      </c>
      <c r="S56" s="207">
        <f>'13'!BA57</f>
        <v>0</v>
      </c>
      <c r="T56" s="206">
        <f>'13'!BD57</f>
        <v>0</v>
      </c>
      <c r="U56" s="192">
        <f>'13'!BE57</f>
        <v>0</v>
      </c>
      <c r="V56" s="192">
        <f>'13'!BF57</f>
        <v>0</v>
      </c>
      <c r="W56" s="192">
        <f>'13'!BG57</f>
        <v>0</v>
      </c>
      <c r="X56" s="207">
        <f>'13'!BH57</f>
        <v>0</v>
      </c>
      <c r="Y56" s="206">
        <f>'13'!BK57</f>
        <v>0</v>
      </c>
      <c r="Z56" s="192">
        <f>'13'!BL57</f>
        <v>0</v>
      </c>
      <c r="AA56" s="192">
        <f>'13'!BM57</f>
        <v>0</v>
      </c>
      <c r="AB56" s="192">
        <f>'13'!BN57</f>
        <v>0</v>
      </c>
      <c r="AC56" s="207">
        <f>'13'!BO57</f>
        <v>0</v>
      </c>
      <c r="AD56" s="206">
        <f>'13'!BR57</f>
        <v>0</v>
      </c>
      <c r="AE56" s="192">
        <f>'13'!BS57</f>
        <v>0</v>
      </c>
      <c r="AF56" s="192">
        <f>'13'!BT57</f>
        <v>0</v>
      </c>
      <c r="AG56" s="192">
        <f>'13'!BU57</f>
        <v>0</v>
      </c>
      <c r="AH56" s="207">
        <f>'13'!BV57</f>
        <v>0</v>
      </c>
    </row>
    <row r="57" spans="1:34" s="1" customFormat="1" ht="24" hidden="1" outlineLevel="2" x14ac:dyDescent="0.2">
      <c r="A57" s="39" t="s">
        <v>115</v>
      </c>
      <c r="B57" s="40" t="s">
        <v>116</v>
      </c>
      <c r="C57" s="190" t="s">
        <v>117</v>
      </c>
      <c r="D57" s="190" t="s">
        <v>38</v>
      </c>
      <c r="E57" s="191">
        <f>'13'!G58</f>
        <v>0</v>
      </c>
      <c r="F57" s="191">
        <f>'13'!H58</f>
        <v>0</v>
      </c>
      <c r="G57" s="191">
        <f>'13'!I58</f>
        <v>0</v>
      </c>
      <c r="H57" s="191">
        <f>'13'!J58</f>
        <v>0</v>
      </c>
      <c r="I57" s="199">
        <f>'13'!K58</f>
        <v>0</v>
      </c>
      <c r="J57" s="216">
        <f t="shared" si="1"/>
        <v>0</v>
      </c>
      <c r="K57" s="190">
        <f t="shared" si="2"/>
        <v>0</v>
      </c>
      <c r="L57" s="190">
        <f t="shared" si="3"/>
        <v>0</v>
      </c>
      <c r="M57" s="190">
        <f t="shared" si="4"/>
        <v>0</v>
      </c>
      <c r="N57" s="217">
        <f t="shared" si="5"/>
        <v>0</v>
      </c>
      <c r="O57" s="216">
        <f>'13'!AW58</f>
        <v>0</v>
      </c>
      <c r="P57" s="190">
        <f>'13'!AX58</f>
        <v>0</v>
      </c>
      <c r="Q57" s="190">
        <f>'13'!AY58</f>
        <v>0</v>
      </c>
      <c r="R57" s="190">
        <f>'13'!AZ58</f>
        <v>0</v>
      </c>
      <c r="S57" s="222">
        <f>'13'!BA58</f>
        <v>0</v>
      </c>
      <c r="T57" s="216">
        <f>'13'!BD58</f>
        <v>0</v>
      </c>
      <c r="U57" s="190">
        <f>'13'!BE58</f>
        <v>0</v>
      </c>
      <c r="V57" s="190">
        <f>'13'!BF58</f>
        <v>0</v>
      </c>
      <c r="W57" s="190">
        <f>'13'!BG58</f>
        <v>0</v>
      </c>
      <c r="X57" s="222">
        <f>'13'!BH58</f>
        <v>0</v>
      </c>
      <c r="Y57" s="216">
        <f>'13'!BK58</f>
        <v>0</v>
      </c>
      <c r="Z57" s="190">
        <f>'13'!BL58</f>
        <v>0</v>
      </c>
      <c r="AA57" s="190">
        <f>'13'!BM58</f>
        <v>0</v>
      </c>
      <c r="AB57" s="190">
        <f>'13'!BN58</f>
        <v>0</v>
      </c>
      <c r="AC57" s="222">
        <f>'13'!BO58</f>
        <v>0</v>
      </c>
      <c r="AD57" s="216">
        <f>'13'!BR58</f>
        <v>0</v>
      </c>
      <c r="AE57" s="190">
        <f>'13'!BS58</f>
        <v>0</v>
      </c>
      <c r="AF57" s="190">
        <f>'13'!BT58</f>
        <v>0</v>
      </c>
      <c r="AG57" s="190">
        <f>'13'!BU58</f>
        <v>0</v>
      </c>
      <c r="AH57" s="222">
        <f>'13'!BV58</f>
        <v>0</v>
      </c>
    </row>
    <row r="58" spans="1:34" s="1" customFormat="1" ht="12" hidden="1" outlineLevel="2" x14ac:dyDescent="0.2">
      <c r="A58" s="39" t="s">
        <v>118</v>
      </c>
      <c r="B58" s="40" t="s">
        <v>119</v>
      </c>
      <c r="C58" s="190" t="s">
        <v>120</v>
      </c>
      <c r="D58" s="190" t="s">
        <v>38</v>
      </c>
      <c r="E58" s="191">
        <f>'13'!G59</f>
        <v>0</v>
      </c>
      <c r="F58" s="191">
        <f>'13'!H59</f>
        <v>0</v>
      </c>
      <c r="G58" s="191">
        <f>'13'!I59</f>
        <v>0</v>
      </c>
      <c r="H58" s="191">
        <f>'13'!J59</f>
        <v>0</v>
      </c>
      <c r="I58" s="199">
        <f>'13'!K59</f>
        <v>0</v>
      </c>
      <c r="J58" s="216">
        <f t="shared" si="1"/>
        <v>0</v>
      </c>
      <c r="K58" s="190">
        <f t="shared" si="2"/>
        <v>0</v>
      </c>
      <c r="L58" s="190">
        <f t="shared" si="3"/>
        <v>0</v>
      </c>
      <c r="M58" s="190">
        <f t="shared" si="4"/>
        <v>0</v>
      </c>
      <c r="N58" s="217">
        <f t="shared" si="5"/>
        <v>0</v>
      </c>
      <c r="O58" s="216">
        <f>'13'!AW59</f>
        <v>0</v>
      </c>
      <c r="P58" s="190">
        <f>'13'!AX59</f>
        <v>0</v>
      </c>
      <c r="Q58" s="190">
        <f>'13'!AY59</f>
        <v>0</v>
      </c>
      <c r="R58" s="190">
        <f>'13'!AZ59</f>
        <v>0</v>
      </c>
      <c r="S58" s="222">
        <f>'13'!BA59</f>
        <v>0</v>
      </c>
      <c r="T58" s="216">
        <f>'13'!BD59</f>
        <v>0</v>
      </c>
      <c r="U58" s="190">
        <f>'13'!BE59</f>
        <v>0</v>
      </c>
      <c r="V58" s="190">
        <f>'13'!BF59</f>
        <v>0</v>
      </c>
      <c r="W58" s="190">
        <f>'13'!BG59</f>
        <v>0</v>
      </c>
      <c r="X58" s="222">
        <f>'13'!BH59</f>
        <v>0</v>
      </c>
      <c r="Y58" s="216">
        <f>'13'!BK59</f>
        <v>0</v>
      </c>
      <c r="Z58" s="190">
        <f>'13'!BL59</f>
        <v>0</v>
      </c>
      <c r="AA58" s="190">
        <f>'13'!BM59</f>
        <v>0</v>
      </c>
      <c r="AB58" s="190">
        <f>'13'!BN59</f>
        <v>0</v>
      </c>
      <c r="AC58" s="222">
        <f>'13'!BO59</f>
        <v>0</v>
      </c>
      <c r="AD58" s="216">
        <f>'13'!BR59</f>
        <v>0</v>
      </c>
      <c r="AE58" s="190">
        <f>'13'!BS59</f>
        <v>0</v>
      </c>
      <c r="AF58" s="190">
        <f>'13'!BT59</f>
        <v>0</v>
      </c>
      <c r="AG58" s="190">
        <f>'13'!BU59</f>
        <v>0</v>
      </c>
      <c r="AH58" s="222">
        <f>'13'!BV59</f>
        <v>0</v>
      </c>
    </row>
    <row r="59" spans="1:34" s="1" customFormat="1" ht="12" collapsed="1" x14ac:dyDescent="0.2">
      <c r="F59" s="194"/>
      <c r="G59" s="194"/>
      <c r="H59" s="194"/>
      <c r="I59" s="194"/>
      <c r="J59" s="194"/>
      <c r="K59" s="194"/>
      <c r="L59" s="194"/>
      <c r="M59" s="194"/>
      <c r="N59" s="194"/>
      <c r="O59" s="194"/>
      <c r="P59" s="194"/>
      <c r="Q59" s="194"/>
      <c r="R59" s="194"/>
      <c r="S59" s="194"/>
      <c r="T59" s="194"/>
      <c r="U59" s="194"/>
      <c r="V59" s="194"/>
      <c r="W59" s="194"/>
      <c r="X59" s="194"/>
      <c r="Y59" s="194"/>
      <c r="Z59" s="194"/>
      <c r="AA59" s="194"/>
      <c r="AB59" s="194"/>
      <c r="AC59" s="194"/>
      <c r="AD59" s="194"/>
      <c r="AE59" s="194"/>
      <c r="AF59" s="194"/>
      <c r="AG59" s="194"/>
      <c r="AH59" s="194"/>
    </row>
    <row r="60" spans="1:34" s="8" customFormat="1" ht="11.25" x14ac:dyDescent="0.2">
      <c r="A60" s="72" t="s">
        <v>248</v>
      </c>
    </row>
    <row r="61" spans="1:34" s="8" customFormat="1" ht="11.25" x14ac:dyDescent="0.2">
      <c r="A61" s="8" t="s">
        <v>249</v>
      </c>
    </row>
  </sheetData>
  <autoFilter ref="A17:AH43" xr:uid="{00000000-0009-0000-0000-000006000000}"/>
  <mergeCells count="23">
    <mergeCell ref="AD16:AH16"/>
    <mergeCell ref="K6:X6"/>
    <mergeCell ref="AD2:AH2"/>
    <mergeCell ref="A3:AH3"/>
    <mergeCell ref="K4:L4"/>
    <mergeCell ref="M4:N4"/>
    <mergeCell ref="O4:P4"/>
    <mergeCell ref="K7:X7"/>
    <mergeCell ref="O9:P9"/>
    <mergeCell ref="M11:AH11"/>
    <mergeCell ref="M12:Z12"/>
    <mergeCell ref="A14:A17"/>
    <mergeCell ref="B14:B17"/>
    <mergeCell ref="C14:C17"/>
    <mergeCell ref="D14:D17"/>
    <mergeCell ref="E14:AH14"/>
    <mergeCell ref="E15:I15"/>
    <mergeCell ref="J15:AH15"/>
    <mergeCell ref="E16:I16"/>
    <mergeCell ref="J16:N16"/>
    <mergeCell ref="O16:S16"/>
    <mergeCell ref="T16:X16"/>
    <mergeCell ref="Y16:AC16"/>
  </mergeCells>
  <phoneticPr fontId="28" type="noConversion"/>
  <pageMargins left="0.39370078740157483" right="0.39370078740157483" top="0.78740157480314965" bottom="0.39370078740157483" header="0.19685039370078741" footer="0.19685039370078741"/>
  <pageSetup paperSize="8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CA60"/>
  <sheetViews>
    <sheetView zoomScaleNormal="100" zoomScaleSheetLayoutView="100" workbookViewId="0">
      <selection activeCell="BW14" sqref="BW14:BZ16"/>
    </sheetView>
  </sheetViews>
  <sheetFormatPr defaultRowHeight="15.75" outlineLevelRow="3" outlineLevelCol="1" x14ac:dyDescent="0.25"/>
  <cols>
    <col min="1" max="1" width="7.28515625" style="6" customWidth="1"/>
    <col min="2" max="2" width="26" style="6" customWidth="1"/>
    <col min="3" max="3" width="9.7109375" style="6" customWidth="1"/>
    <col min="4" max="4" width="9.7109375" style="6" customWidth="1" outlineLevel="1" collapsed="1"/>
    <col min="5" max="5" width="9.42578125" style="6" customWidth="1" outlineLevel="1"/>
    <col min="6" max="6" width="9.42578125" style="98" customWidth="1" outlineLevel="1"/>
    <col min="7" max="7" width="5.42578125" style="98" customWidth="1" outlineLevel="1"/>
    <col min="8" max="8" width="4.7109375" style="98" customWidth="1" outlineLevel="1"/>
    <col min="9" max="9" width="6.140625" style="98" customWidth="1" outlineLevel="1"/>
    <col min="10" max="10" width="5.7109375" style="98" customWidth="1" outlineLevel="1"/>
    <col min="11" max="11" width="4.7109375" style="98" customWidth="1" outlineLevel="1"/>
    <col min="12" max="12" width="9.42578125" style="98" customWidth="1" outlineLevel="1"/>
    <col min="13" max="13" width="5.85546875" style="98" customWidth="1" outlineLevel="1"/>
    <col min="14" max="15" width="4.42578125" style="98" customWidth="1"/>
    <col min="16" max="16" width="6.140625" style="98" customWidth="1"/>
    <col min="17" max="17" width="5.5703125" style="98" customWidth="1"/>
    <col min="18" max="18" width="4.42578125" style="98" customWidth="1"/>
    <col min="19" max="19" width="9.42578125" style="98" customWidth="1" outlineLevel="1"/>
    <col min="20" max="20" width="6" style="98" customWidth="1" outlineLevel="1"/>
    <col min="21" max="22" width="5.140625" style="98" customWidth="1" outlineLevel="1"/>
    <col min="23" max="23" width="5.7109375" style="98" customWidth="1" outlineLevel="1"/>
    <col min="24" max="25" width="5.140625" style="98" customWidth="1" outlineLevel="1"/>
    <col min="26" max="27" width="9.42578125" style="98" customWidth="1" outlineLevel="1"/>
    <col min="28" max="28" width="5" style="98" customWidth="1" outlineLevel="1"/>
    <col min="29" max="29" width="4.5703125" style="98" customWidth="1" outlineLevel="1"/>
    <col min="30" max="30" width="6.7109375" style="98" customWidth="1" outlineLevel="1"/>
    <col min="31" max="31" width="5.140625" style="98" customWidth="1" outlineLevel="1"/>
    <col min="32" max="32" width="4.5703125" style="98" customWidth="1" outlineLevel="1"/>
    <col min="33" max="33" width="9.42578125" style="98" customWidth="1" outlineLevel="1"/>
    <col min="34" max="34" width="6" style="98" customWidth="1" outlineLevel="1"/>
    <col min="35" max="35" width="5.42578125" style="98" customWidth="1" outlineLevel="1"/>
    <col min="36" max="36" width="4.42578125" style="98" customWidth="1" outlineLevel="1"/>
    <col min="37" max="37" width="5.5703125" style="98" customWidth="1" outlineLevel="1"/>
    <col min="38" max="38" width="5.140625" style="98" customWidth="1" outlineLevel="1"/>
    <col min="39" max="39" width="4.42578125" style="98" customWidth="1" outlineLevel="1"/>
    <col min="40" max="40" width="9.7109375" style="6" customWidth="1"/>
    <col min="41" max="41" width="9.42578125" style="6" customWidth="1"/>
    <col min="42" max="42" width="7.42578125" style="6" customWidth="1"/>
    <col min="43" max="43" width="4.7109375" style="6" customWidth="1"/>
    <col min="44" max="45" width="7.42578125" style="6" customWidth="1"/>
    <col min="46" max="46" width="4.7109375" style="6" customWidth="1"/>
    <col min="47" max="47" width="9.7109375" style="6" customWidth="1" outlineLevel="1"/>
    <col min="48" max="48" width="9.42578125" style="6" customWidth="1" outlineLevel="1"/>
    <col min="49" max="49" width="5.5703125" style="6" customWidth="1"/>
    <col min="50" max="50" width="4.5703125" style="6" customWidth="1"/>
    <col min="51" max="51" width="6.85546875" style="6" customWidth="1"/>
    <col min="52" max="52" width="5.140625" style="6" customWidth="1"/>
    <col min="53" max="53" width="4.5703125" style="6" customWidth="1"/>
    <col min="54" max="55" width="9.42578125" style="6" customWidth="1" outlineLevel="1"/>
    <col min="56" max="60" width="7.42578125" style="6" customWidth="1" outlineLevel="1"/>
    <col min="61" max="61" width="9.7109375" style="6" customWidth="1" outlineLevel="1"/>
    <col min="62" max="62" width="9.42578125" style="6" customWidth="1" outlineLevel="1"/>
    <col min="63" max="63" width="7.42578125" style="6" customWidth="1" outlineLevel="1"/>
    <col min="64" max="64" width="5.7109375" style="6" customWidth="1" outlineLevel="1"/>
    <col min="65" max="65" width="7.42578125" style="6" customWidth="1" outlineLevel="1"/>
    <col min="66" max="66" width="5.140625" style="6" customWidth="1" outlineLevel="1"/>
    <col min="67" max="67" width="6" style="6" customWidth="1" outlineLevel="1"/>
    <col min="68" max="68" width="9.7109375" style="6" customWidth="1" outlineLevel="1"/>
    <col min="69" max="69" width="7.28515625" style="6" customWidth="1" outlineLevel="1"/>
    <col min="70" max="70" width="5.85546875" style="6" customWidth="1" outlineLevel="1"/>
    <col min="71" max="71" width="5" style="6" customWidth="1" outlineLevel="1"/>
    <col min="72" max="72" width="5.5703125" style="6" customWidth="1" outlineLevel="1"/>
    <col min="73" max="74" width="5" style="6" customWidth="1" outlineLevel="1"/>
    <col min="75" max="75" width="7.7109375" style="6" customWidth="1"/>
    <col min="76" max="76" width="4.7109375" style="6" customWidth="1"/>
    <col min="77" max="77" width="7.7109375" style="6" customWidth="1"/>
    <col min="78" max="78" width="8.42578125" style="6" customWidth="1"/>
    <col min="79" max="79" width="10.42578125" style="6" customWidth="1"/>
    <col min="80" max="16384" width="9.140625" style="6"/>
  </cols>
  <sheetData>
    <row r="1" spans="1:79" s="57" customFormat="1" ht="10.5" x14ac:dyDescent="0.2"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CA1" s="58" t="s">
        <v>143</v>
      </c>
    </row>
    <row r="2" spans="1:79" s="57" customFormat="1" ht="19.5" customHeight="1" x14ac:dyDescent="0.2"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BX2" s="59"/>
      <c r="BY2" s="584" t="s">
        <v>1</v>
      </c>
      <c r="BZ2" s="584"/>
      <c r="CA2" s="584"/>
    </row>
    <row r="3" spans="1:79" s="60" customFormat="1" ht="9.75" x14ac:dyDescent="0.15">
      <c r="A3" s="679" t="s">
        <v>144</v>
      </c>
      <c r="B3" s="679"/>
      <c r="C3" s="679"/>
      <c r="D3" s="679"/>
      <c r="E3" s="679"/>
      <c r="F3" s="679"/>
      <c r="G3" s="679"/>
      <c r="H3" s="679"/>
      <c r="I3" s="679"/>
      <c r="J3" s="679"/>
      <c r="K3" s="679"/>
      <c r="L3" s="679"/>
      <c r="M3" s="679"/>
      <c r="N3" s="679"/>
      <c r="O3" s="679"/>
      <c r="P3" s="679"/>
      <c r="Q3" s="679"/>
      <c r="R3" s="679"/>
      <c r="S3" s="679"/>
      <c r="T3" s="679"/>
      <c r="U3" s="679"/>
      <c r="V3" s="679"/>
      <c r="W3" s="679"/>
      <c r="X3" s="679"/>
      <c r="Y3" s="679"/>
      <c r="Z3" s="679"/>
      <c r="AA3" s="679"/>
      <c r="AB3" s="679"/>
      <c r="AC3" s="679"/>
      <c r="AD3" s="679"/>
      <c r="AE3" s="679"/>
      <c r="AF3" s="679"/>
      <c r="AG3" s="679"/>
      <c r="AH3" s="679"/>
      <c r="AI3" s="679"/>
      <c r="AJ3" s="679"/>
      <c r="AK3" s="679"/>
      <c r="AL3" s="679"/>
      <c r="AM3" s="679"/>
    </row>
    <row r="4" spans="1:79" s="60" customFormat="1" ht="9.75" x14ac:dyDescent="0.15">
      <c r="N4" s="61" t="s">
        <v>3</v>
      </c>
      <c r="O4" s="680" t="str">
        <f>'10'!$G$4</f>
        <v>1</v>
      </c>
      <c r="P4" s="680"/>
      <c r="Q4" s="681" t="s">
        <v>136</v>
      </c>
      <c r="R4" s="681"/>
      <c r="S4" s="97" t="str">
        <f>'10'!$J$4</f>
        <v>2020</v>
      </c>
      <c r="T4" s="60" t="s">
        <v>5</v>
      </c>
    </row>
    <row r="5" spans="1:79" ht="9" customHeight="1" x14ac:dyDescent="0.25"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79" s="60" customFormat="1" ht="12.75" customHeight="1" x14ac:dyDescent="0.15">
      <c r="M6" s="61" t="s">
        <v>6</v>
      </c>
      <c r="N6" s="682" t="str">
        <f>'10'!$G$6</f>
        <v xml:space="preserve"> АО «Вологодская областная энергетическая компания» </v>
      </c>
      <c r="O6" s="682"/>
      <c r="P6" s="682"/>
      <c r="Q6" s="682"/>
      <c r="R6" s="682"/>
      <c r="S6" s="682"/>
      <c r="T6" s="682"/>
      <c r="U6" s="682"/>
      <c r="V6" s="682"/>
      <c r="W6" s="682"/>
      <c r="X6" s="682"/>
      <c r="Y6" s="682"/>
      <c r="Z6" s="682"/>
    </row>
    <row r="7" spans="1:79" s="62" customFormat="1" ht="10.5" customHeight="1" x14ac:dyDescent="0.15">
      <c r="N7" s="574" t="s">
        <v>8</v>
      </c>
      <c r="O7" s="574"/>
      <c r="P7" s="574"/>
      <c r="Q7" s="574"/>
      <c r="R7" s="574"/>
      <c r="S7" s="574"/>
      <c r="T7" s="574"/>
      <c r="U7" s="574"/>
      <c r="V7" s="574"/>
      <c r="W7" s="574"/>
      <c r="X7" s="574"/>
      <c r="Y7" s="574"/>
      <c r="Z7" s="574"/>
      <c r="AA7" s="96"/>
      <c r="AJ7" s="96"/>
      <c r="AK7" s="96"/>
    </row>
    <row r="8" spans="1:79" ht="9" customHeight="1" x14ac:dyDescent="0.25"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79" s="60" customFormat="1" ht="9.75" x14ac:dyDescent="0.15">
      <c r="R9" s="61" t="s">
        <v>9</v>
      </c>
      <c r="S9" s="86">
        <f>'10'!$J$9</f>
        <v>2020</v>
      </c>
      <c r="T9" s="60" t="s">
        <v>10</v>
      </c>
      <c r="Z9" s="61"/>
    </row>
    <row r="10" spans="1:79" ht="9" customHeight="1" x14ac:dyDescent="0.25"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79" s="60" customFormat="1" ht="40.5" customHeight="1" x14ac:dyDescent="0.15">
      <c r="E11" s="678" t="s">
        <v>11</v>
      </c>
      <c r="F11" s="678"/>
      <c r="G11" s="678"/>
      <c r="H11" s="678"/>
      <c r="I11" s="678"/>
      <c r="J11" s="678"/>
      <c r="K11" s="678"/>
      <c r="L11" s="678"/>
      <c r="M11" s="678"/>
      <c r="N11" s="678"/>
      <c r="O11" s="674" t="str">
        <f>'10'!$E$11</f>
        <v>приказом ДЕПАРТАМЕНТА ТОПЛИВНО-ЭНЕРГЕТИЧЕСКОГО КОМПЛЕКСА И ТАРИФНОГО РЕГУЛИРОВАНИЯ ВОЛОГОДСКОЙ ОБЛАСТИ "Об утверждении  инвестиционной программы АО «Вологодская областная энергетическая компания» на 2020-2024 годы"  от 30 октября 2019 года"  № 160</v>
      </c>
      <c r="P11" s="674"/>
      <c r="Q11" s="674"/>
      <c r="R11" s="674"/>
      <c r="S11" s="674"/>
      <c r="T11" s="674"/>
      <c r="U11" s="674"/>
      <c r="V11" s="674"/>
      <c r="W11" s="674"/>
      <c r="X11" s="674"/>
      <c r="Y11" s="674"/>
      <c r="Z11" s="674"/>
      <c r="AA11" s="674"/>
      <c r="AB11" s="674"/>
      <c r="AC11" s="674"/>
      <c r="AD11" s="674"/>
      <c r="AE11" s="674"/>
      <c r="AF11" s="674"/>
      <c r="AG11" s="674"/>
      <c r="AH11" s="674"/>
      <c r="AI11" s="674"/>
      <c r="AJ11" s="674"/>
    </row>
    <row r="12" spans="1:79" s="62" customFormat="1" ht="8.25" x14ac:dyDescent="0.15">
      <c r="Q12" s="588" t="s">
        <v>13</v>
      </c>
      <c r="R12" s="588"/>
      <c r="S12" s="588"/>
      <c r="T12" s="588"/>
      <c r="U12" s="588"/>
      <c r="V12" s="588"/>
      <c r="W12" s="588"/>
      <c r="X12" s="588"/>
      <c r="Y12" s="588"/>
      <c r="Z12" s="588"/>
      <c r="AA12" s="588"/>
      <c r="AB12" s="588"/>
      <c r="AC12" s="96"/>
      <c r="AD12" s="96"/>
      <c r="AE12" s="96"/>
      <c r="AF12" s="96"/>
    </row>
    <row r="13" spans="1:79" s="57" customFormat="1" ht="9" customHeight="1" x14ac:dyDescent="0.2">
      <c r="F13" s="171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</row>
    <row r="14" spans="1:79" s="65" customFormat="1" ht="15" customHeight="1" x14ac:dyDescent="0.2">
      <c r="A14" s="670" t="s">
        <v>14</v>
      </c>
      <c r="B14" s="670" t="s">
        <v>15</v>
      </c>
      <c r="C14" s="670" t="s">
        <v>16</v>
      </c>
      <c r="D14" s="670" t="s">
        <v>145</v>
      </c>
      <c r="E14" s="676" t="s">
        <v>146</v>
      </c>
      <c r="F14" s="677"/>
      <c r="G14" s="677"/>
      <c r="H14" s="677"/>
      <c r="I14" s="677"/>
      <c r="J14" s="677"/>
      <c r="K14" s="677"/>
      <c r="L14" s="677"/>
      <c r="M14" s="677"/>
      <c r="N14" s="677"/>
      <c r="O14" s="677"/>
      <c r="P14" s="677"/>
      <c r="Q14" s="677"/>
      <c r="R14" s="677"/>
      <c r="S14" s="677"/>
      <c r="T14" s="677"/>
      <c r="U14" s="677"/>
      <c r="V14" s="677"/>
      <c r="W14" s="677"/>
      <c r="X14" s="677"/>
      <c r="Y14" s="677"/>
      <c r="Z14" s="677"/>
      <c r="AA14" s="677"/>
      <c r="AB14" s="677"/>
      <c r="AC14" s="677"/>
      <c r="AD14" s="677"/>
      <c r="AE14" s="677"/>
      <c r="AF14" s="677"/>
      <c r="AG14" s="677"/>
      <c r="AH14" s="677"/>
      <c r="AI14" s="677"/>
      <c r="AJ14" s="677"/>
      <c r="AK14" s="677"/>
      <c r="AL14" s="677"/>
      <c r="AM14" s="677"/>
      <c r="AN14" s="661" t="s">
        <v>962</v>
      </c>
      <c r="AO14" s="661"/>
      <c r="AP14" s="661"/>
      <c r="AQ14" s="661"/>
      <c r="AR14" s="661"/>
      <c r="AS14" s="661"/>
      <c r="AT14" s="661"/>
      <c r="AU14" s="661"/>
      <c r="AV14" s="661"/>
      <c r="AW14" s="661"/>
      <c r="AX14" s="661"/>
      <c r="AY14" s="661"/>
      <c r="AZ14" s="661"/>
      <c r="BA14" s="661"/>
      <c r="BB14" s="661"/>
      <c r="BC14" s="661"/>
      <c r="BD14" s="661"/>
      <c r="BE14" s="661"/>
      <c r="BF14" s="661"/>
      <c r="BG14" s="661"/>
      <c r="BH14" s="661"/>
      <c r="BI14" s="661"/>
      <c r="BJ14" s="661"/>
      <c r="BK14" s="661"/>
      <c r="BL14" s="661"/>
      <c r="BM14" s="661"/>
      <c r="BN14" s="661"/>
      <c r="BO14" s="661"/>
      <c r="BP14" s="661"/>
      <c r="BQ14" s="661"/>
      <c r="BR14" s="661"/>
      <c r="BS14" s="661"/>
      <c r="BT14" s="661"/>
      <c r="BU14" s="661"/>
      <c r="BV14" s="662"/>
      <c r="BW14" s="663" t="s">
        <v>147</v>
      </c>
      <c r="BX14" s="664"/>
      <c r="BY14" s="664"/>
      <c r="BZ14" s="665"/>
      <c r="CA14" s="670" t="s">
        <v>20</v>
      </c>
    </row>
    <row r="15" spans="1:79" s="65" customFormat="1" ht="15" customHeight="1" x14ac:dyDescent="0.2">
      <c r="A15" s="671"/>
      <c r="B15" s="671"/>
      <c r="C15" s="671"/>
      <c r="D15" s="675"/>
      <c r="E15" s="672" t="s">
        <v>28</v>
      </c>
      <c r="F15" s="658"/>
      <c r="G15" s="658"/>
      <c r="H15" s="658"/>
      <c r="I15" s="658"/>
      <c r="J15" s="658"/>
      <c r="K15" s="658"/>
      <c r="L15" s="658"/>
      <c r="M15" s="658"/>
      <c r="N15" s="658"/>
      <c r="O15" s="658"/>
      <c r="P15" s="658"/>
      <c r="Q15" s="658"/>
      <c r="R15" s="658"/>
      <c r="S15" s="658"/>
      <c r="T15" s="658"/>
      <c r="U15" s="658"/>
      <c r="V15" s="658"/>
      <c r="W15" s="658"/>
      <c r="X15" s="658"/>
      <c r="Y15" s="658"/>
      <c r="Z15" s="658"/>
      <c r="AA15" s="658"/>
      <c r="AB15" s="658"/>
      <c r="AC15" s="658"/>
      <c r="AD15" s="658"/>
      <c r="AE15" s="658"/>
      <c r="AF15" s="658"/>
      <c r="AG15" s="658"/>
      <c r="AH15" s="658"/>
      <c r="AI15" s="658"/>
      <c r="AJ15" s="658"/>
      <c r="AK15" s="658"/>
      <c r="AL15" s="658"/>
      <c r="AM15" s="660"/>
      <c r="AN15" s="673" t="s">
        <v>29</v>
      </c>
      <c r="AO15" s="654"/>
      <c r="AP15" s="654"/>
      <c r="AQ15" s="654"/>
      <c r="AR15" s="654"/>
      <c r="AS15" s="654"/>
      <c r="AT15" s="654"/>
      <c r="AU15" s="654"/>
      <c r="AV15" s="654"/>
      <c r="AW15" s="654"/>
      <c r="AX15" s="654"/>
      <c r="AY15" s="654"/>
      <c r="AZ15" s="654"/>
      <c r="BA15" s="654"/>
      <c r="BB15" s="654"/>
      <c r="BC15" s="654"/>
      <c r="BD15" s="654"/>
      <c r="BE15" s="654"/>
      <c r="BF15" s="654"/>
      <c r="BG15" s="654"/>
      <c r="BH15" s="654"/>
      <c r="BI15" s="654"/>
      <c r="BJ15" s="654"/>
      <c r="BK15" s="654"/>
      <c r="BL15" s="654"/>
      <c r="BM15" s="654"/>
      <c r="BN15" s="654"/>
      <c r="BO15" s="654"/>
      <c r="BP15" s="654"/>
      <c r="BQ15" s="654"/>
      <c r="BR15" s="654"/>
      <c r="BS15" s="654"/>
      <c r="BT15" s="654"/>
      <c r="BU15" s="654"/>
      <c r="BV15" s="655"/>
      <c r="BW15" s="666"/>
      <c r="BX15" s="666"/>
      <c r="BY15" s="666"/>
      <c r="BZ15" s="667"/>
      <c r="CA15" s="671"/>
    </row>
    <row r="16" spans="1:79" s="65" customFormat="1" ht="15" customHeight="1" x14ac:dyDescent="0.2">
      <c r="A16" s="671"/>
      <c r="B16" s="671"/>
      <c r="C16" s="671"/>
      <c r="D16" s="675"/>
      <c r="E16" s="672" t="s">
        <v>21</v>
      </c>
      <c r="F16" s="658"/>
      <c r="G16" s="658"/>
      <c r="H16" s="658"/>
      <c r="I16" s="658"/>
      <c r="J16" s="658"/>
      <c r="K16" s="658"/>
      <c r="L16" s="672" t="s">
        <v>22</v>
      </c>
      <c r="M16" s="658"/>
      <c r="N16" s="658"/>
      <c r="O16" s="658"/>
      <c r="P16" s="658"/>
      <c r="Q16" s="658"/>
      <c r="R16" s="659"/>
      <c r="S16" s="657" t="s">
        <v>23</v>
      </c>
      <c r="T16" s="658"/>
      <c r="U16" s="658"/>
      <c r="V16" s="658"/>
      <c r="W16" s="658"/>
      <c r="X16" s="658"/>
      <c r="Y16" s="659"/>
      <c r="Z16" s="657" t="s">
        <v>24</v>
      </c>
      <c r="AA16" s="658"/>
      <c r="AB16" s="658"/>
      <c r="AC16" s="658"/>
      <c r="AD16" s="658"/>
      <c r="AE16" s="658"/>
      <c r="AF16" s="659"/>
      <c r="AG16" s="657" t="s">
        <v>25</v>
      </c>
      <c r="AH16" s="658"/>
      <c r="AI16" s="658"/>
      <c r="AJ16" s="658"/>
      <c r="AK16" s="658"/>
      <c r="AL16" s="658"/>
      <c r="AM16" s="660"/>
      <c r="AN16" s="673" t="s">
        <v>21</v>
      </c>
      <c r="AO16" s="654"/>
      <c r="AP16" s="654"/>
      <c r="AQ16" s="654"/>
      <c r="AR16" s="654"/>
      <c r="AS16" s="654"/>
      <c r="AT16" s="654"/>
      <c r="AU16" s="673" t="s">
        <v>22</v>
      </c>
      <c r="AV16" s="654"/>
      <c r="AW16" s="654"/>
      <c r="AX16" s="654"/>
      <c r="AY16" s="654"/>
      <c r="AZ16" s="654"/>
      <c r="BA16" s="656"/>
      <c r="BB16" s="653" t="s">
        <v>23</v>
      </c>
      <c r="BC16" s="654"/>
      <c r="BD16" s="654"/>
      <c r="BE16" s="654"/>
      <c r="BF16" s="654"/>
      <c r="BG16" s="654"/>
      <c r="BH16" s="656"/>
      <c r="BI16" s="653" t="s">
        <v>24</v>
      </c>
      <c r="BJ16" s="654"/>
      <c r="BK16" s="654"/>
      <c r="BL16" s="654"/>
      <c r="BM16" s="654"/>
      <c r="BN16" s="654"/>
      <c r="BO16" s="656"/>
      <c r="BP16" s="653" t="s">
        <v>25</v>
      </c>
      <c r="BQ16" s="654"/>
      <c r="BR16" s="654"/>
      <c r="BS16" s="654"/>
      <c r="BT16" s="654"/>
      <c r="BU16" s="654"/>
      <c r="BV16" s="655"/>
      <c r="BW16" s="668"/>
      <c r="BX16" s="668"/>
      <c r="BY16" s="668"/>
      <c r="BZ16" s="669"/>
      <c r="CA16" s="671"/>
    </row>
    <row r="17" spans="1:79" s="65" customFormat="1" ht="30" customHeight="1" x14ac:dyDescent="0.2">
      <c r="A17" s="671"/>
      <c r="B17" s="671"/>
      <c r="C17" s="671"/>
      <c r="D17" s="675"/>
      <c r="E17" s="235" t="s">
        <v>148</v>
      </c>
      <c r="F17" s="657" t="s">
        <v>149</v>
      </c>
      <c r="G17" s="658"/>
      <c r="H17" s="658"/>
      <c r="I17" s="658"/>
      <c r="J17" s="658"/>
      <c r="K17" s="658"/>
      <c r="L17" s="235" t="s">
        <v>148</v>
      </c>
      <c r="M17" s="657" t="s">
        <v>149</v>
      </c>
      <c r="N17" s="658"/>
      <c r="O17" s="658"/>
      <c r="P17" s="658"/>
      <c r="Q17" s="658"/>
      <c r="R17" s="659"/>
      <c r="S17" s="143" t="s">
        <v>148</v>
      </c>
      <c r="T17" s="657" t="s">
        <v>149</v>
      </c>
      <c r="U17" s="658"/>
      <c r="V17" s="658"/>
      <c r="W17" s="658"/>
      <c r="X17" s="658"/>
      <c r="Y17" s="659"/>
      <c r="Z17" s="143" t="s">
        <v>148</v>
      </c>
      <c r="AA17" s="657" t="s">
        <v>149</v>
      </c>
      <c r="AB17" s="658"/>
      <c r="AC17" s="658"/>
      <c r="AD17" s="658"/>
      <c r="AE17" s="658"/>
      <c r="AF17" s="659"/>
      <c r="AG17" s="143" t="s">
        <v>148</v>
      </c>
      <c r="AH17" s="657" t="s">
        <v>149</v>
      </c>
      <c r="AI17" s="658"/>
      <c r="AJ17" s="658"/>
      <c r="AK17" s="658"/>
      <c r="AL17" s="658"/>
      <c r="AM17" s="660"/>
      <c r="AN17" s="262" t="s">
        <v>148</v>
      </c>
      <c r="AO17" s="653" t="s">
        <v>149</v>
      </c>
      <c r="AP17" s="654"/>
      <c r="AQ17" s="654"/>
      <c r="AR17" s="654"/>
      <c r="AS17" s="654"/>
      <c r="AT17" s="654"/>
      <c r="AU17" s="262" t="s">
        <v>148</v>
      </c>
      <c r="AV17" s="653" t="s">
        <v>149</v>
      </c>
      <c r="AW17" s="654"/>
      <c r="AX17" s="654"/>
      <c r="AY17" s="654"/>
      <c r="AZ17" s="654"/>
      <c r="BA17" s="656"/>
      <c r="BB17" s="66" t="s">
        <v>148</v>
      </c>
      <c r="BC17" s="653" t="s">
        <v>149</v>
      </c>
      <c r="BD17" s="654"/>
      <c r="BE17" s="654"/>
      <c r="BF17" s="654"/>
      <c r="BG17" s="654"/>
      <c r="BH17" s="656"/>
      <c r="BI17" s="66" t="s">
        <v>148</v>
      </c>
      <c r="BJ17" s="653" t="s">
        <v>149</v>
      </c>
      <c r="BK17" s="654"/>
      <c r="BL17" s="654"/>
      <c r="BM17" s="654"/>
      <c r="BN17" s="654"/>
      <c r="BO17" s="656"/>
      <c r="BP17" s="66" t="s">
        <v>148</v>
      </c>
      <c r="BQ17" s="653" t="s">
        <v>149</v>
      </c>
      <c r="BR17" s="654"/>
      <c r="BS17" s="654"/>
      <c r="BT17" s="654"/>
      <c r="BU17" s="654"/>
      <c r="BV17" s="655"/>
      <c r="BW17" s="654" t="s">
        <v>148</v>
      </c>
      <c r="BX17" s="656"/>
      <c r="BY17" s="654" t="s">
        <v>149</v>
      </c>
      <c r="BZ17" s="656"/>
      <c r="CA17" s="671"/>
    </row>
    <row r="18" spans="1:79" s="65" customFormat="1" ht="45" customHeight="1" x14ac:dyDescent="0.2">
      <c r="A18" s="671"/>
      <c r="B18" s="671"/>
      <c r="C18" s="671"/>
      <c r="D18" s="675"/>
      <c r="E18" s="236" t="s">
        <v>142</v>
      </c>
      <c r="F18" s="144" t="s">
        <v>142</v>
      </c>
      <c r="G18" s="144" t="s">
        <v>150</v>
      </c>
      <c r="H18" s="144" t="s">
        <v>151</v>
      </c>
      <c r="I18" s="144" t="s">
        <v>152</v>
      </c>
      <c r="J18" s="144" t="s">
        <v>153</v>
      </c>
      <c r="K18" s="251" t="s">
        <v>154</v>
      </c>
      <c r="L18" s="236" t="s">
        <v>142</v>
      </c>
      <c r="M18" s="144" t="s">
        <v>142</v>
      </c>
      <c r="N18" s="144" t="s">
        <v>150</v>
      </c>
      <c r="O18" s="144" t="s">
        <v>151</v>
      </c>
      <c r="P18" s="144" t="s">
        <v>152</v>
      </c>
      <c r="Q18" s="144" t="s">
        <v>153</v>
      </c>
      <c r="R18" s="144" t="s">
        <v>154</v>
      </c>
      <c r="S18" s="144" t="s">
        <v>142</v>
      </c>
      <c r="T18" s="144" t="s">
        <v>142</v>
      </c>
      <c r="U18" s="144" t="s">
        <v>150</v>
      </c>
      <c r="V18" s="144" t="s">
        <v>151</v>
      </c>
      <c r="W18" s="144" t="s">
        <v>152</v>
      </c>
      <c r="X18" s="144" t="s">
        <v>153</v>
      </c>
      <c r="Y18" s="144" t="s">
        <v>154</v>
      </c>
      <c r="Z18" s="144" t="s">
        <v>142</v>
      </c>
      <c r="AA18" s="144" t="s">
        <v>142</v>
      </c>
      <c r="AB18" s="144" t="s">
        <v>150</v>
      </c>
      <c r="AC18" s="144" t="s">
        <v>151</v>
      </c>
      <c r="AD18" s="144" t="s">
        <v>152</v>
      </c>
      <c r="AE18" s="144" t="s">
        <v>153</v>
      </c>
      <c r="AF18" s="144" t="s">
        <v>154</v>
      </c>
      <c r="AG18" s="144" t="s">
        <v>142</v>
      </c>
      <c r="AH18" s="144" t="s">
        <v>142</v>
      </c>
      <c r="AI18" s="144" t="s">
        <v>150</v>
      </c>
      <c r="AJ18" s="144" t="s">
        <v>151</v>
      </c>
      <c r="AK18" s="144" t="s">
        <v>152</v>
      </c>
      <c r="AL18" s="144" t="s">
        <v>153</v>
      </c>
      <c r="AM18" s="237" t="s">
        <v>154</v>
      </c>
      <c r="AN18" s="263" t="s">
        <v>142</v>
      </c>
      <c r="AO18" s="67" t="s">
        <v>142</v>
      </c>
      <c r="AP18" s="67" t="s">
        <v>150</v>
      </c>
      <c r="AQ18" s="67" t="s">
        <v>151</v>
      </c>
      <c r="AR18" s="67" t="s">
        <v>152</v>
      </c>
      <c r="AS18" s="67" t="s">
        <v>153</v>
      </c>
      <c r="AT18" s="272" t="s">
        <v>154</v>
      </c>
      <c r="AU18" s="263" t="s">
        <v>142</v>
      </c>
      <c r="AV18" s="67" t="s">
        <v>142</v>
      </c>
      <c r="AW18" s="67" t="s">
        <v>150</v>
      </c>
      <c r="AX18" s="67" t="s">
        <v>151</v>
      </c>
      <c r="AY18" s="67" t="s">
        <v>152</v>
      </c>
      <c r="AZ18" s="67" t="s">
        <v>153</v>
      </c>
      <c r="BA18" s="67" t="s">
        <v>154</v>
      </c>
      <c r="BB18" s="67" t="s">
        <v>142</v>
      </c>
      <c r="BC18" s="67" t="s">
        <v>142</v>
      </c>
      <c r="BD18" s="67" t="s">
        <v>150</v>
      </c>
      <c r="BE18" s="67" t="s">
        <v>151</v>
      </c>
      <c r="BF18" s="67" t="s">
        <v>152</v>
      </c>
      <c r="BG18" s="67" t="s">
        <v>153</v>
      </c>
      <c r="BH18" s="67" t="s">
        <v>154</v>
      </c>
      <c r="BI18" s="67" t="s">
        <v>142</v>
      </c>
      <c r="BJ18" s="67" t="s">
        <v>142</v>
      </c>
      <c r="BK18" s="67" t="s">
        <v>150</v>
      </c>
      <c r="BL18" s="67" t="s">
        <v>151</v>
      </c>
      <c r="BM18" s="67" t="s">
        <v>152</v>
      </c>
      <c r="BN18" s="67" t="s">
        <v>153</v>
      </c>
      <c r="BO18" s="67" t="s">
        <v>154</v>
      </c>
      <c r="BP18" s="67" t="s">
        <v>142</v>
      </c>
      <c r="BQ18" s="67" t="s">
        <v>142</v>
      </c>
      <c r="BR18" s="67" t="s">
        <v>150</v>
      </c>
      <c r="BS18" s="67" t="s">
        <v>151</v>
      </c>
      <c r="BT18" s="67" t="s">
        <v>152</v>
      </c>
      <c r="BU18" s="67" t="s">
        <v>153</v>
      </c>
      <c r="BV18" s="264" t="s">
        <v>154</v>
      </c>
      <c r="BW18" s="178" t="s">
        <v>142</v>
      </c>
      <c r="BX18" s="66" t="s">
        <v>27</v>
      </c>
      <c r="BY18" s="66" t="s">
        <v>142</v>
      </c>
      <c r="BZ18" s="66" t="s">
        <v>27</v>
      </c>
      <c r="CA18" s="671"/>
    </row>
    <row r="19" spans="1:79" s="65" customFormat="1" ht="10.5" x14ac:dyDescent="0.2">
      <c r="A19" s="287">
        <v>1</v>
      </c>
      <c r="B19" s="287">
        <v>2</v>
      </c>
      <c r="C19" s="287">
        <v>3</v>
      </c>
      <c r="D19" s="288">
        <v>4</v>
      </c>
      <c r="E19" s="289" t="s">
        <v>155</v>
      </c>
      <c r="F19" s="287" t="s">
        <v>156</v>
      </c>
      <c r="G19" s="287" t="s">
        <v>157</v>
      </c>
      <c r="H19" s="287" t="s">
        <v>158</v>
      </c>
      <c r="I19" s="287" t="s">
        <v>159</v>
      </c>
      <c r="J19" s="287" t="s">
        <v>160</v>
      </c>
      <c r="K19" s="288" t="s">
        <v>161</v>
      </c>
      <c r="L19" s="289" t="s">
        <v>162</v>
      </c>
      <c r="M19" s="287" t="s">
        <v>163</v>
      </c>
      <c r="N19" s="287" t="s">
        <v>164</v>
      </c>
      <c r="O19" s="287" t="s">
        <v>165</v>
      </c>
      <c r="P19" s="287" t="s">
        <v>166</v>
      </c>
      <c r="Q19" s="287" t="s">
        <v>167</v>
      </c>
      <c r="R19" s="287" t="s">
        <v>168</v>
      </c>
      <c r="S19" s="287" t="s">
        <v>169</v>
      </c>
      <c r="T19" s="287" t="s">
        <v>170</v>
      </c>
      <c r="U19" s="287" t="s">
        <v>171</v>
      </c>
      <c r="V19" s="287" t="s">
        <v>172</v>
      </c>
      <c r="W19" s="287" t="s">
        <v>173</v>
      </c>
      <c r="X19" s="287" t="s">
        <v>174</v>
      </c>
      <c r="Y19" s="287" t="s">
        <v>175</v>
      </c>
      <c r="Z19" s="287" t="s">
        <v>176</v>
      </c>
      <c r="AA19" s="287" t="s">
        <v>177</v>
      </c>
      <c r="AB19" s="287" t="s">
        <v>178</v>
      </c>
      <c r="AC19" s="287" t="s">
        <v>179</v>
      </c>
      <c r="AD19" s="287" t="s">
        <v>180</v>
      </c>
      <c r="AE19" s="287" t="s">
        <v>181</v>
      </c>
      <c r="AF19" s="287" t="s">
        <v>182</v>
      </c>
      <c r="AG19" s="287" t="s">
        <v>183</v>
      </c>
      <c r="AH19" s="287" t="s">
        <v>184</v>
      </c>
      <c r="AI19" s="287" t="s">
        <v>185</v>
      </c>
      <c r="AJ19" s="287" t="s">
        <v>186</v>
      </c>
      <c r="AK19" s="287" t="s">
        <v>187</v>
      </c>
      <c r="AL19" s="287" t="s">
        <v>188</v>
      </c>
      <c r="AM19" s="290" t="s">
        <v>189</v>
      </c>
      <c r="AN19" s="289" t="s">
        <v>190</v>
      </c>
      <c r="AO19" s="287" t="s">
        <v>191</v>
      </c>
      <c r="AP19" s="287" t="s">
        <v>192</v>
      </c>
      <c r="AQ19" s="287" t="s">
        <v>193</v>
      </c>
      <c r="AR19" s="287" t="s">
        <v>194</v>
      </c>
      <c r="AS19" s="287" t="s">
        <v>195</v>
      </c>
      <c r="AT19" s="288" t="s">
        <v>196</v>
      </c>
      <c r="AU19" s="289" t="s">
        <v>197</v>
      </c>
      <c r="AV19" s="287" t="s">
        <v>198</v>
      </c>
      <c r="AW19" s="287" t="s">
        <v>199</v>
      </c>
      <c r="AX19" s="287" t="s">
        <v>200</v>
      </c>
      <c r="AY19" s="287" t="s">
        <v>201</v>
      </c>
      <c r="AZ19" s="287" t="s">
        <v>202</v>
      </c>
      <c r="BA19" s="287" t="s">
        <v>203</v>
      </c>
      <c r="BB19" s="287" t="s">
        <v>204</v>
      </c>
      <c r="BC19" s="287" t="s">
        <v>205</v>
      </c>
      <c r="BD19" s="287" t="s">
        <v>206</v>
      </c>
      <c r="BE19" s="287" t="s">
        <v>207</v>
      </c>
      <c r="BF19" s="287" t="s">
        <v>208</v>
      </c>
      <c r="BG19" s="287" t="s">
        <v>209</v>
      </c>
      <c r="BH19" s="287" t="s">
        <v>210</v>
      </c>
      <c r="BI19" s="287" t="s">
        <v>211</v>
      </c>
      <c r="BJ19" s="287" t="s">
        <v>212</v>
      </c>
      <c r="BK19" s="287" t="s">
        <v>213</v>
      </c>
      <c r="BL19" s="287" t="s">
        <v>214</v>
      </c>
      <c r="BM19" s="287" t="s">
        <v>215</v>
      </c>
      <c r="BN19" s="287" t="s">
        <v>216</v>
      </c>
      <c r="BO19" s="287" t="s">
        <v>217</v>
      </c>
      <c r="BP19" s="287" t="s">
        <v>218</v>
      </c>
      <c r="BQ19" s="287" t="s">
        <v>219</v>
      </c>
      <c r="BR19" s="287" t="s">
        <v>220</v>
      </c>
      <c r="BS19" s="287" t="s">
        <v>221</v>
      </c>
      <c r="BT19" s="287" t="s">
        <v>222</v>
      </c>
      <c r="BU19" s="287" t="s">
        <v>223</v>
      </c>
      <c r="BV19" s="290" t="s">
        <v>224</v>
      </c>
      <c r="BW19" s="291">
        <v>7</v>
      </c>
      <c r="BX19" s="287">
        <v>8</v>
      </c>
      <c r="BY19" s="287">
        <v>9</v>
      </c>
      <c r="BZ19" s="287">
        <v>10</v>
      </c>
      <c r="CA19" s="287">
        <v>11</v>
      </c>
    </row>
    <row r="20" spans="1:79" s="170" customFormat="1" ht="21" collapsed="1" x14ac:dyDescent="0.2">
      <c r="A20" s="145">
        <v>0</v>
      </c>
      <c r="B20" s="146" t="s">
        <v>30</v>
      </c>
      <c r="C20" s="147" t="s">
        <v>31</v>
      </c>
      <c r="D20" s="223">
        <f>F20</f>
        <v>43.18609016145858</v>
      </c>
      <c r="E20" s="238">
        <f t="shared" ref="E20:BP20" si="0">E21+E22+E24+E25+E26</f>
        <v>0</v>
      </c>
      <c r="F20" s="173">
        <f>F21+F22+F24+F25+F26</f>
        <v>43.18609016145858</v>
      </c>
      <c r="G20" s="173">
        <f>G21+G22+G24+G25+G26</f>
        <v>0</v>
      </c>
      <c r="H20" s="173">
        <f t="shared" si="0"/>
        <v>0</v>
      </c>
      <c r="I20" s="173">
        <f>I21+I22+I24+I25+I26</f>
        <v>10.74</v>
      </c>
      <c r="J20" s="173">
        <f t="shared" si="0"/>
        <v>0.96</v>
      </c>
      <c r="K20" s="252">
        <f t="shared" si="0"/>
        <v>0</v>
      </c>
      <c r="L20" s="257">
        <f t="shared" si="0"/>
        <v>0</v>
      </c>
      <c r="M20" s="173">
        <f>M21+M22+M24+M25+M26</f>
        <v>43.18609016145858</v>
      </c>
      <c r="N20" s="173">
        <f t="shared" si="0"/>
        <v>0</v>
      </c>
      <c r="O20" s="173">
        <f t="shared" si="0"/>
        <v>0</v>
      </c>
      <c r="P20" s="173">
        <f t="shared" si="0"/>
        <v>10.74</v>
      </c>
      <c r="Q20" s="173">
        <f t="shared" si="0"/>
        <v>0.96</v>
      </c>
      <c r="R20" s="173">
        <f t="shared" si="0"/>
        <v>0</v>
      </c>
      <c r="S20" s="173">
        <f t="shared" si="0"/>
        <v>0</v>
      </c>
      <c r="T20" s="173">
        <f t="shared" si="0"/>
        <v>0</v>
      </c>
      <c r="U20" s="173">
        <f t="shared" si="0"/>
        <v>0</v>
      </c>
      <c r="V20" s="173">
        <f t="shared" si="0"/>
        <v>0</v>
      </c>
      <c r="W20" s="173">
        <f t="shared" si="0"/>
        <v>0</v>
      </c>
      <c r="X20" s="173">
        <f t="shared" si="0"/>
        <v>0</v>
      </c>
      <c r="Y20" s="173">
        <f t="shared" si="0"/>
        <v>0</v>
      </c>
      <c r="Z20" s="173">
        <f t="shared" si="0"/>
        <v>0</v>
      </c>
      <c r="AA20" s="173">
        <f t="shared" si="0"/>
        <v>0</v>
      </c>
      <c r="AB20" s="173">
        <f t="shared" si="0"/>
        <v>0</v>
      </c>
      <c r="AC20" s="173">
        <f t="shared" si="0"/>
        <v>0</v>
      </c>
      <c r="AD20" s="173">
        <f t="shared" si="0"/>
        <v>0</v>
      </c>
      <c r="AE20" s="173">
        <f t="shared" si="0"/>
        <v>0</v>
      </c>
      <c r="AF20" s="173">
        <f t="shared" si="0"/>
        <v>0</v>
      </c>
      <c r="AG20" s="173">
        <f t="shared" si="0"/>
        <v>0</v>
      </c>
      <c r="AH20" s="173">
        <f t="shared" si="0"/>
        <v>0</v>
      </c>
      <c r="AI20" s="173">
        <f t="shared" si="0"/>
        <v>0</v>
      </c>
      <c r="AJ20" s="173">
        <f t="shared" si="0"/>
        <v>0</v>
      </c>
      <c r="AK20" s="173">
        <f t="shared" si="0"/>
        <v>0</v>
      </c>
      <c r="AL20" s="173">
        <f t="shared" si="0"/>
        <v>0</v>
      </c>
      <c r="AM20" s="239">
        <f t="shared" si="0"/>
        <v>0</v>
      </c>
      <c r="AN20" s="238">
        <f t="shared" si="0"/>
        <v>0</v>
      </c>
      <c r="AO20" s="147">
        <f t="shared" si="0"/>
        <v>106.30168168</v>
      </c>
      <c r="AP20" s="147">
        <f t="shared" si="0"/>
        <v>0.92</v>
      </c>
      <c r="AQ20" s="147">
        <f t="shared" si="0"/>
        <v>0</v>
      </c>
      <c r="AR20" s="147">
        <f t="shared" si="0"/>
        <v>16.89</v>
      </c>
      <c r="AS20" s="147">
        <f t="shared" si="0"/>
        <v>3.68</v>
      </c>
      <c r="AT20" s="223">
        <f t="shared" si="0"/>
        <v>0</v>
      </c>
      <c r="AU20" s="238">
        <f t="shared" si="0"/>
        <v>0</v>
      </c>
      <c r="AV20" s="147">
        <f t="shared" si="0"/>
        <v>106.30168168</v>
      </c>
      <c r="AW20" s="147">
        <f t="shared" si="0"/>
        <v>0.92</v>
      </c>
      <c r="AX20" s="147">
        <f t="shared" si="0"/>
        <v>0</v>
      </c>
      <c r="AY20" s="147">
        <f t="shared" si="0"/>
        <v>16.89</v>
      </c>
      <c r="AZ20" s="147">
        <f t="shared" si="0"/>
        <v>3.68</v>
      </c>
      <c r="BA20" s="147">
        <f t="shared" si="0"/>
        <v>0</v>
      </c>
      <c r="BB20" s="147">
        <f t="shared" si="0"/>
        <v>0</v>
      </c>
      <c r="BC20" s="147">
        <f t="shared" si="0"/>
        <v>0</v>
      </c>
      <c r="BD20" s="147">
        <f t="shared" si="0"/>
        <v>0</v>
      </c>
      <c r="BE20" s="147">
        <f t="shared" si="0"/>
        <v>0</v>
      </c>
      <c r="BF20" s="147">
        <f t="shared" si="0"/>
        <v>0</v>
      </c>
      <c r="BG20" s="147">
        <f t="shared" si="0"/>
        <v>0</v>
      </c>
      <c r="BH20" s="147">
        <f t="shared" si="0"/>
        <v>0</v>
      </c>
      <c r="BI20" s="147">
        <f t="shared" si="0"/>
        <v>0</v>
      </c>
      <c r="BJ20" s="147">
        <f t="shared" si="0"/>
        <v>0</v>
      </c>
      <c r="BK20" s="147">
        <f t="shared" si="0"/>
        <v>0</v>
      </c>
      <c r="BL20" s="147">
        <f t="shared" si="0"/>
        <v>0</v>
      </c>
      <c r="BM20" s="147">
        <f t="shared" si="0"/>
        <v>0</v>
      </c>
      <c r="BN20" s="147">
        <f t="shared" si="0"/>
        <v>0</v>
      </c>
      <c r="BO20" s="147">
        <f t="shared" si="0"/>
        <v>0</v>
      </c>
      <c r="BP20" s="147">
        <f t="shared" si="0"/>
        <v>0</v>
      </c>
      <c r="BQ20" s="147">
        <f t="shared" ref="BQ20:BV20" si="1">BQ21+BQ22+BQ24+BQ25+BQ26</f>
        <v>0</v>
      </c>
      <c r="BR20" s="147">
        <f t="shared" si="1"/>
        <v>0</v>
      </c>
      <c r="BS20" s="147">
        <f t="shared" si="1"/>
        <v>0</v>
      </c>
      <c r="BT20" s="147">
        <f t="shared" si="1"/>
        <v>0</v>
      </c>
      <c r="BU20" s="147">
        <f t="shared" si="1"/>
        <v>0</v>
      </c>
      <c r="BV20" s="265">
        <f t="shared" si="1"/>
        <v>0</v>
      </c>
      <c r="BW20" s="229">
        <v>0</v>
      </c>
      <c r="BX20" s="147">
        <v>0</v>
      </c>
      <c r="BY20" s="147">
        <f>AO20-F20</f>
        <v>63.115591518541422</v>
      </c>
      <c r="BZ20" s="147">
        <f>IF(F20&gt;0,AO20/F20,0)*100</f>
        <v>246.14796403789506</v>
      </c>
      <c r="CA20" s="147"/>
    </row>
    <row r="21" spans="1:79" s="65" customFormat="1" ht="10.5" hidden="1" outlineLevel="1" x14ac:dyDescent="0.2">
      <c r="A21" s="148" t="s">
        <v>32</v>
      </c>
      <c r="B21" s="149" t="s">
        <v>33</v>
      </c>
      <c r="C21" s="150" t="s">
        <v>31</v>
      </c>
      <c r="D21" s="224">
        <f t="shared" ref="D21:D22" si="2">F21</f>
        <v>26.245134249999996</v>
      </c>
      <c r="E21" s="238">
        <f t="shared" ref="E21:BP21" si="3">E28</f>
        <v>0</v>
      </c>
      <c r="F21" s="173">
        <f>F28</f>
        <v>26.245134249999996</v>
      </c>
      <c r="G21" s="166">
        <f t="shared" si="3"/>
        <v>0</v>
      </c>
      <c r="H21" s="166">
        <f t="shared" si="3"/>
        <v>0</v>
      </c>
      <c r="I21" s="166">
        <f t="shared" si="3"/>
        <v>8.91</v>
      </c>
      <c r="J21" s="166">
        <f t="shared" si="3"/>
        <v>0.96</v>
      </c>
      <c r="K21" s="253">
        <f t="shared" si="3"/>
        <v>0</v>
      </c>
      <c r="L21" s="257">
        <f t="shared" si="3"/>
        <v>0</v>
      </c>
      <c r="M21" s="166">
        <f t="shared" si="3"/>
        <v>26.245134249999996</v>
      </c>
      <c r="N21" s="166">
        <f t="shared" si="3"/>
        <v>0</v>
      </c>
      <c r="O21" s="166">
        <f t="shared" si="3"/>
        <v>0</v>
      </c>
      <c r="P21" s="166">
        <f t="shared" si="3"/>
        <v>8.91</v>
      </c>
      <c r="Q21" s="166">
        <f t="shared" si="3"/>
        <v>0.96</v>
      </c>
      <c r="R21" s="173">
        <f t="shared" si="3"/>
        <v>0</v>
      </c>
      <c r="S21" s="173">
        <f t="shared" si="3"/>
        <v>0</v>
      </c>
      <c r="T21" s="166">
        <f t="shared" si="3"/>
        <v>0</v>
      </c>
      <c r="U21" s="166">
        <f t="shared" si="3"/>
        <v>0</v>
      </c>
      <c r="V21" s="166">
        <f t="shared" si="3"/>
        <v>0</v>
      </c>
      <c r="W21" s="166">
        <f t="shared" si="3"/>
        <v>0</v>
      </c>
      <c r="X21" s="166">
        <f t="shared" si="3"/>
        <v>0</v>
      </c>
      <c r="Y21" s="166">
        <f t="shared" si="3"/>
        <v>0</v>
      </c>
      <c r="Z21" s="173">
        <f t="shared" si="3"/>
        <v>0</v>
      </c>
      <c r="AA21" s="166">
        <f t="shared" si="3"/>
        <v>0</v>
      </c>
      <c r="AB21" s="166">
        <f t="shared" si="3"/>
        <v>0</v>
      </c>
      <c r="AC21" s="166">
        <f t="shared" si="3"/>
        <v>0</v>
      </c>
      <c r="AD21" s="166">
        <f t="shared" si="3"/>
        <v>0</v>
      </c>
      <c r="AE21" s="166">
        <f t="shared" si="3"/>
        <v>0</v>
      </c>
      <c r="AF21" s="166">
        <f t="shared" si="3"/>
        <v>0</v>
      </c>
      <c r="AG21" s="173">
        <f t="shared" si="3"/>
        <v>0</v>
      </c>
      <c r="AH21" s="166">
        <f t="shared" si="3"/>
        <v>0</v>
      </c>
      <c r="AI21" s="166">
        <f t="shared" si="3"/>
        <v>0</v>
      </c>
      <c r="AJ21" s="166">
        <f t="shared" si="3"/>
        <v>0</v>
      </c>
      <c r="AK21" s="166">
        <f t="shared" si="3"/>
        <v>0</v>
      </c>
      <c r="AL21" s="166">
        <f t="shared" si="3"/>
        <v>0</v>
      </c>
      <c r="AM21" s="240">
        <f t="shared" si="3"/>
        <v>0</v>
      </c>
      <c r="AN21" s="238">
        <f t="shared" si="3"/>
        <v>0</v>
      </c>
      <c r="AO21" s="150">
        <f t="shared" si="3"/>
        <v>65.725710109999994</v>
      </c>
      <c r="AP21" s="150">
        <f t="shared" si="3"/>
        <v>0</v>
      </c>
      <c r="AQ21" s="150">
        <f t="shared" si="3"/>
        <v>0</v>
      </c>
      <c r="AR21" s="150">
        <f t="shared" si="3"/>
        <v>14.11</v>
      </c>
      <c r="AS21" s="150">
        <f t="shared" si="3"/>
        <v>3.68</v>
      </c>
      <c r="AT21" s="224">
        <f t="shared" si="3"/>
        <v>0</v>
      </c>
      <c r="AU21" s="238">
        <f t="shared" si="3"/>
        <v>0</v>
      </c>
      <c r="AV21" s="150">
        <f t="shared" si="3"/>
        <v>65.725710109999994</v>
      </c>
      <c r="AW21" s="150">
        <f t="shared" si="3"/>
        <v>0</v>
      </c>
      <c r="AX21" s="150">
        <f t="shared" si="3"/>
        <v>0</v>
      </c>
      <c r="AY21" s="150">
        <f t="shared" si="3"/>
        <v>14.11</v>
      </c>
      <c r="AZ21" s="150">
        <f t="shared" si="3"/>
        <v>3.68</v>
      </c>
      <c r="BA21" s="150">
        <f t="shared" si="3"/>
        <v>0</v>
      </c>
      <c r="BB21" s="147">
        <f t="shared" si="3"/>
        <v>0</v>
      </c>
      <c r="BC21" s="150">
        <f t="shared" si="3"/>
        <v>0</v>
      </c>
      <c r="BD21" s="150">
        <f t="shared" si="3"/>
        <v>0</v>
      </c>
      <c r="BE21" s="150">
        <f t="shared" si="3"/>
        <v>0</v>
      </c>
      <c r="BF21" s="150">
        <f t="shared" si="3"/>
        <v>0</v>
      </c>
      <c r="BG21" s="150">
        <f t="shared" si="3"/>
        <v>0</v>
      </c>
      <c r="BH21" s="150">
        <f t="shared" si="3"/>
        <v>0</v>
      </c>
      <c r="BI21" s="147">
        <f t="shared" si="3"/>
        <v>0</v>
      </c>
      <c r="BJ21" s="150">
        <f t="shared" si="3"/>
        <v>0</v>
      </c>
      <c r="BK21" s="150">
        <f t="shared" si="3"/>
        <v>0</v>
      </c>
      <c r="BL21" s="150">
        <f t="shared" si="3"/>
        <v>0</v>
      </c>
      <c r="BM21" s="150">
        <f t="shared" si="3"/>
        <v>0</v>
      </c>
      <c r="BN21" s="150">
        <f t="shared" si="3"/>
        <v>0</v>
      </c>
      <c r="BO21" s="150">
        <f t="shared" si="3"/>
        <v>0</v>
      </c>
      <c r="BP21" s="147">
        <f t="shared" si="3"/>
        <v>0</v>
      </c>
      <c r="BQ21" s="150">
        <f t="shared" ref="BQ21:BV21" si="4">BQ28</f>
        <v>0</v>
      </c>
      <c r="BR21" s="150">
        <f t="shared" si="4"/>
        <v>0</v>
      </c>
      <c r="BS21" s="150">
        <f t="shared" si="4"/>
        <v>0</v>
      </c>
      <c r="BT21" s="150">
        <f t="shared" si="4"/>
        <v>0</v>
      </c>
      <c r="BU21" s="150">
        <f t="shared" si="4"/>
        <v>0</v>
      </c>
      <c r="BV21" s="266">
        <f t="shared" si="4"/>
        <v>0</v>
      </c>
      <c r="BW21" s="229">
        <v>0</v>
      </c>
      <c r="BX21" s="147">
        <v>0</v>
      </c>
      <c r="BY21" s="150">
        <f t="shared" ref="BY21:BY59" si="5">AO21-F21</f>
        <v>39.480575860000002</v>
      </c>
      <c r="BZ21" s="150">
        <f t="shared" ref="BZ21:BZ59" si="6">IF(F21&gt;0,AO21/F21,0)*100</f>
        <v>250.43007775812768</v>
      </c>
      <c r="CA21" s="150"/>
    </row>
    <row r="22" spans="1:79" s="65" customFormat="1" ht="21" hidden="1" outlineLevel="1" x14ac:dyDescent="0.2">
      <c r="A22" s="148" t="s">
        <v>34</v>
      </c>
      <c r="B22" s="149" t="s">
        <v>35</v>
      </c>
      <c r="C22" s="150" t="s">
        <v>31</v>
      </c>
      <c r="D22" s="224">
        <f t="shared" si="2"/>
        <v>13.314059530718</v>
      </c>
      <c r="E22" s="238">
        <f t="shared" ref="E22:BP22" si="7">E33</f>
        <v>0</v>
      </c>
      <c r="F22" s="173">
        <f t="shared" si="7"/>
        <v>13.314059530718</v>
      </c>
      <c r="G22" s="166">
        <f t="shared" si="7"/>
        <v>0</v>
      </c>
      <c r="H22" s="166">
        <f t="shared" si="7"/>
        <v>0</v>
      </c>
      <c r="I22" s="166">
        <f t="shared" si="7"/>
        <v>0.19</v>
      </c>
      <c r="J22" s="166">
        <f t="shared" si="7"/>
        <v>0</v>
      </c>
      <c r="K22" s="253">
        <f t="shared" si="7"/>
        <v>0</v>
      </c>
      <c r="L22" s="257">
        <f t="shared" si="7"/>
        <v>0</v>
      </c>
      <c r="M22" s="166">
        <f t="shared" si="7"/>
        <v>13.314059530718</v>
      </c>
      <c r="N22" s="166">
        <f t="shared" si="7"/>
        <v>0</v>
      </c>
      <c r="O22" s="166">
        <f t="shared" si="7"/>
        <v>0</v>
      </c>
      <c r="P22" s="166">
        <f t="shared" si="7"/>
        <v>0.19</v>
      </c>
      <c r="Q22" s="166">
        <f t="shared" si="7"/>
        <v>0</v>
      </c>
      <c r="R22" s="173">
        <f t="shared" si="7"/>
        <v>0</v>
      </c>
      <c r="S22" s="173">
        <f t="shared" si="7"/>
        <v>0</v>
      </c>
      <c r="T22" s="166">
        <f t="shared" si="7"/>
        <v>0</v>
      </c>
      <c r="U22" s="166">
        <f t="shared" si="7"/>
        <v>0</v>
      </c>
      <c r="V22" s="166">
        <f t="shared" si="7"/>
        <v>0</v>
      </c>
      <c r="W22" s="166">
        <f t="shared" si="7"/>
        <v>0</v>
      </c>
      <c r="X22" s="166">
        <f t="shared" si="7"/>
        <v>0</v>
      </c>
      <c r="Y22" s="166">
        <f t="shared" si="7"/>
        <v>0</v>
      </c>
      <c r="Z22" s="173">
        <f t="shared" si="7"/>
        <v>0</v>
      </c>
      <c r="AA22" s="166">
        <f t="shared" si="7"/>
        <v>0</v>
      </c>
      <c r="AB22" s="166">
        <f t="shared" si="7"/>
        <v>0</v>
      </c>
      <c r="AC22" s="166">
        <f t="shared" si="7"/>
        <v>0</v>
      </c>
      <c r="AD22" s="166">
        <f t="shared" si="7"/>
        <v>0</v>
      </c>
      <c r="AE22" s="166">
        <f t="shared" si="7"/>
        <v>0</v>
      </c>
      <c r="AF22" s="166">
        <f t="shared" si="7"/>
        <v>0</v>
      </c>
      <c r="AG22" s="173">
        <f t="shared" si="7"/>
        <v>0</v>
      </c>
      <c r="AH22" s="166">
        <f t="shared" si="7"/>
        <v>0</v>
      </c>
      <c r="AI22" s="166">
        <f t="shared" si="7"/>
        <v>0</v>
      </c>
      <c r="AJ22" s="166">
        <f t="shared" si="7"/>
        <v>0</v>
      </c>
      <c r="AK22" s="166">
        <f t="shared" si="7"/>
        <v>0</v>
      </c>
      <c r="AL22" s="166">
        <f t="shared" si="7"/>
        <v>0</v>
      </c>
      <c r="AM22" s="240">
        <f t="shared" si="7"/>
        <v>0</v>
      </c>
      <c r="AN22" s="238">
        <f t="shared" si="7"/>
        <v>0</v>
      </c>
      <c r="AO22" s="150">
        <f t="shared" si="7"/>
        <v>6.5531984800000007</v>
      </c>
      <c r="AP22" s="150">
        <f t="shared" si="7"/>
        <v>0.92</v>
      </c>
      <c r="AQ22" s="150">
        <f t="shared" si="7"/>
        <v>0</v>
      </c>
      <c r="AR22" s="150">
        <f t="shared" si="7"/>
        <v>2.7800000000000002</v>
      </c>
      <c r="AS22" s="150">
        <f t="shared" si="7"/>
        <v>0</v>
      </c>
      <c r="AT22" s="224">
        <f t="shared" si="7"/>
        <v>0</v>
      </c>
      <c r="AU22" s="238">
        <f t="shared" si="7"/>
        <v>0</v>
      </c>
      <c r="AV22" s="150">
        <f t="shared" si="7"/>
        <v>6.5531984800000007</v>
      </c>
      <c r="AW22" s="150">
        <f t="shared" si="7"/>
        <v>0.92</v>
      </c>
      <c r="AX22" s="150">
        <f t="shared" si="7"/>
        <v>0</v>
      </c>
      <c r="AY22" s="150">
        <f t="shared" si="7"/>
        <v>2.7800000000000002</v>
      </c>
      <c r="AZ22" s="150">
        <f t="shared" si="7"/>
        <v>0</v>
      </c>
      <c r="BA22" s="150">
        <f t="shared" si="7"/>
        <v>0</v>
      </c>
      <c r="BB22" s="147">
        <f t="shared" si="7"/>
        <v>0</v>
      </c>
      <c r="BC22" s="150">
        <f t="shared" si="7"/>
        <v>0</v>
      </c>
      <c r="BD22" s="150">
        <f t="shared" si="7"/>
        <v>0</v>
      </c>
      <c r="BE22" s="150">
        <f t="shared" si="7"/>
        <v>0</v>
      </c>
      <c r="BF22" s="150">
        <f t="shared" si="7"/>
        <v>0</v>
      </c>
      <c r="BG22" s="150">
        <f t="shared" si="7"/>
        <v>0</v>
      </c>
      <c r="BH22" s="150">
        <f t="shared" si="7"/>
        <v>0</v>
      </c>
      <c r="BI22" s="147">
        <f t="shared" si="7"/>
        <v>0</v>
      </c>
      <c r="BJ22" s="150">
        <f t="shared" si="7"/>
        <v>0</v>
      </c>
      <c r="BK22" s="150">
        <f t="shared" si="7"/>
        <v>0</v>
      </c>
      <c r="BL22" s="150">
        <f t="shared" si="7"/>
        <v>0</v>
      </c>
      <c r="BM22" s="150">
        <f t="shared" si="7"/>
        <v>0</v>
      </c>
      <c r="BN22" s="150">
        <f t="shared" si="7"/>
        <v>0</v>
      </c>
      <c r="BO22" s="150">
        <f t="shared" si="7"/>
        <v>0</v>
      </c>
      <c r="BP22" s="147">
        <f t="shared" si="7"/>
        <v>0</v>
      </c>
      <c r="BQ22" s="150">
        <f t="shared" ref="BQ22:BV22" si="8">BQ33</f>
        <v>0</v>
      </c>
      <c r="BR22" s="150">
        <f t="shared" si="8"/>
        <v>0</v>
      </c>
      <c r="BS22" s="150">
        <f t="shared" si="8"/>
        <v>0</v>
      </c>
      <c r="BT22" s="150">
        <f t="shared" si="8"/>
        <v>0</v>
      </c>
      <c r="BU22" s="150">
        <f t="shared" si="8"/>
        <v>0</v>
      </c>
      <c r="BV22" s="266">
        <f t="shared" si="8"/>
        <v>0</v>
      </c>
      <c r="BW22" s="229">
        <v>0</v>
      </c>
      <c r="BX22" s="147">
        <v>0</v>
      </c>
      <c r="BY22" s="150">
        <f t="shared" si="5"/>
        <v>-6.7608610507179989</v>
      </c>
      <c r="BZ22" s="150">
        <f t="shared" si="6"/>
        <v>49.220138041898934</v>
      </c>
      <c r="CA22" s="150"/>
    </row>
    <row r="23" spans="1:79" s="65" customFormat="1" ht="42" hidden="1" outlineLevel="1" x14ac:dyDescent="0.2">
      <c r="A23" s="148" t="s">
        <v>36</v>
      </c>
      <c r="B23" s="149" t="s">
        <v>37</v>
      </c>
      <c r="C23" s="150" t="s">
        <v>31</v>
      </c>
      <c r="D23" s="224" t="s">
        <v>38</v>
      </c>
      <c r="E23" s="238" t="s">
        <v>38</v>
      </c>
      <c r="F23" s="173" t="s">
        <v>38</v>
      </c>
      <c r="G23" s="166" t="s">
        <v>38</v>
      </c>
      <c r="H23" s="166" t="s">
        <v>38</v>
      </c>
      <c r="I23" s="166" t="s">
        <v>38</v>
      </c>
      <c r="J23" s="166" t="s">
        <v>38</v>
      </c>
      <c r="K23" s="253" t="s">
        <v>38</v>
      </c>
      <c r="L23" s="257" t="s">
        <v>38</v>
      </c>
      <c r="M23" s="166" t="s">
        <v>38</v>
      </c>
      <c r="N23" s="166" t="s">
        <v>38</v>
      </c>
      <c r="O23" s="166" t="s">
        <v>38</v>
      </c>
      <c r="P23" s="166" t="s">
        <v>38</v>
      </c>
      <c r="Q23" s="166" t="s">
        <v>38</v>
      </c>
      <c r="R23" s="166" t="s">
        <v>38</v>
      </c>
      <c r="S23" s="173" t="s">
        <v>38</v>
      </c>
      <c r="T23" s="166" t="s">
        <v>38</v>
      </c>
      <c r="U23" s="166" t="s">
        <v>38</v>
      </c>
      <c r="V23" s="166" t="s">
        <v>38</v>
      </c>
      <c r="W23" s="166" t="s">
        <v>38</v>
      </c>
      <c r="X23" s="166" t="s">
        <v>38</v>
      </c>
      <c r="Y23" s="166" t="s">
        <v>38</v>
      </c>
      <c r="Z23" s="173" t="s">
        <v>38</v>
      </c>
      <c r="AA23" s="166" t="s">
        <v>38</v>
      </c>
      <c r="AB23" s="166" t="s">
        <v>38</v>
      </c>
      <c r="AC23" s="166" t="s">
        <v>38</v>
      </c>
      <c r="AD23" s="166" t="s">
        <v>38</v>
      </c>
      <c r="AE23" s="166" t="s">
        <v>38</v>
      </c>
      <c r="AF23" s="166" t="s">
        <v>38</v>
      </c>
      <c r="AG23" s="173" t="s">
        <v>38</v>
      </c>
      <c r="AH23" s="166" t="s">
        <v>38</v>
      </c>
      <c r="AI23" s="166" t="s">
        <v>38</v>
      </c>
      <c r="AJ23" s="166" t="s">
        <v>38</v>
      </c>
      <c r="AK23" s="166" t="s">
        <v>38</v>
      </c>
      <c r="AL23" s="166" t="s">
        <v>38</v>
      </c>
      <c r="AM23" s="240" t="s">
        <v>38</v>
      </c>
      <c r="AN23" s="238" t="s">
        <v>38</v>
      </c>
      <c r="AO23" s="150" t="s">
        <v>38</v>
      </c>
      <c r="AP23" s="150" t="s">
        <v>38</v>
      </c>
      <c r="AQ23" s="150" t="s">
        <v>38</v>
      </c>
      <c r="AR23" s="150" t="s">
        <v>38</v>
      </c>
      <c r="AS23" s="150" t="s">
        <v>38</v>
      </c>
      <c r="AT23" s="224" t="s">
        <v>38</v>
      </c>
      <c r="AU23" s="241" t="s">
        <v>38</v>
      </c>
      <c r="AV23" s="150" t="s">
        <v>38</v>
      </c>
      <c r="AW23" s="150" t="s">
        <v>38</v>
      </c>
      <c r="AX23" s="150" t="s">
        <v>38</v>
      </c>
      <c r="AY23" s="150" t="s">
        <v>38</v>
      </c>
      <c r="AZ23" s="150" t="s">
        <v>38</v>
      </c>
      <c r="BA23" s="150" t="s">
        <v>38</v>
      </c>
      <c r="BB23" s="150" t="s">
        <v>38</v>
      </c>
      <c r="BC23" s="150" t="s">
        <v>38</v>
      </c>
      <c r="BD23" s="150" t="s">
        <v>38</v>
      </c>
      <c r="BE23" s="150" t="s">
        <v>38</v>
      </c>
      <c r="BF23" s="150" t="s">
        <v>38</v>
      </c>
      <c r="BG23" s="150" t="s">
        <v>38</v>
      </c>
      <c r="BH23" s="150" t="s">
        <v>38</v>
      </c>
      <c r="BI23" s="150" t="s">
        <v>38</v>
      </c>
      <c r="BJ23" s="150" t="s">
        <v>38</v>
      </c>
      <c r="BK23" s="150" t="s">
        <v>38</v>
      </c>
      <c r="BL23" s="150" t="s">
        <v>38</v>
      </c>
      <c r="BM23" s="150" t="s">
        <v>38</v>
      </c>
      <c r="BN23" s="150" t="s">
        <v>38</v>
      </c>
      <c r="BO23" s="150" t="s">
        <v>38</v>
      </c>
      <c r="BP23" s="150" t="s">
        <v>38</v>
      </c>
      <c r="BQ23" s="150" t="s">
        <v>38</v>
      </c>
      <c r="BR23" s="150" t="s">
        <v>38</v>
      </c>
      <c r="BS23" s="150" t="s">
        <v>38</v>
      </c>
      <c r="BT23" s="150" t="s">
        <v>38</v>
      </c>
      <c r="BU23" s="150" t="s">
        <v>38</v>
      </c>
      <c r="BV23" s="266" t="s">
        <v>38</v>
      </c>
      <c r="BW23" s="230" t="s">
        <v>38</v>
      </c>
      <c r="BX23" s="150" t="s">
        <v>38</v>
      </c>
      <c r="BY23" s="150" t="s">
        <v>38</v>
      </c>
      <c r="BZ23" s="150" t="s">
        <v>38</v>
      </c>
      <c r="CA23" s="150"/>
    </row>
    <row r="24" spans="1:79" s="65" customFormat="1" ht="21" hidden="1" outlineLevel="1" x14ac:dyDescent="0.2">
      <c r="A24" s="151" t="s">
        <v>39</v>
      </c>
      <c r="B24" s="149" t="s">
        <v>40</v>
      </c>
      <c r="C24" s="150" t="s">
        <v>31</v>
      </c>
      <c r="D24" s="224">
        <f t="shared" ref="D24:D40" si="9">F24</f>
        <v>3.0748963807405834</v>
      </c>
      <c r="E24" s="241">
        <f t="shared" ref="E24:BP24" si="10">E48</f>
        <v>0</v>
      </c>
      <c r="F24" s="173">
        <f t="shared" si="10"/>
        <v>3.0748963807405834</v>
      </c>
      <c r="G24" s="166">
        <f t="shared" si="10"/>
        <v>0</v>
      </c>
      <c r="H24" s="166">
        <f t="shared" si="10"/>
        <v>0</v>
      </c>
      <c r="I24" s="166">
        <f t="shared" si="10"/>
        <v>1.6400000000000001</v>
      </c>
      <c r="J24" s="166">
        <f t="shared" si="10"/>
        <v>0</v>
      </c>
      <c r="K24" s="253">
        <f t="shared" si="10"/>
        <v>0</v>
      </c>
      <c r="L24" s="258">
        <f t="shared" si="10"/>
        <v>0</v>
      </c>
      <c r="M24" s="166">
        <f>M48</f>
        <v>3.0748963807405834</v>
      </c>
      <c r="N24" s="166">
        <f t="shared" si="10"/>
        <v>0</v>
      </c>
      <c r="O24" s="166">
        <f t="shared" si="10"/>
        <v>0</v>
      </c>
      <c r="P24" s="166">
        <f t="shared" si="10"/>
        <v>1.6400000000000001</v>
      </c>
      <c r="Q24" s="166">
        <f t="shared" si="10"/>
        <v>0</v>
      </c>
      <c r="R24" s="173">
        <f t="shared" si="10"/>
        <v>0</v>
      </c>
      <c r="S24" s="166">
        <f t="shared" si="10"/>
        <v>0</v>
      </c>
      <c r="T24" s="166">
        <f t="shared" si="10"/>
        <v>0</v>
      </c>
      <c r="U24" s="166">
        <f t="shared" si="10"/>
        <v>0</v>
      </c>
      <c r="V24" s="166">
        <f t="shared" si="10"/>
        <v>0</v>
      </c>
      <c r="W24" s="166">
        <f t="shared" si="10"/>
        <v>0</v>
      </c>
      <c r="X24" s="166">
        <f t="shared" si="10"/>
        <v>0</v>
      </c>
      <c r="Y24" s="166">
        <f t="shared" si="10"/>
        <v>0</v>
      </c>
      <c r="Z24" s="166">
        <f t="shared" si="10"/>
        <v>0</v>
      </c>
      <c r="AA24" s="166">
        <f t="shared" si="10"/>
        <v>0</v>
      </c>
      <c r="AB24" s="166">
        <f t="shared" si="10"/>
        <v>0</v>
      </c>
      <c r="AC24" s="166">
        <f t="shared" si="10"/>
        <v>0</v>
      </c>
      <c r="AD24" s="166">
        <f t="shared" si="10"/>
        <v>0</v>
      </c>
      <c r="AE24" s="166">
        <f t="shared" si="10"/>
        <v>0</v>
      </c>
      <c r="AF24" s="166">
        <f t="shared" si="10"/>
        <v>0</v>
      </c>
      <c r="AG24" s="166">
        <f t="shared" si="10"/>
        <v>0</v>
      </c>
      <c r="AH24" s="166">
        <f t="shared" si="10"/>
        <v>0</v>
      </c>
      <c r="AI24" s="166">
        <f t="shared" si="10"/>
        <v>0</v>
      </c>
      <c r="AJ24" s="166">
        <f t="shared" si="10"/>
        <v>0</v>
      </c>
      <c r="AK24" s="166">
        <f t="shared" si="10"/>
        <v>0</v>
      </c>
      <c r="AL24" s="166">
        <f t="shared" si="10"/>
        <v>0</v>
      </c>
      <c r="AM24" s="240">
        <f t="shared" si="10"/>
        <v>0</v>
      </c>
      <c r="AN24" s="241">
        <f t="shared" si="10"/>
        <v>0</v>
      </c>
      <c r="AO24" s="150">
        <f t="shared" si="10"/>
        <v>29.852399759999997</v>
      </c>
      <c r="AP24" s="150">
        <f t="shared" si="10"/>
        <v>0</v>
      </c>
      <c r="AQ24" s="150">
        <f t="shared" si="10"/>
        <v>0</v>
      </c>
      <c r="AR24" s="150">
        <f t="shared" si="10"/>
        <v>0</v>
      </c>
      <c r="AS24" s="150">
        <f t="shared" si="10"/>
        <v>0</v>
      </c>
      <c r="AT24" s="224">
        <f t="shared" si="10"/>
        <v>0</v>
      </c>
      <c r="AU24" s="241">
        <f t="shared" si="10"/>
        <v>0</v>
      </c>
      <c r="AV24" s="150">
        <f t="shared" si="10"/>
        <v>29.852399759999997</v>
      </c>
      <c r="AW24" s="150">
        <f t="shared" si="10"/>
        <v>0</v>
      </c>
      <c r="AX24" s="150">
        <f t="shared" si="10"/>
        <v>0</v>
      </c>
      <c r="AY24" s="150">
        <f t="shared" si="10"/>
        <v>0</v>
      </c>
      <c r="AZ24" s="150">
        <f t="shared" si="10"/>
        <v>0</v>
      </c>
      <c r="BA24" s="150">
        <f t="shared" si="10"/>
        <v>0</v>
      </c>
      <c r="BB24" s="150">
        <f t="shared" si="10"/>
        <v>0</v>
      </c>
      <c r="BC24" s="150">
        <f t="shared" si="10"/>
        <v>0</v>
      </c>
      <c r="BD24" s="150">
        <f t="shared" si="10"/>
        <v>0</v>
      </c>
      <c r="BE24" s="150">
        <f t="shared" si="10"/>
        <v>0</v>
      </c>
      <c r="BF24" s="150">
        <f t="shared" si="10"/>
        <v>0</v>
      </c>
      <c r="BG24" s="150">
        <f t="shared" si="10"/>
        <v>0</v>
      </c>
      <c r="BH24" s="150">
        <f t="shared" si="10"/>
        <v>0</v>
      </c>
      <c r="BI24" s="150">
        <f t="shared" si="10"/>
        <v>0</v>
      </c>
      <c r="BJ24" s="150">
        <f t="shared" si="10"/>
        <v>0</v>
      </c>
      <c r="BK24" s="150">
        <f t="shared" si="10"/>
        <v>0</v>
      </c>
      <c r="BL24" s="150">
        <f t="shared" si="10"/>
        <v>0</v>
      </c>
      <c r="BM24" s="150">
        <f t="shared" si="10"/>
        <v>0</v>
      </c>
      <c r="BN24" s="150">
        <f t="shared" si="10"/>
        <v>0</v>
      </c>
      <c r="BO24" s="150">
        <f t="shared" si="10"/>
        <v>0</v>
      </c>
      <c r="BP24" s="150">
        <f t="shared" si="10"/>
        <v>0</v>
      </c>
      <c r="BQ24" s="150">
        <f t="shared" ref="BQ24:BV24" si="11">BQ48</f>
        <v>0</v>
      </c>
      <c r="BR24" s="150">
        <f t="shared" si="11"/>
        <v>0</v>
      </c>
      <c r="BS24" s="150">
        <f t="shared" si="11"/>
        <v>0</v>
      </c>
      <c r="BT24" s="150">
        <f t="shared" si="11"/>
        <v>0</v>
      </c>
      <c r="BU24" s="150">
        <f t="shared" si="11"/>
        <v>0</v>
      </c>
      <c r="BV24" s="266">
        <f t="shared" si="11"/>
        <v>0</v>
      </c>
      <c r="BW24" s="230">
        <v>0</v>
      </c>
      <c r="BX24" s="150">
        <v>0</v>
      </c>
      <c r="BY24" s="150">
        <f t="shared" si="5"/>
        <v>26.777503379259414</v>
      </c>
      <c r="BZ24" s="150">
        <f t="shared" si="6"/>
        <v>970.84246308196248</v>
      </c>
      <c r="CA24" s="150"/>
    </row>
    <row r="25" spans="1:79" s="65" customFormat="1" ht="31.5" hidden="1" outlineLevel="1" x14ac:dyDescent="0.2">
      <c r="A25" s="151" t="s">
        <v>41</v>
      </c>
      <c r="B25" s="149" t="s">
        <v>42</v>
      </c>
      <c r="C25" s="150" t="s">
        <v>31</v>
      </c>
      <c r="D25" s="224">
        <f t="shared" si="9"/>
        <v>0</v>
      </c>
      <c r="E25" s="241">
        <f t="shared" ref="E25:BP25" si="12">E56</f>
        <v>0</v>
      </c>
      <c r="F25" s="173">
        <f t="shared" si="12"/>
        <v>0</v>
      </c>
      <c r="G25" s="166">
        <f t="shared" si="12"/>
        <v>0</v>
      </c>
      <c r="H25" s="166">
        <f t="shared" si="12"/>
        <v>0</v>
      </c>
      <c r="I25" s="166">
        <f t="shared" si="12"/>
        <v>0</v>
      </c>
      <c r="J25" s="166">
        <f t="shared" si="12"/>
        <v>0</v>
      </c>
      <c r="K25" s="253">
        <f t="shared" si="12"/>
        <v>0</v>
      </c>
      <c r="L25" s="258">
        <f t="shared" si="12"/>
        <v>0</v>
      </c>
      <c r="M25" s="166">
        <f t="shared" si="12"/>
        <v>0</v>
      </c>
      <c r="N25" s="166">
        <f t="shared" si="12"/>
        <v>0</v>
      </c>
      <c r="O25" s="166">
        <f t="shared" si="12"/>
        <v>0</v>
      </c>
      <c r="P25" s="166">
        <f t="shared" si="12"/>
        <v>0</v>
      </c>
      <c r="Q25" s="166">
        <f t="shared" si="12"/>
        <v>0</v>
      </c>
      <c r="R25" s="173">
        <f t="shared" si="12"/>
        <v>0</v>
      </c>
      <c r="S25" s="166">
        <f t="shared" si="12"/>
        <v>0</v>
      </c>
      <c r="T25" s="166">
        <f t="shared" si="12"/>
        <v>0</v>
      </c>
      <c r="U25" s="166">
        <f t="shared" si="12"/>
        <v>0</v>
      </c>
      <c r="V25" s="166">
        <f t="shared" si="12"/>
        <v>0</v>
      </c>
      <c r="W25" s="166">
        <f t="shared" si="12"/>
        <v>0</v>
      </c>
      <c r="X25" s="166">
        <f t="shared" si="12"/>
        <v>0</v>
      </c>
      <c r="Y25" s="166">
        <f t="shared" si="12"/>
        <v>0</v>
      </c>
      <c r="Z25" s="166">
        <f t="shared" si="12"/>
        <v>0</v>
      </c>
      <c r="AA25" s="166">
        <f t="shared" si="12"/>
        <v>0</v>
      </c>
      <c r="AB25" s="166">
        <f t="shared" si="12"/>
        <v>0</v>
      </c>
      <c r="AC25" s="166">
        <f t="shared" si="12"/>
        <v>0</v>
      </c>
      <c r="AD25" s="166">
        <f t="shared" si="12"/>
        <v>0</v>
      </c>
      <c r="AE25" s="166">
        <f t="shared" si="12"/>
        <v>0</v>
      </c>
      <c r="AF25" s="166">
        <f t="shared" si="12"/>
        <v>0</v>
      </c>
      <c r="AG25" s="166">
        <f t="shared" si="12"/>
        <v>0</v>
      </c>
      <c r="AH25" s="166">
        <f t="shared" si="12"/>
        <v>0</v>
      </c>
      <c r="AI25" s="166">
        <f t="shared" si="12"/>
        <v>0</v>
      </c>
      <c r="AJ25" s="166">
        <f t="shared" si="12"/>
        <v>0</v>
      </c>
      <c r="AK25" s="166">
        <f t="shared" si="12"/>
        <v>0</v>
      </c>
      <c r="AL25" s="166">
        <f t="shared" si="12"/>
        <v>0</v>
      </c>
      <c r="AM25" s="240">
        <f t="shared" si="12"/>
        <v>0</v>
      </c>
      <c r="AN25" s="241">
        <f t="shared" si="12"/>
        <v>0</v>
      </c>
      <c r="AO25" s="150">
        <f t="shared" si="12"/>
        <v>0</v>
      </c>
      <c r="AP25" s="150">
        <f t="shared" si="12"/>
        <v>0</v>
      </c>
      <c r="AQ25" s="150">
        <f t="shared" si="12"/>
        <v>0</v>
      </c>
      <c r="AR25" s="150">
        <f t="shared" si="12"/>
        <v>0</v>
      </c>
      <c r="AS25" s="150">
        <f t="shared" si="12"/>
        <v>0</v>
      </c>
      <c r="AT25" s="224">
        <f t="shared" si="12"/>
        <v>0</v>
      </c>
      <c r="AU25" s="241">
        <f t="shared" si="12"/>
        <v>0</v>
      </c>
      <c r="AV25" s="150">
        <f t="shared" si="12"/>
        <v>0</v>
      </c>
      <c r="AW25" s="150">
        <f t="shared" si="12"/>
        <v>0</v>
      </c>
      <c r="AX25" s="150">
        <f t="shared" si="12"/>
        <v>0</v>
      </c>
      <c r="AY25" s="150">
        <f t="shared" si="12"/>
        <v>0</v>
      </c>
      <c r="AZ25" s="150">
        <f t="shared" si="12"/>
        <v>0</v>
      </c>
      <c r="BA25" s="150">
        <f t="shared" si="12"/>
        <v>0</v>
      </c>
      <c r="BB25" s="150">
        <f t="shared" si="12"/>
        <v>0</v>
      </c>
      <c r="BC25" s="150">
        <f t="shared" si="12"/>
        <v>0</v>
      </c>
      <c r="BD25" s="150">
        <f t="shared" si="12"/>
        <v>0</v>
      </c>
      <c r="BE25" s="150">
        <f t="shared" si="12"/>
        <v>0</v>
      </c>
      <c r="BF25" s="150">
        <f t="shared" si="12"/>
        <v>0</v>
      </c>
      <c r="BG25" s="150">
        <f t="shared" si="12"/>
        <v>0</v>
      </c>
      <c r="BH25" s="150">
        <f t="shared" si="12"/>
        <v>0</v>
      </c>
      <c r="BI25" s="150">
        <f t="shared" si="12"/>
        <v>0</v>
      </c>
      <c r="BJ25" s="150">
        <f t="shared" si="12"/>
        <v>0</v>
      </c>
      <c r="BK25" s="150">
        <f t="shared" si="12"/>
        <v>0</v>
      </c>
      <c r="BL25" s="150">
        <f t="shared" si="12"/>
        <v>0</v>
      </c>
      <c r="BM25" s="150">
        <f t="shared" si="12"/>
        <v>0</v>
      </c>
      <c r="BN25" s="150">
        <f t="shared" si="12"/>
        <v>0</v>
      </c>
      <c r="BO25" s="150">
        <f t="shared" si="12"/>
        <v>0</v>
      </c>
      <c r="BP25" s="150">
        <f t="shared" si="12"/>
        <v>0</v>
      </c>
      <c r="BQ25" s="150">
        <f t="shared" ref="BQ25:BV25" si="13">BQ56</f>
        <v>0</v>
      </c>
      <c r="BR25" s="150">
        <f t="shared" si="13"/>
        <v>0</v>
      </c>
      <c r="BS25" s="150">
        <f t="shared" si="13"/>
        <v>0</v>
      </c>
      <c r="BT25" s="150">
        <f t="shared" si="13"/>
        <v>0</v>
      </c>
      <c r="BU25" s="150">
        <f t="shared" si="13"/>
        <v>0</v>
      </c>
      <c r="BV25" s="266">
        <f t="shared" si="13"/>
        <v>0</v>
      </c>
      <c r="BW25" s="230">
        <v>0</v>
      </c>
      <c r="BX25" s="150">
        <v>0</v>
      </c>
      <c r="BY25" s="150">
        <f t="shared" si="5"/>
        <v>0</v>
      </c>
      <c r="BZ25" s="150">
        <f t="shared" si="6"/>
        <v>0</v>
      </c>
      <c r="CA25" s="150"/>
    </row>
    <row r="26" spans="1:79" s="65" customFormat="1" ht="10.5" hidden="1" outlineLevel="1" x14ac:dyDescent="0.2">
      <c r="A26" s="152" t="s">
        <v>43</v>
      </c>
      <c r="B26" s="153" t="s">
        <v>44</v>
      </c>
      <c r="C26" s="154" t="s">
        <v>31</v>
      </c>
      <c r="D26" s="225">
        <f t="shared" si="9"/>
        <v>0.55200000000000005</v>
      </c>
      <c r="E26" s="242">
        <f t="shared" ref="E26:BP26" si="14">E57</f>
        <v>0</v>
      </c>
      <c r="F26" s="173">
        <f t="shared" si="14"/>
        <v>0.55200000000000005</v>
      </c>
      <c r="G26" s="174">
        <f t="shared" si="14"/>
        <v>0</v>
      </c>
      <c r="H26" s="166">
        <f t="shared" si="14"/>
        <v>0</v>
      </c>
      <c r="I26" s="166">
        <f t="shared" si="14"/>
        <v>0</v>
      </c>
      <c r="J26" s="166">
        <f t="shared" si="14"/>
        <v>0</v>
      </c>
      <c r="K26" s="253">
        <f t="shared" si="14"/>
        <v>0</v>
      </c>
      <c r="L26" s="259">
        <f t="shared" si="14"/>
        <v>0</v>
      </c>
      <c r="M26" s="166">
        <f t="shared" si="14"/>
        <v>0.55200000000000005</v>
      </c>
      <c r="N26" s="166">
        <f t="shared" si="14"/>
        <v>0</v>
      </c>
      <c r="O26" s="166">
        <f t="shared" si="14"/>
        <v>0</v>
      </c>
      <c r="P26" s="166">
        <f t="shared" si="14"/>
        <v>0</v>
      </c>
      <c r="Q26" s="166">
        <f t="shared" si="14"/>
        <v>0</v>
      </c>
      <c r="R26" s="173">
        <f t="shared" si="14"/>
        <v>0</v>
      </c>
      <c r="S26" s="174">
        <f t="shared" si="14"/>
        <v>0</v>
      </c>
      <c r="T26" s="174">
        <f t="shared" si="14"/>
        <v>0</v>
      </c>
      <c r="U26" s="174">
        <f t="shared" si="14"/>
        <v>0</v>
      </c>
      <c r="V26" s="174">
        <f t="shared" si="14"/>
        <v>0</v>
      </c>
      <c r="W26" s="174">
        <f t="shared" si="14"/>
        <v>0</v>
      </c>
      <c r="X26" s="174">
        <f t="shared" si="14"/>
        <v>0</v>
      </c>
      <c r="Y26" s="174">
        <f t="shared" si="14"/>
        <v>0</v>
      </c>
      <c r="Z26" s="174">
        <f t="shared" si="14"/>
        <v>0</v>
      </c>
      <c r="AA26" s="174">
        <f t="shared" si="14"/>
        <v>0</v>
      </c>
      <c r="AB26" s="174">
        <f t="shared" si="14"/>
        <v>0</v>
      </c>
      <c r="AC26" s="174">
        <f t="shared" si="14"/>
        <v>0</v>
      </c>
      <c r="AD26" s="174">
        <f t="shared" si="14"/>
        <v>0</v>
      </c>
      <c r="AE26" s="174">
        <f t="shared" si="14"/>
        <v>0</v>
      </c>
      <c r="AF26" s="174">
        <f t="shared" si="14"/>
        <v>0</v>
      </c>
      <c r="AG26" s="174">
        <f t="shared" si="14"/>
        <v>0</v>
      </c>
      <c r="AH26" s="174">
        <f t="shared" si="14"/>
        <v>0</v>
      </c>
      <c r="AI26" s="174">
        <f t="shared" si="14"/>
        <v>0</v>
      </c>
      <c r="AJ26" s="174">
        <f t="shared" si="14"/>
        <v>0</v>
      </c>
      <c r="AK26" s="174">
        <f t="shared" si="14"/>
        <v>0</v>
      </c>
      <c r="AL26" s="174">
        <f t="shared" si="14"/>
        <v>0</v>
      </c>
      <c r="AM26" s="243">
        <f t="shared" si="14"/>
        <v>0</v>
      </c>
      <c r="AN26" s="242">
        <f t="shared" si="14"/>
        <v>0</v>
      </c>
      <c r="AO26" s="154">
        <f t="shared" si="14"/>
        <v>4.1703733300000003</v>
      </c>
      <c r="AP26" s="154">
        <f t="shared" si="14"/>
        <v>0</v>
      </c>
      <c r="AQ26" s="154">
        <f t="shared" si="14"/>
        <v>0</v>
      </c>
      <c r="AR26" s="154">
        <f t="shared" si="14"/>
        <v>0</v>
      </c>
      <c r="AS26" s="154">
        <f t="shared" si="14"/>
        <v>0</v>
      </c>
      <c r="AT26" s="225">
        <f t="shared" si="14"/>
        <v>0</v>
      </c>
      <c r="AU26" s="242">
        <f t="shared" si="14"/>
        <v>0</v>
      </c>
      <c r="AV26" s="154">
        <f t="shared" si="14"/>
        <v>4.1703733300000003</v>
      </c>
      <c r="AW26" s="154">
        <f t="shared" si="14"/>
        <v>0</v>
      </c>
      <c r="AX26" s="154">
        <f t="shared" si="14"/>
        <v>0</v>
      </c>
      <c r="AY26" s="154">
        <f t="shared" si="14"/>
        <v>0</v>
      </c>
      <c r="AZ26" s="154">
        <f t="shared" si="14"/>
        <v>0</v>
      </c>
      <c r="BA26" s="154">
        <f t="shared" si="14"/>
        <v>0</v>
      </c>
      <c r="BB26" s="154">
        <f t="shared" si="14"/>
        <v>0</v>
      </c>
      <c r="BC26" s="154">
        <f t="shared" si="14"/>
        <v>0</v>
      </c>
      <c r="BD26" s="154">
        <f t="shared" si="14"/>
        <v>0</v>
      </c>
      <c r="BE26" s="154">
        <f t="shared" si="14"/>
        <v>0</v>
      </c>
      <c r="BF26" s="154">
        <f t="shared" si="14"/>
        <v>0</v>
      </c>
      <c r="BG26" s="154">
        <f t="shared" si="14"/>
        <v>0</v>
      </c>
      <c r="BH26" s="154">
        <f t="shared" si="14"/>
        <v>0</v>
      </c>
      <c r="BI26" s="154">
        <f t="shared" si="14"/>
        <v>0</v>
      </c>
      <c r="BJ26" s="154">
        <f t="shared" si="14"/>
        <v>0</v>
      </c>
      <c r="BK26" s="154">
        <f t="shared" si="14"/>
        <v>0</v>
      </c>
      <c r="BL26" s="154">
        <f t="shared" si="14"/>
        <v>0</v>
      </c>
      <c r="BM26" s="154">
        <f t="shared" si="14"/>
        <v>0</v>
      </c>
      <c r="BN26" s="154">
        <f t="shared" si="14"/>
        <v>0</v>
      </c>
      <c r="BO26" s="154">
        <f t="shared" si="14"/>
        <v>0</v>
      </c>
      <c r="BP26" s="154">
        <f t="shared" si="14"/>
        <v>0</v>
      </c>
      <c r="BQ26" s="154">
        <f t="shared" ref="BQ26:BV26" si="15">BQ57</f>
        <v>0</v>
      </c>
      <c r="BR26" s="154">
        <f t="shared" si="15"/>
        <v>0</v>
      </c>
      <c r="BS26" s="154">
        <f t="shared" si="15"/>
        <v>0</v>
      </c>
      <c r="BT26" s="154">
        <f t="shared" si="15"/>
        <v>0</v>
      </c>
      <c r="BU26" s="154">
        <f t="shared" si="15"/>
        <v>0</v>
      </c>
      <c r="BV26" s="267">
        <f t="shared" si="15"/>
        <v>0</v>
      </c>
      <c r="BW26" s="231">
        <v>0</v>
      </c>
      <c r="BX26" s="154">
        <v>0</v>
      </c>
      <c r="BY26" s="154">
        <f t="shared" si="5"/>
        <v>3.6183733300000003</v>
      </c>
      <c r="BZ26" s="154">
        <f t="shared" si="6"/>
        <v>755.50241485507252</v>
      </c>
      <c r="CA26" s="154"/>
    </row>
    <row r="27" spans="1:79" s="65" customFormat="1" ht="10.5" x14ac:dyDescent="0.2">
      <c r="A27" s="155">
        <v>1</v>
      </c>
      <c r="B27" s="149" t="s">
        <v>45</v>
      </c>
      <c r="C27" s="150"/>
      <c r="D27" s="224">
        <f t="shared" si="9"/>
        <v>0</v>
      </c>
      <c r="E27" s="241"/>
      <c r="F27" s="166"/>
      <c r="G27" s="166"/>
      <c r="H27" s="166"/>
      <c r="I27" s="166"/>
      <c r="J27" s="166"/>
      <c r="K27" s="253"/>
      <c r="L27" s="258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240"/>
      <c r="AN27" s="241"/>
      <c r="AO27" s="150"/>
      <c r="AP27" s="150"/>
      <c r="AQ27" s="150"/>
      <c r="AR27" s="150"/>
      <c r="AS27" s="150"/>
      <c r="AT27" s="224"/>
      <c r="AU27" s="241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266"/>
      <c r="BW27" s="230">
        <v>0</v>
      </c>
      <c r="BX27" s="150">
        <v>0</v>
      </c>
      <c r="BY27" s="150">
        <f t="shared" si="5"/>
        <v>0</v>
      </c>
      <c r="BZ27" s="150">
        <f t="shared" si="6"/>
        <v>0</v>
      </c>
      <c r="CA27" s="150"/>
    </row>
    <row r="28" spans="1:79" s="65" customFormat="1" ht="21" collapsed="1" x14ac:dyDescent="0.2">
      <c r="A28" s="156" t="s">
        <v>46</v>
      </c>
      <c r="B28" s="157" t="s">
        <v>47</v>
      </c>
      <c r="C28" s="158" t="s">
        <v>31</v>
      </c>
      <c r="D28" s="226">
        <f t="shared" si="9"/>
        <v>26.245134249999996</v>
      </c>
      <c r="E28" s="244">
        <f>L28+S28+Z28+AG28</f>
        <v>0</v>
      </c>
      <c r="F28" s="165">
        <f t="shared" ref="F28:K28" si="16">M28+T28+AA28+AH28</f>
        <v>26.245134249999996</v>
      </c>
      <c r="G28" s="165">
        <f t="shared" si="16"/>
        <v>0</v>
      </c>
      <c r="H28" s="165">
        <f t="shared" si="16"/>
        <v>0</v>
      </c>
      <c r="I28" s="165">
        <f t="shared" si="16"/>
        <v>8.91</v>
      </c>
      <c r="J28" s="165">
        <f t="shared" si="16"/>
        <v>0.96</v>
      </c>
      <c r="K28" s="254">
        <f t="shared" si="16"/>
        <v>0</v>
      </c>
      <c r="L28" s="260">
        <f t="shared" ref="L28:AQ28" si="17">L29</f>
        <v>0</v>
      </c>
      <c r="M28" s="165">
        <f t="shared" si="17"/>
        <v>26.245134249999996</v>
      </c>
      <c r="N28" s="165">
        <f t="shared" si="17"/>
        <v>0</v>
      </c>
      <c r="O28" s="165">
        <f t="shared" si="17"/>
        <v>0</v>
      </c>
      <c r="P28" s="165">
        <f t="shared" si="17"/>
        <v>8.91</v>
      </c>
      <c r="Q28" s="165">
        <f t="shared" si="17"/>
        <v>0.96</v>
      </c>
      <c r="R28" s="165">
        <f t="shared" si="17"/>
        <v>0</v>
      </c>
      <c r="S28" s="165">
        <f t="shared" si="17"/>
        <v>0</v>
      </c>
      <c r="T28" s="165">
        <f t="shared" si="17"/>
        <v>0</v>
      </c>
      <c r="U28" s="165">
        <f t="shared" si="17"/>
        <v>0</v>
      </c>
      <c r="V28" s="165">
        <f t="shared" si="17"/>
        <v>0</v>
      </c>
      <c r="W28" s="165">
        <f t="shared" si="17"/>
        <v>0</v>
      </c>
      <c r="X28" s="165">
        <f t="shared" si="17"/>
        <v>0</v>
      </c>
      <c r="Y28" s="165">
        <f t="shared" si="17"/>
        <v>0</v>
      </c>
      <c r="Z28" s="165">
        <f t="shared" si="17"/>
        <v>0</v>
      </c>
      <c r="AA28" s="165">
        <f t="shared" si="17"/>
        <v>0</v>
      </c>
      <c r="AB28" s="165">
        <f t="shared" si="17"/>
        <v>0</v>
      </c>
      <c r="AC28" s="165">
        <f t="shared" si="17"/>
        <v>0</v>
      </c>
      <c r="AD28" s="165">
        <f t="shared" si="17"/>
        <v>0</v>
      </c>
      <c r="AE28" s="165">
        <f t="shared" si="17"/>
        <v>0</v>
      </c>
      <c r="AF28" s="165">
        <f t="shared" si="17"/>
        <v>0</v>
      </c>
      <c r="AG28" s="165">
        <f t="shared" si="17"/>
        <v>0</v>
      </c>
      <c r="AH28" s="165">
        <f t="shared" si="17"/>
        <v>0</v>
      </c>
      <c r="AI28" s="165">
        <f t="shared" si="17"/>
        <v>0</v>
      </c>
      <c r="AJ28" s="165">
        <f t="shared" si="17"/>
        <v>0</v>
      </c>
      <c r="AK28" s="165">
        <f t="shared" si="17"/>
        <v>0</v>
      </c>
      <c r="AL28" s="165">
        <f t="shared" si="17"/>
        <v>0</v>
      </c>
      <c r="AM28" s="245">
        <f t="shared" si="17"/>
        <v>0</v>
      </c>
      <c r="AN28" s="244">
        <f t="shared" si="17"/>
        <v>0</v>
      </c>
      <c r="AO28" s="158">
        <f t="shared" si="17"/>
        <v>65.725710109999994</v>
      </c>
      <c r="AP28" s="158">
        <f t="shared" si="17"/>
        <v>0</v>
      </c>
      <c r="AQ28" s="158">
        <f t="shared" si="17"/>
        <v>0</v>
      </c>
      <c r="AR28" s="158">
        <f t="shared" ref="AR28:BV28" si="18">AR29</f>
        <v>14.11</v>
      </c>
      <c r="AS28" s="158">
        <f t="shared" si="18"/>
        <v>3.68</v>
      </c>
      <c r="AT28" s="226">
        <f t="shared" si="18"/>
        <v>0</v>
      </c>
      <c r="AU28" s="244">
        <f t="shared" si="18"/>
        <v>0</v>
      </c>
      <c r="AV28" s="158">
        <f t="shared" si="18"/>
        <v>65.725710109999994</v>
      </c>
      <c r="AW28" s="158">
        <f t="shared" si="18"/>
        <v>0</v>
      </c>
      <c r="AX28" s="158">
        <f t="shared" si="18"/>
        <v>0</v>
      </c>
      <c r="AY28" s="158">
        <f t="shared" si="18"/>
        <v>14.11</v>
      </c>
      <c r="AZ28" s="158">
        <f t="shared" si="18"/>
        <v>3.68</v>
      </c>
      <c r="BA28" s="158">
        <f t="shared" si="18"/>
        <v>0</v>
      </c>
      <c r="BB28" s="158">
        <f t="shared" si="18"/>
        <v>0</v>
      </c>
      <c r="BC28" s="158">
        <f t="shared" si="18"/>
        <v>0</v>
      </c>
      <c r="BD28" s="158">
        <f t="shared" si="18"/>
        <v>0</v>
      </c>
      <c r="BE28" s="158">
        <f t="shared" si="18"/>
        <v>0</v>
      </c>
      <c r="BF28" s="158">
        <f t="shared" si="18"/>
        <v>0</v>
      </c>
      <c r="BG28" s="158">
        <f t="shared" si="18"/>
        <v>0</v>
      </c>
      <c r="BH28" s="158">
        <f t="shared" si="18"/>
        <v>0</v>
      </c>
      <c r="BI28" s="158">
        <f t="shared" si="18"/>
        <v>0</v>
      </c>
      <c r="BJ28" s="158">
        <f t="shared" si="18"/>
        <v>0</v>
      </c>
      <c r="BK28" s="158">
        <f t="shared" si="18"/>
        <v>0</v>
      </c>
      <c r="BL28" s="158">
        <f t="shared" si="18"/>
        <v>0</v>
      </c>
      <c r="BM28" s="158">
        <f t="shared" si="18"/>
        <v>0</v>
      </c>
      <c r="BN28" s="158">
        <f t="shared" si="18"/>
        <v>0</v>
      </c>
      <c r="BO28" s="158">
        <f t="shared" si="18"/>
        <v>0</v>
      </c>
      <c r="BP28" s="158">
        <f t="shared" si="18"/>
        <v>0</v>
      </c>
      <c r="BQ28" s="158">
        <f t="shared" si="18"/>
        <v>0</v>
      </c>
      <c r="BR28" s="158">
        <f t="shared" si="18"/>
        <v>0</v>
      </c>
      <c r="BS28" s="158">
        <f t="shared" si="18"/>
        <v>0</v>
      </c>
      <c r="BT28" s="158">
        <f t="shared" si="18"/>
        <v>0</v>
      </c>
      <c r="BU28" s="158">
        <f t="shared" si="18"/>
        <v>0</v>
      </c>
      <c r="BV28" s="268">
        <f t="shared" si="18"/>
        <v>0</v>
      </c>
      <c r="BW28" s="232">
        <v>0</v>
      </c>
      <c r="BX28" s="158">
        <v>0</v>
      </c>
      <c r="BY28" s="158">
        <f t="shared" si="5"/>
        <v>39.480575860000002</v>
      </c>
      <c r="BZ28" s="158">
        <f t="shared" si="6"/>
        <v>250.43007775812768</v>
      </c>
      <c r="CA28" s="158"/>
    </row>
    <row r="29" spans="1:79" s="65" customFormat="1" ht="31.5" hidden="1" outlineLevel="1" x14ac:dyDescent="0.2">
      <c r="A29" s="175" t="s">
        <v>48</v>
      </c>
      <c r="B29" s="176" t="s">
        <v>49</v>
      </c>
      <c r="C29" s="161" t="s">
        <v>31</v>
      </c>
      <c r="D29" s="227">
        <f t="shared" si="9"/>
        <v>26.245134249999996</v>
      </c>
      <c r="E29" s="246">
        <f t="shared" ref="E29:E59" si="19">L29+S29+Z29+AG29</f>
        <v>0</v>
      </c>
      <c r="F29" s="167">
        <f t="shared" ref="F29:F59" si="20">M29+T29+AA29+AH29</f>
        <v>26.245134249999996</v>
      </c>
      <c r="G29" s="167">
        <f t="shared" ref="G29:G59" si="21">N29+U29+AB29+AI29</f>
        <v>0</v>
      </c>
      <c r="H29" s="167">
        <f t="shared" ref="H29:H59" si="22">O29+V29+AC29+AJ29</f>
        <v>0</v>
      </c>
      <c r="I29" s="167">
        <f t="shared" ref="I29:I59" si="23">P29+W29+AD29+AK29</f>
        <v>8.91</v>
      </c>
      <c r="J29" s="167">
        <f t="shared" ref="J29:J59" si="24">Q29+X29+AE29+AL29</f>
        <v>0.96</v>
      </c>
      <c r="K29" s="255">
        <f t="shared" ref="K29:K59" si="25">R29+Y29+AF29+AM29</f>
        <v>0</v>
      </c>
      <c r="L29" s="261">
        <v>0</v>
      </c>
      <c r="M29" s="167">
        <f>'12'!J27</f>
        <v>26.245134249999996</v>
      </c>
      <c r="N29" s="167">
        <v>0</v>
      </c>
      <c r="O29" s="167">
        <v>0</v>
      </c>
      <c r="P29" s="167">
        <v>8.91</v>
      </c>
      <c r="Q29" s="167">
        <v>0.96</v>
      </c>
      <c r="R29" s="167">
        <v>0</v>
      </c>
      <c r="S29" s="167">
        <v>0</v>
      </c>
      <c r="T29" s="167">
        <f>'12'!L27</f>
        <v>0</v>
      </c>
      <c r="U29" s="167">
        <v>0</v>
      </c>
      <c r="V29" s="167">
        <v>0</v>
      </c>
      <c r="W29" s="167">
        <v>0</v>
      </c>
      <c r="X29" s="167">
        <v>0</v>
      </c>
      <c r="Y29" s="167"/>
      <c r="Z29" s="167">
        <v>0</v>
      </c>
      <c r="AA29" s="167">
        <f>'12'!N27</f>
        <v>0</v>
      </c>
      <c r="AB29" s="167">
        <v>0</v>
      </c>
      <c r="AC29" s="167">
        <v>0</v>
      </c>
      <c r="AD29" s="167">
        <v>0</v>
      </c>
      <c r="AE29" s="167">
        <v>0</v>
      </c>
      <c r="AF29" s="167"/>
      <c r="AG29" s="167">
        <v>0</v>
      </c>
      <c r="AH29" s="167">
        <f>'12'!P27</f>
        <v>0</v>
      </c>
      <c r="AI29" s="167">
        <v>0</v>
      </c>
      <c r="AJ29" s="167">
        <v>0</v>
      </c>
      <c r="AK29" s="167">
        <v>0</v>
      </c>
      <c r="AL29" s="167">
        <v>0</v>
      </c>
      <c r="AM29" s="247"/>
      <c r="AN29" s="246">
        <v>0</v>
      </c>
      <c r="AO29" s="161">
        <f>AV29+BC29+BJ29+BQ29</f>
        <v>65.725710109999994</v>
      </c>
      <c r="AP29" s="161">
        <f>AW29+BD29+BK29+BR29</f>
        <v>0</v>
      </c>
      <c r="AQ29" s="161">
        <f t="shared" ref="AQ29:AT32" si="26">AX29+BE29+BL29+BS29</f>
        <v>0</v>
      </c>
      <c r="AR29" s="161">
        <f t="shared" si="26"/>
        <v>14.11</v>
      </c>
      <c r="AS29" s="161">
        <f t="shared" si="26"/>
        <v>3.68</v>
      </c>
      <c r="AT29" s="227">
        <f t="shared" si="26"/>
        <v>0</v>
      </c>
      <c r="AU29" s="246">
        <v>0</v>
      </c>
      <c r="AV29" s="161">
        <f>'12'!K27</f>
        <v>65.725710109999994</v>
      </c>
      <c r="AW29" s="161">
        <v>0</v>
      </c>
      <c r="AX29" s="161">
        <v>0</v>
      </c>
      <c r="AY29" s="161">
        <v>14.11</v>
      </c>
      <c r="AZ29" s="161">
        <v>3.68</v>
      </c>
      <c r="BA29" s="161">
        <v>0</v>
      </c>
      <c r="BB29" s="161">
        <v>0</v>
      </c>
      <c r="BC29" s="161">
        <f>'12'!M27</f>
        <v>0</v>
      </c>
      <c r="BD29" s="161">
        <v>0</v>
      </c>
      <c r="BE29" s="161">
        <v>0</v>
      </c>
      <c r="BF29" s="161">
        <v>0</v>
      </c>
      <c r="BG29" s="161">
        <v>0</v>
      </c>
      <c r="BH29" s="161">
        <v>0</v>
      </c>
      <c r="BI29" s="161">
        <v>0</v>
      </c>
      <c r="BJ29" s="161">
        <f>'12'!O27</f>
        <v>0</v>
      </c>
      <c r="BK29" s="161">
        <v>0</v>
      </c>
      <c r="BL29" s="161">
        <v>0</v>
      </c>
      <c r="BM29" s="161"/>
      <c r="BN29" s="161"/>
      <c r="BO29" s="161">
        <v>0</v>
      </c>
      <c r="BP29" s="161">
        <v>0</v>
      </c>
      <c r="BQ29" s="161">
        <f>'12'!Q27</f>
        <v>0</v>
      </c>
      <c r="BR29" s="161">
        <v>0</v>
      </c>
      <c r="BS29" s="161">
        <v>0</v>
      </c>
      <c r="BT29" s="161">
        <v>0</v>
      </c>
      <c r="BU29" s="161">
        <v>0</v>
      </c>
      <c r="BV29" s="269">
        <v>0</v>
      </c>
      <c r="BW29" s="233">
        <v>0</v>
      </c>
      <c r="BX29" s="161">
        <v>0</v>
      </c>
      <c r="BY29" s="161">
        <f t="shared" si="5"/>
        <v>39.480575860000002</v>
      </c>
      <c r="BZ29" s="161">
        <f t="shared" si="6"/>
        <v>250.43007775812768</v>
      </c>
      <c r="CA29" s="161"/>
    </row>
    <row r="30" spans="1:79" s="65" customFormat="1" ht="42" hidden="1" outlineLevel="2" x14ac:dyDescent="0.2">
      <c r="A30" s="159" t="s">
        <v>50</v>
      </c>
      <c r="B30" s="160" t="s">
        <v>51</v>
      </c>
      <c r="C30" s="161" t="s">
        <v>31</v>
      </c>
      <c r="D30" s="227">
        <f t="shared" si="9"/>
        <v>0</v>
      </c>
      <c r="E30" s="246">
        <f>L30+S30+Z30+AG30</f>
        <v>0</v>
      </c>
      <c r="F30" s="167">
        <f t="shared" si="20"/>
        <v>0</v>
      </c>
      <c r="G30" s="167">
        <f>N30+U30+AB30+AI30</f>
        <v>0</v>
      </c>
      <c r="H30" s="167">
        <f t="shared" si="22"/>
        <v>0</v>
      </c>
      <c r="I30" s="167">
        <f t="shared" si="23"/>
        <v>0</v>
      </c>
      <c r="J30" s="167">
        <f t="shared" si="24"/>
        <v>0</v>
      </c>
      <c r="K30" s="255">
        <f t="shared" si="25"/>
        <v>0</v>
      </c>
      <c r="L30" s="261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7">
        <v>0</v>
      </c>
      <c r="AE30" s="167">
        <v>0</v>
      </c>
      <c r="AF30" s="167">
        <v>0</v>
      </c>
      <c r="AG30" s="167">
        <v>0</v>
      </c>
      <c r="AH30" s="167">
        <v>0</v>
      </c>
      <c r="AI30" s="167">
        <v>0</v>
      </c>
      <c r="AJ30" s="167">
        <v>0</v>
      </c>
      <c r="AK30" s="167">
        <v>0</v>
      </c>
      <c r="AL30" s="167">
        <v>0</v>
      </c>
      <c r="AM30" s="247">
        <v>0</v>
      </c>
      <c r="AN30" s="246">
        <f>AU30+BB30+BI30+BP30</f>
        <v>0</v>
      </c>
      <c r="AO30" s="161">
        <f t="shared" ref="AO30:AO32" si="27">AV30+BC30+BJ30+BQ30</f>
        <v>0</v>
      </c>
      <c r="AP30" s="161">
        <f>AW30+BD30+BK30+BR30</f>
        <v>0</v>
      </c>
      <c r="AQ30" s="161">
        <f t="shared" si="26"/>
        <v>0</v>
      </c>
      <c r="AR30" s="161">
        <f t="shared" si="26"/>
        <v>0</v>
      </c>
      <c r="AS30" s="161">
        <f t="shared" si="26"/>
        <v>0</v>
      </c>
      <c r="AT30" s="227">
        <f t="shared" si="26"/>
        <v>0</v>
      </c>
      <c r="AU30" s="246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v>0</v>
      </c>
      <c r="BD30" s="161">
        <v>0</v>
      </c>
      <c r="BE30" s="161">
        <v>0</v>
      </c>
      <c r="BF30" s="161">
        <v>0</v>
      </c>
      <c r="BG30" s="161">
        <v>0</v>
      </c>
      <c r="BH30" s="161">
        <v>0</v>
      </c>
      <c r="BI30" s="161">
        <v>0</v>
      </c>
      <c r="BJ30" s="161">
        <v>0</v>
      </c>
      <c r="BK30" s="161">
        <v>0</v>
      </c>
      <c r="BL30" s="161">
        <v>0</v>
      </c>
      <c r="BM30" s="161">
        <v>0</v>
      </c>
      <c r="BN30" s="161">
        <v>0</v>
      </c>
      <c r="BO30" s="161">
        <v>0</v>
      </c>
      <c r="BP30" s="161">
        <v>0</v>
      </c>
      <c r="BQ30" s="161">
        <v>0</v>
      </c>
      <c r="BR30" s="161">
        <v>0</v>
      </c>
      <c r="BS30" s="161">
        <v>0</v>
      </c>
      <c r="BT30" s="161">
        <v>0</v>
      </c>
      <c r="BU30" s="161">
        <v>0</v>
      </c>
      <c r="BV30" s="269">
        <v>0</v>
      </c>
      <c r="BW30" s="233">
        <v>0</v>
      </c>
      <c r="BX30" s="161">
        <v>0</v>
      </c>
      <c r="BY30" s="161">
        <f t="shared" si="5"/>
        <v>0</v>
      </c>
      <c r="BZ30" s="161">
        <f t="shared" si="6"/>
        <v>0</v>
      </c>
      <c r="CA30" s="161"/>
    </row>
    <row r="31" spans="1:79" s="65" customFormat="1" ht="42" hidden="1" outlineLevel="2" x14ac:dyDescent="0.2">
      <c r="A31" s="159" t="s">
        <v>52</v>
      </c>
      <c r="B31" s="160" t="s">
        <v>53</v>
      </c>
      <c r="C31" s="161" t="s">
        <v>31</v>
      </c>
      <c r="D31" s="227">
        <f t="shared" si="9"/>
        <v>0</v>
      </c>
      <c r="E31" s="246">
        <f t="shared" si="19"/>
        <v>0</v>
      </c>
      <c r="F31" s="167">
        <f t="shared" si="20"/>
        <v>0</v>
      </c>
      <c r="G31" s="167">
        <f t="shared" si="21"/>
        <v>0</v>
      </c>
      <c r="H31" s="167">
        <f t="shared" si="22"/>
        <v>0</v>
      </c>
      <c r="I31" s="167">
        <f t="shared" si="23"/>
        <v>0</v>
      </c>
      <c r="J31" s="167">
        <f t="shared" si="24"/>
        <v>0</v>
      </c>
      <c r="K31" s="255">
        <f t="shared" si="25"/>
        <v>0</v>
      </c>
      <c r="L31" s="261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7">
        <v>0</v>
      </c>
      <c r="AE31" s="167">
        <v>0</v>
      </c>
      <c r="AF31" s="167">
        <v>0</v>
      </c>
      <c r="AG31" s="167">
        <v>0</v>
      </c>
      <c r="AH31" s="167">
        <v>0</v>
      </c>
      <c r="AI31" s="167">
        <v>0</v>
      </c>
      <c r="AJ31" s="167">
        <v>0</v>
      </c>
      <c r="AK31" s="167">
        <v>0</v>
      </c>
      <c r="AL31" s="167">
        <v>0</v>
      </c>
      <c r="AM31" s="247">
        <v>0</v>
      </c>
      <c r="AN31" s="246">
        <f t="shared" ref="AN31:AN32" si="28">AU31+BB31+BI31+BP31</f>
        <v>0</v>
      </c>
      <c r="AO31" s="161">
        <f t="shared" si="27"/>
        <v>0</v>
      </c>
      <c r="AP31" s="161">
        <f t="shared" ref="AP31:AP32" si="29">AW31+BD31+BK31+BR31</f>
        <v>0</v>
      </c>
      <c r="AQ31" s="161">
        <f t="shared" si="26"/>
        <v>0</v>
      </c>
      <c r="AR31" s="161">
        <f t="shared" si="26"/>
        <v>0</v>
      </c>
      <c r="AS31" s="161">
        <f t="shared" si="26"/>
        <v>0</v>
      </c>
      <c r="AT31" s="227">
        <f t="shared" si="26"/>
        <v>0</v>
      </c>
      <c r="AU31" s="246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v>0</v>
      </c>
      <c r="BD31" s="161">
        <v>0</v>
      </c>
      <c r="BE31" s="161">
        <v>0</v>
      </c>
      <c r="BF31" s="161">
        <v>0</v>
      </c>
      <c r="BG31" s="161">
        <v>0</v>
      </c>
      <c r="BH31" s="161">
        <v>0</v>
      </c>
      <c r="BI31" s="161">
        <v>0</v>
      </c>
      <c r="BJ31" s="161">
        <v>0</v>
      </c>
      <c r="BK31" s="161">
        <v>0</v>
      </c>
      <c r="BL31" s="161">
        <v>0</v>
      </c>
      <c r="BM31" s="161">
        <v>0</v>
      </c>
      <c r="BN31" s="161">
        <v>0</v>
      </c>
      <c r="BO31" s="161">
        <v>0</v>
      </c>
      <c r="BP31" s="161">
        <v>0</v>
      </c>
      <c r="BQ31" s="161">
        <v>0</v>
      </c>
      <c r="BR31" s="161">
        <v>0</v>
      </c>
      <c r="BS31" s="161">
        <v>0</v>
      </c>
      <c r="BT31" s="161">
        <v>0</v>
      </c>
      <c r="BU31" s="161">
        <v>0</v>
      </c>
      <c r="BV31" s="269">
        <v>0</v>
      </c>
      <c r="BW31" s="233">
        <v>0</v>
      </c>
      <c r="BX31" s="161">
        <v>0</v>
      </c>
      <c r="BY31" s="161">
        <f t="shared" si="5"/>
        <v>0</v>
      </c>
      <c r="BZ31" s="161">
        <f t="shared" si="6"/>
        <v>0</v>
      </c>
      <c r="CA31" s="161"/>
    </row>
    <row r="32" spans="1:79" s="65" customFormat="1" ht="31.5" hidden="1" outlineLevel="2" x14ac:dyDescent="0.2">
      <c r="A32" s="159" t="s">
        <v>54</v>
      </c>
      <c r="B32" s="160" t="s">
        <v>55</v>
      </c>
      <c r="C32" s="161" t="s">
        <v>31</v>
      </c>
      <c r="D32" s="227">
        <f t="shared" si="9"/>
        <v>0</v>
      </c>
      <c r="E32" s="246">
        <f t="shared" si="19"/>
        <v>0</v>
      </c>
      <c r="F32" s="167">
        <f t="shared" si="20"/>
        <v>0</v>
      </c>
      <c r="G32" s="167">
        <f t="shared" si="21"/>
        <v>0</v>
      </c>
      <c r="H32" s="167">
        <f t="shared" si="22"/>
        <v>0</v>
      </c>
      <c r="I32" s="167">
        <f t="shared" si="23"/>
        <v>0</v>
      </c>
      <c r="J32" s="167">
        <f t="shared" si="24"/>
        <v>0</v>
      </c>
      <c r="K32" s="255">
        <f t="shared" si="25"/>
        <v>0</v>
      </c>
      <c r="L32" s="261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  <c r="AB32" s="167">
        <v>0</v>
      </c>
      <c r="AC32" s="167">
        <v>0</v>
      </c>
      <c r="AD32" s="167">
        <v>0</v>
      </c>
      <c r="AE32" s="167">
        <v>0</v>
      </c>
      <c r="AF32" s="167">
        <v>0</v>
      </c>
      <c r="AG32" s="167">
        <v>0</v>
      </c>
      <c r="AH32" s="167">
        <v>0</v>
      </c>
      <c r="AI32" s="167">
        <v>0</v>
      </c>
      <c r="AJ32" s="167">
        <v>0</v>
      </c>
      <c r="AK32" s="167">
        <v>0</v>
      </c>
      <c r="AL32" s="167">
        <v>0</v>
      </c>
      <c r="AM32" s="247">
        <v>0</v>
      </c>
      <c r="AN32" s="246">
        <f t="shared" si="28"/>
        <v>0</v>
      </c>
      <c r="AO32" s="161">
        <f t="shared" si="27"/>
        <v>0</v>
      </c>
      <c r="AP32" s="161">
        <f t="shared" si="29"/>
        <v>0</v>
      </c>
      <c r="AQ32" s="161">
        <f t="shared" si="26"/>
        <v>0</v>
      </c>
      <c r="AR32" s="161">
        <f t="shared" si="26"/>
        <v>0</v>
      </c>
      <c r="AS32" s="161">
        <f t="shared" si="26"/>
        <v>0</v>
      </c>
      <c r="AT32" s="227">
        <f t="shared" si="26"/>
        <v>0</v>
      </c>
      <c r="AU32" s="246">
        <v>0</v>
      </c>
      <c r="AV32" s="161">
        <v>0</v>
      </c>
      <c r="AW32" s="161">
        <v>0</v>
      </c>
      <c r="AX32" s="161">
        <v>0</v>
      </c>
      <c r="AY32" s="161">
        <v>0</v>
      </c>
      <c r="AZ32" s="161">
        <v>0</v>
      </c>
      <c r="BA32" s="161">
        <v>0</v>
      </c>
      <c r="BB32" s="161">
        <v>0</v>
      </c>
      <c r="BC32" s="161">
        <v>0</v>
      </c>
      <c r="BD32" s="161">
        <v>0</v>
      </c>
      <c r="BE32" s="161">
        <v>0</v>
      </c>
      <c r="BF32" s="161">
        <v>0</v>
      </c>
      <c r="BG32" s="161">
        <v>0</v>
      </c>
      <c r="BH32" s="161">
        <v>0</v>
      </c>
      <c r="BI32" s="161">
        <v>0</v>
      </c>
      <c r="BJ32" s="161">
        <v>0</v>
      </c>
      <c r="BK32" s="161">
        <v>0</v>
      </c>
      <c r="BL32" s="161">
        <v>0</v>
      </c>
      <c r="BM32" s="161">
        <v>0</v>
      </c>
      <c r="BN32" s="161">
        <v>0</v>
      </c>
      <c r="BO32" s="161">
        <v>0</v>
      </c>
      <c r="BP32" s="161">
        <v>0</v>
      </c>
      <c r="BQ32" s="161">
        <v>0</v>
      </c>
      <c r="BR32" s="161">
        <v>0</v>
      </c>
      <c r="BS32" s="161">
        <v>0</v>
      </c>
      <c r="BT32" s="161">
        <v>0</v>
      </c>
      <c r="BU32" s="161">
        <v>0</v>
      </c>
      <c r="BV32" s="269">
        <v>0</v>
      </c>
      <c r="BW32" s="233">
        <v>0</v>
      </c>
      <c r="BX32" s="161">
        <v>0</v>
      </c>
      <c r="BY32" s="161">
        <f t="shared" si="5"/>
        <v>0</v>
      </c>
      <c r="BZ32" s="161">
        <f t="shared" si="6"/>
        <v>0</v>
      </c>
      <c r="CA32" s="161"/>
    </row>
    <row r="33" spans="1:79" s="65" customFormat="1" ht="31.5" collapsed="1" x14ac:dyDescent="0.2">
      <c r="A33" s="162" t="s">
        <v>56</v>
      </c>
      <c r="B33" s="163" t="s">
        <v>57</v>
      </c>
      <c r="C33" s="164" t="s">
        <v>31</v>
      </c>
      <c r="D33" s="228">
        <f t="shared" si="9"/>
        <v>13.314059530718</v>
      </c>
      <c r="E33" s="248">
        <f t="shared" si="19"/>
        <v>0</v>
      </c>
      <c r="F33" s="168">
        <f t="shared" si="20"/>
        <v>13.314059530718</v>
      </c>
      <c r="G33" s="168">
        <f t="shared" si="21"/>
        <v>0</v>
      </c>
      <c r="H33" s="168">
        <f t="shared" si="22"/>
        <v>0</v>
      </c>
      <c r="I33" s="168">
        <f t="shared" si="23"/>
        <v>0.19</v>
      </c>
      <c r="J33" s="168">
        <f t="shared" si="24"/>
        <v>0</v>
      </c>
      <c r="K33" s="256">
        <f t="shared" si="25"/>
        <v>0</v>
      </c>
      <c r="L33" s="250">
        <f t="shared" ref="L33:BP33" si="30">L34+L36+L42</f>
        <v>0</v>
      </c>
      <c r="M33" s="168">
        <f t="shared" si="30"/>
        <v>13.314059530718</v>
      </c>
      <c r="N33" s="168">
        <f t="shared" si="30"/>
        <v>0</v>
      </c>
      <c r="O33" s="168">
        <f t="shared" si="30"/>
        <v>0</v>
      </c>
      <c r="P33" s="168">
        <f t="shared" si="30"/>
        <v>0.19</v>
      </c>
      <c r="Q33" s="168">
        <f t="shared" si="30"/>
        <v>0</v>
      </c>
      <c r="R33" s="168">
        <f t="shared" si="30"/>
        <v>0</v>
      </c>
      <c r="S33" s="168">
        <f t="shared" si="30"/>
        <v>0</v>
      </c>
      <c r="T33" s="168">
        <f t="shared" si="30"/>
        <v>0</v>
      </c>
      <c r="U33" s="168">
        <f t="shared" si="30"/>
        <v>0</v>
      </c>
      <c r="V33" s="168">
        <f t="shared" si="30"/>
        <v>0</v>
      </c>
      <c r="W33" s="168">
        <f t="shared" si="30"/>
        <v>0</v>
      </c>
      <c r="X33" s="168">
        <f t="shared" si="30"/>
        <v>0</v>
      </c>
      <c r="Y33" s="168">
        <f t="shared" si="30"/>
        <v>0</v>
      </c>
      <c r="Z33" s="168">
        <f t="shared" si="30"/>
        <v>0</v>
      </c>
      <c r="AA33" s="168">
        <f t="shared" si="30"/>
        <v>0</v>
      </c>
      <c r="AB33" s="168">
        <f t="shared" si="30"/>
        <v>0</v>
      </c>
      <c r="AC33" s="168">
        <f t="shared" si="30"/>
        <v>0</v>
      </c>
      <c r="AD33" s="168">
        <f t="shared" si="30"/>
        <v>0</v>
      </c>
      <c r="AE33" s="168">
        <f t="shared" si="30"/>
        <v>0</v>
      </c>
      <c r="AF33" s="168">
        <f t="shared" si="30"/>
        <v>0</v>
      </c>
      <c r="AG33" s="168">
        <f t="shared" si="30"/>
        <v>0</v>
      </c>
      <c r="AH33" s="168">
        <f t="shared" si="30"/>
        <v>0</v>
      </c>
      <c r="AI33" s="168">
        <f t="shared" si="30"/>
        <v>0</v>
      </c>
      <c r="AJ33" s="168">
        <f t="shared" si="30"/>
        <v>0</v>
      </c>
      <c r="AK33" s="168">
        <f t="shared" si="30"/>
        <v>0</v>
      </c>
      <c r="AL33" s="168">
        <f t="shared" si="30"/>
        <v>0</v>
      </c>
      <c r="AM33" s="249">
        <f t="shared" si="30"/>
        <v>0</v>
      </c>
      <c r="AN33" s="248">
        <f t="shared" si="30"/>
        <v>0</v>
      </c>
      <c r="AO33" s="164">
        <f t="shared" si="30"/>
        <v>6.5531984800000007</v>
      </c>
      <c r="AP33" s="164">
        <f t="shared" si="30"/>
        <v>0.92</v>
      </c>
      <c r="AQ33" s="164">
        <f t="shared" si="30"/>
        <v>0</v>
      </c>
      <c r="AR33" s="164">
        <f t="shared" si="30"/>
        <v>2.7800000000000002</v>
      </c>
      <c r="AS33" s="164">
        <f t="shared" si="30"/>
        <v>0</v>
      </c>
      <c r="AT33" s="228">
        <f t="shared" si="30"/>
        <v>0</v>
      </c>
      <c r="AU33" s="248">
        <f t="shared" si="30"/>
        <v>0</v>
      </c>
      <c r="AV33" s="164">
        <f t="shared" si="30"/>
        <v>6.5531984800000007</v>
      </c>
      <c r="AW33" s="164">
        <f t="shared" si="30"/>
        <v>0.92</v>
      </c>
      <c r="AX33" s="164">
        <f t="shared" si="30"/>
        <v>0</v>
      </c>
      <c r="AY33" s="164">
        <f t="shared" si="30"/>
        <v>2.7800000000000002</v>
      </c>
      <c r="AZ33" s="164">
        <f t="shared" si="30"/>
        <v>0</v>
      </c>
      <c r="BA33" s="164">
        <f t="shared" si="30"/>
        <v>0</v>
      </c>
      <c r="BB33" s="164">
        <f t="shared" si="30"/>
        <v>0</v>
      </c>
      <c r="BC33" s="164">
        <f t="shared" si="30"/>
        <v>0</v>
      </c>
      <c r="BD33" s="164">
        <f t="shared" si="30"/>
        <v>0</v>
      </c>
      <c r="BE33" s="164">
        <f t="shared" si="30"/>
        <v>0</v>
      </c>
      <c r="BF33" s="164">
        <f t="shared" si="30"/>
        <v>0</v>
      </c>
      <c r="BG33" s="164">
        <f t="shared" si="30"/>
        <v>0</v>
      </c>
      <c r="BH33" s="164">
        <f t="shared" si="30"/>
        <v>0</v>
      </c>
      <c r="BI33" s="164">
        <f t="shared" si="30"/>
        <v>0</v>
      </c>
      <c r="BJ33" s="164">
        <f t="shared" si="30"/>
        <v>0</v>
      </c>
      <c r="BK33" s="164">
        <f t="shared" si="30"/>
        <v>0</v>
      </c>
      <c r="BL33" s="164">
        <f t="shared" si="30"/>
        <v>0</v>
      </c>
      <c r="BM33" s="164">
        <f t="shared" si="30"/>
        <v>0</v>
      </c>
      <c r="BN33" s="164">
        <f t="shared" si="30"/>
        <v>0</v>
      </c>
      <c r="BO33" s="164">
        <f t="shared" si="30"/>
        <v>0</v>
      </c>
      <c r="BP33" s="164">
        <f t="shared" si="30"/>
        <v>0</v>
      </c>
      <c r="BQ33" s="164">
        <f t="shared" ref="BQ33:BV33" si="31">BQ34+BQ36+BQ42</f>
        <v>0</v>
      </c>
      <c r="BR33" s="164">
        <f t="shared" si="31"/>
        <v>0</v>
      </c>
      <c r="BS33" s="164">
        <f t="shared" si="31"/>
        <v>0</v>
      </c>
      <c r="BT33" s="164">
        <f t="shared" si="31"/>
        <v>0</v>
      </c>
      <c r="BU33" s="164">
        <f t="shared" si="31"/>
        <v>0</v>
      </c>
      <c r="BV33" s="270">
        <f t="shared" si="31"/>
        <v>0</v>
      </c>
      <c r="BW33" s="234">
        <v>0</v>
      </c>
      <c r="BX33" s="164">
        <v>0</v>
      </c>
      <c r="BY33" s="164">
        <f t="shared" si="5"/>
        <v>-6.7608610507179989</v>
      </c>
      <c r="BZ33" s="164">
        <f t="shared" si="6"/>
        <v>49.220138041898934</v>
      </c>
      <c r="CA33" s="164"/>
    </row>
    <row r="34" spans="1:79" s="65" customFormat="1" ht="52.5" hidden="1" outlineLevel="1" x14ac:dyDescent="0.2">
      <c r="A34" s="151" t="s">
        <v>58</v>
      </c>
      <c r="B34" s="149" t="s">
        <v>59</v>
      </c>
      <c r="C34" s="150" t="s">
        <v>31</v>
      </c>
      <c r="D34" s="224">
        <f t="shared" si="9"/>
        <v>1.4237891390083333</v>
      </c>
      <c r="E34" s="241">
        <f t="shared" si="19"/>
        <v>0</v>
      </c>
      <c r="F34" s="166">
        <f t="shared" si="20"/>
        <v>1.4237891390083333</v>
      </c>
      <c r="G34" s="166">
        <f t="shared" si="21"/>
        <v>0</v>
      </c>
      <c r="H34" s="166">
        <f t="shared" si="22"/>
        <v>0</v>
      </c>
      <c r="I34" s="166">
        <f t="shared" si="23"/>
        <v>0</v>
      </c>
      <c r="J34" s="166">
        <f t="shared" si="24"/>
        <v>0</v>
      </c>
      <c r="K34" s="253">
        <f t="shared" si="25"/>
        <v>0</v>
      </c>
      <c r="L34" s="258">
        <f t="shared" ref="L34:BP34" si="32">L35</f>
        <v>0</v>
      </c>
      <c r="M34" s="166">
        <f t="shared" si="32"/>
        <v>1.4237891390083333</v>
      </c>
      <c r="N34" s="166">
        <f t="shared" si="32"/>
        <v>0</v>
      </c>
      <c r="O34" s="166">
        <f t="shared" si="32"/>
        <v>0</v>
      </c>
      <c r="P34" s="166">
        <f t="shared" si="32"/>
        <v>0</v>
      </c>
      <c r="Q34" s="166">
        <f t="shared" si="32"/>
        <v>0</v>
      </c>
      <c r="R34" s="166">
        <f t="shared" si="32"/>
        <v>0</v>
      </c>
      <c r="S34" s="166">
        <f t="shared" si="32"/>
        <v>0</v>
      </c>
      <c r="T34" s="166">
        <f t="shared" si="32"/>
        <v>0</v>
      </c>
      <c r="U34" s="166">
        <f t="shared" si="32"/>
        <v>0</v>
      </c>
      <c r="V34" s="166">
        <f t="shared" si="32"/>
        <v>0</v>
      </c>
      <c r="W34" s="166">
        <f t="shared" si="32"/>
        <v>0</v>
      </c>
      <c r="X34" s="166">
        <f t="shared" si="32"/>
        <v>0</v>
      </c>
      <c r="Y34" s="166">
        <f t="shared" si="32"/>
        <v>0</v>
      </c>
      <c r="Z34" s="166">
        <f t="shared" si="32"/>
        <v>0</v>
      </c>
      <c r="AA34" s="166">
        <f t="shared" si="32"/>
        <v>0</v>
      </c>
      <c r="AB34" s="166">
        <f t="shared" si="32"/>
        <v>0</v>
      </c>
      <c r="AC34" s="166">
        <f t="shared" si="32"/>
        <v>0</v>
      </c>
      <c r="AD34" s="166">
        <f t="shared" si="32"/>
        <v>0</v>
      </c>
      <c r="AE34" s="166">
        <f t="shared" si="32"/>
        <v>0</v>
      </c>
      <c r="AF34" s="166">
        <f t="shared" si="32"/>
        <v>0</v>
      </c>
      <c r="AG34" s="166">
        <f t="shared" si="32"/>
        <v>0</v>
      </c>
      <c r="AH34" s="166">
        <f t="shared" si="32"/>
        <v>0</v>
      </c>
      <c r="AI34" s="166">
        <f t="shared" si="32"/>
        <v>0</v>
      </c>
      <c r="AJ34" s="166">
        <f t="shared" si="32"/>
        <v>0</v>
      </c>
      <c r="AK34" s="166">
        <f t="shared" si="32"/>
        <v>0</v>
      </c>
      <c r="AL34" s="166">
        <f t="shared" si="32"/>
        <v>0</v>
      </c>
      <c r="AM34" s="240">
        <f t="shared" si="32"/>
        <v>0</v>
      </c>
      <c r="AN34" s="241">
        <f t="shared" si="32"/>
        <v>0</v>
      </c>
      <c r="AO34" s="150">
        <f t="shared" si="32"/>
        <v>1.37713269</v>
      </c>
      <c r="AP34" s="150">
        <f t="shared" si="32"/>
        <v>0</v>
      </c>
      <c r="AQ34" s="150">
        <f t="shared" si="32"/>
        <v>0</v>
      </c>
      <c r="AR34" s="150">
        <f t="shared" si="32"/>
        <v>0</v>
      </c>
      <c r="AS34" s="150">
        <f t="shared" si="32"/>
        <v>0</v>
      </c>
      <c r="AT34" s="224">
        <f t="shared" si="32"/>
        <v>0</v>
      </c>
      <c r="AU34" s="241">
        <f t="shared" si="32"/>
        <v>0</v>
      </c>
      <c r="AV34" s="150">
        <f t="shared" si="32"/>
        <v>1.37713269</v>
      </c>
      <c r="AW34" s="150">
        <f t="shared" si="32"/>
        <v>0</v>
      </c>
      <c r="AX34" s="150">
        <f t="shared" si="32"/>
        <v>0</v>
      </c>
      <c r="AY34" s="150">
        <f t="shared" si="32"/>
        <v>0</v>
      </c>
      <c r="AZ34" s="150">
        <f t="shared" si="32"/>
        <v>0</v>
      </c>
      <c r="BA34" s="150">
        <f t="shared" si="32"/>
        <v>0</v>
      </c>
      <c r="BB34" s="150">
        <f t="shared" si="32"/>
        <v>0</v>
      </c>
      <c r="BC34" s="150">
        <f t="shared" si="32"/>
        <v>0</v>
      </c>
      <c r="BD34" s="150">
        <f t="shared" si="32"/>
        <v>0</v>
      </c>
      <c r="BE34" s="150">
        <f t="shared" si="32"/>
        <v>0</v>
      </c>
      <c r="BF34" s="150">
        <f t="shared" si="32"/>
        <v>0</v>
      </c>
      <c r="BG34" s="150">
        <f t="shared" si="32"/>
        <v>0</v>
      </c>
      <c r="BH34" s="150">
        <f t="shared" si="32"/>
        <v>0</v>
      </c>
      <c r="BI34" s="150">
        <f t="shared" si="32"/>
        <v>0</v>
      </c>
      <c r="BJ34" s="150">
        <f t="shared" si="32"/>
        <v>0</v>
      </c>
      <c r="BK34" s="150">
        <f t="shared" si="32"/>
        <v>0</v>
      </c>
      <c r="BL34" s="150">
        <f t="shared" si="32"/>
        <v>0</v>
      </c>
      <c r="BM34" s="150">
        <f t="shared" si="32"/>
        <v>0</v>
      </c>
      <c r="BN34" s="150">
        <f t="shared" si="32"/>
        <v>0</v>
      </c>
      <c r="BO34" s="150">
        <f t="shared" si="32"/>
        <v>0</v>
      </c>
      <c r="BP34" s="150">
        <f t="shared" si="32"/>
        <v>0</v>
      </c>
      <c r="BQ34" s="150">
        <f t="shared" ref="BQ34:BV34" si="33">BQ35</f>
        <v>0</v>
      </c>
      <c r="BR34" s="150">
        <f t="shared" si="33"/>
        <v>0</v>
      </c>
      <c r="BS34" s="150">
        <f t="shared" si="33"/>
        <v>0</v>
      </c>
      <c r="BT34" s="150">
        <f t="shared" si="33"/>
        <v>0</v>
      </c>
      <c r="BU34" s="150">
        <f t="shared" si="33"/>
        <v>0</v>
      </c>
      <c r="BV34" s="266">
        <f t="shared" si="33"/>
        <v>0</v>
      </c>
      <c r="BW34" s="230">
        <v>0</v>
      </c>
      <c r="BX34" s="150">
        <v>0</v>
      </c>
      <c r="BY34" s="150">
        <f t="shared" si="5"/>
        <v>-4.6656449008333212E-2</v>
      </c>
      <c r="BZ34" s="150">
        <f t="shared" si="6"/>
        <v>96.723078738974692</v>
      </c>
      <c r="CA34" s="150"/>
    </row>
    <row r="35" spans="1:79" s="65" customFormat="1" ht="10.5" hidden="1" outlineLevel="2" x14ac:dyDescent="0.2">
      <c r="A35" s="159" t="s">
        <v>60</v>
      </c>
      <c r="B35" s="160" t="s">
        <v>61</v>
      </c>
      <c r="C35" s="161" t="s">
        <v>62</v>
      </c>
      <c r="D35" s="227">
        <f t="shared" si="9"/>
        <v>1.4237891390083333</v>
      </c>
      <c r="E35" s="246">
        <f t="shared" si="19"/>
        <v>0</v>
      </c>
      <c r="F35" s="167">
        <f>M35+T35+AA35+AH35</f>
        <v>1.4237891390083333</v>
      </c>
      <c r="G35" s="167">
        <f t="shared" si="21"/>
        <v>0</v>
      </c>
      <c r="H35" s="167">
        <f t="shared" si="22"/>
        <v>0</v>
      </c>
      <c r="I35" s="167">
        <f t="shared" si="23"/>
        <v>0</v>
      </c>
      <c r="J35" s="167">
        <f t="shared" si="24"/>
        <v>0</v>
      </c>
      <c r="K35" s="255">
        <f t="shared" si="25"/>
        <v>0</v>
      </c>
      <c r="L35" s="261">
        <v>0</v>
      </c>
      <c r="M35" s="167">
        <f>'12'!J33</f>
        <v>1.4237891390083333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f>'12'!L33</f>
        <v>0</v>
      </c>
      <c r="U35" s="167">
        <v>0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f>'12'!N33</f>
        <v>0</v>
      </c>
      <c r="AB35" s="167">
        <v>0</v>
      </c>
      <c r="AC35" s="167">
        <v>0</v>
      </c>
      <c r="AD35" s="167">
        <v>0</v>
      </c>
      <c r="AE35" s="167">
        <v>0</v>
      </c>
      <c r="AF35" s="167">
        <v>0</v>
      </c>
      <c r="AG35" s="167">
        <v>0</v>
      </c>
      <c r="AH35" s="167">
        <f>'12'!P33</f>
        <v>0</v>
      </c>
      <c r="AI35" s="416">
        <v>0</v>
      </c>
      <c r="AJ35" s="167">
        <v>0</v>
      </c>
      <c r="AK35" s="167">
        <v>0</v>
      </c>
      <c r="AL35" s="167">
        <v>0</v>
      </c>
      <c r="AM35" s="247">
        <v>0</v>
      </c>
      <c r="AN35" s="246">
        <v>0</v>
      </c>
      <c r="AO35" s="161">
        <f t="shared" ref="AO35" si="34">AV35+BC35+BJ35+BQ35</f>
        <v>1.37713269</v>
      </c>
      <c r="AP35" s="161">
        <f>AW35+BD35+BK35+BR35</f>
        <v>0</v>
      </c>
      <c r="AQ35" s="161">
        <f t="shared" ref="AQ35" si="35">AX35+BE35+BL35+BS35</f>
        <v>0</v>
      </c>
      <c r="AR35" s="161">
        <f t="shared" ref="AR35" si="36">AY35+BF35+BM35+BT35</f>
        <v>0</v>
      </c>
      <c r="AS35" s="161">
        <f t="shared" ref="AS35" si="37">AZ35+BG35+BN35+BU35</f>
        <v>0</v>
      </c>
      <c r="AT35" s="227">
        <f t="shared" ref="AT35" si="38">BA35+BH35+BO35+BV35</f>
        <v>0</v>
      </c>
      <c r="AU35" s="246">
        <v>0</v>
      </c>
      <c r="AV35" s="161">
        <f>'12'!K33</f>
        <v>1.37713269</v>
      </c>
      <c r="AW35" s="161">
        <v>0</v>
      </c>
      <c r="AX35" s="161">
        <v>0</v>
      </c>
      <c r="AY35" s="161">
        <v>0</v>
      </c>
      <c r="AZ35" s="161">
        <v>0</v>
      </c>
      <c r="BA35" s="161">
        <v>0</v>
      </c>
      <c r="BB35" s="161">
        <v>0</v>
      </c>
      <c r="BC35" s="161">
        <f>'12'!M33</f>
        <v>0</v>
      </c>
      <c r="BD35" s="161">
        <v>0</v>
      </c>
      <c r="BE35" s="161">
        <v>0</v>
      </c>
      <c r="BF35" s="161">
        <v>0</v>
      </c>
      <c r="BG35" s="161">
        <v>0</v>
      </c>
      <c r="BH35" s="161">
        <v>0</v>
      </c>
      <c r="BI35" s="161">
        <v>0</v>
      </c>
      <c r="BJ35" s="161">
        <f>'12'!O33</f>
        <v>0</v>
      </c>
      <c r="BK35" s="161">
        <v>0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f>'12'!Q33</f>
        <v>0</v>
      </c>
      <c r="BR35" s="161">
        <v>0</v>
      </c>
      <c r="BS35" s="161">
        <v>0</v>
      </c>
      <c r="BT35" s="161">
        <v>0</v>
      </c>
      <c r="BU35" s="161">
        <v>0</v>
      </c>
      <c r="BV35" s="269">
        <v>0</v>
      </c>
      <c r="BW35" s="233">
        <v>0</v>
      </c>
      <c r="BX35" s="161">
        <v>0</v>
      </c>
      <c r="BY35" s="161">
        <f t="shared" si="5"/>
        <v>-4.6656449008333212E-2</v>
      </c>
      <c r="BZ35" s="161">
        <f t="shared" si="6"/>
        <v>96.723078738974692</v>
      </c>
      <c r="CA35" s="161"/>
    </row>
    <row r="36" spans="1:79" s="65" customFormat="1" ht="31.5" hidden="1" outlineLevel="1" x14ac:dyDescent="0.2">
      <c r="A36" s="151" t="s">
        <v>63</v>
      </c>
      <c r="B36" s="149" t="s">
        <v>64</v>
      </c>
      <c r="C36" s="150" t="s">
        <v>31</v>
      </c>
      <c r="D36" s="224">
        <f t="shared" si="9"/>
        <v>0.38438439170966665</v>
      </c>
      <c r="E36" s="241">
        <f t="shared" si="19"/>
        <v>0</v>
      </c>
      <c r="F36" s="166">
        <f t="shared" si="20"/>
        <v>0.38438439170966665</v>
      </c>
      <c r="G36" s="166">
        <f t="shared" si="21"/>
        <v>0</v>
      </c>
      <c r="H36" s="166">
        <f t="shared" si="22"/>
        <v>0</v>
      </c>
      <c r="I36" s="166">
        <f t="shared" si="23"/>
        <v>0.19</v>
      </c>
      <c r="J36" s="166">
        <f t="shared" si="24"/>
        <v>0</v>
      </c>
      <c r="K36" s="253">
        <f t="shared" si="25"/>
        <v>0</v>
      </c>
      <c r="L36" s="258">
        <f t="shared" ref="L36:BP36" si="39">SUM(L37:L40)</f>
        <v>0</v>
      </c>
      <c r="M36" s="166">
        <f t="shared" si="39"/>
        <v>0.38438439170966665</v>
      </c>
      <c r="N36" s="166">
        <f t="shared" si="39"/>
        <v>0</v>
      </c>
      <c r="O36" s="166">
        <f t="shared" si="39"/>
        <v>0</v>
      </c>
      <c r="P36" s="166">
        <f t="shared" si="39"/>
        <v>0.19</v>
      </c>
      <c r="Q36" s="166">
        <f t="shared" si="39"/>
        <v>0</v>
      </c>
      <c r="R36" s="166">
        <f t="shared" si="39"/>
        <v>0</v>
      </c>
      <c r="S36" s="166">
        <f t="shared" si="39"/>
        <v>0</v>
      </c>
      <c r="T36" s="166">
        <f t="shared" si="39"/>
        <v>0</v>
      </c>
      <c r="U36" s="166">
        <f t="shared" si="39"/>
        <v>0</v>
      </c>
      <c r="V36" s="166">
        <f t="shared" si="39"/>
        <v>0</v>
      </c>
      <c r="W36" s="166">
        <f t="shared" si="39"/>
        <v>0</v>
      </c>
      <c r="X36" s="166">
        <f t="shared" si="39"/>
        <v>0</v>
      </c>
      <c r="Y36" s="166">
        <f t="shared" si="39"/>
        <v>0</v>
      </c>
      <c r="Z36" s="166">
        <f t="shared" si="39"/>
        <v>0</v>
      </c>
      <c r="AA36" s="166">
        <f t="shared" si="39"/>
        <v>0</v>
      </c>
      <c r="AB36" s="166">
        <f t="shared" si="39"/>
        <v>0</v>
      </c>
      <c r="AC36" s="166">
        <f t="shared" si="39"/>
        <v>0</v>
      </c>
      <c r="AD36" s="166">
        <f t="shared" si="39"/>
        <v>0</v>
      </c>
      <c r="AE36" s="166">
        <f t="shared" si="39"/>
        <v>0</v>
      </c>
      <c r="AF36" s="166">
        <f t="shared" si="39"/>
        <v>0</v>
      </c>
      <c r="AG36" s="166">
        <f t="shared" si="39"/>
        <v>0</v>
      </c>
      <c r="AH36" s="166">
        <f t="shared" si="39"/>
        <v>0</v>
      </c>
      <c r="AI36" s="166">
        <f t="shared" si="39"/>
        <v>0</v>
      </c>
      <c r="AJ36" s="166">
        <f t="shared" si="39"/>
        <v>0</v>
      </c>
      <c r="AK36" s="166">
        <f t="shared" si="39"/>
        <v>0</v>
      </c>
      <c r="AL36" s="166">
        <f t="shared" si="39"/>
        <v>0</v>
      </c>
      <c r="AM36" s="240">
        <f t="shared" si="39"/>
        <v>0</v>
      </c>
      <c r="AN36" s="241">
        <f t="shared" si="39"/>
        <v>0</v>
      </c>
      <c r="AO36" s="150">
        <f t="shared" si="39"/>
        <v>3.6475793300000006</v>
      </c>
      <c r="AP36" s="150">
        <f t="shared" si="39"/>
        <v>0</v>
      </c>
      <c r="AQ36" s="150">
        <f t="shared" si="39"/>
        <v>0</v>
      </c>
      <c r="AR36" s="150">
        <f t="shared" si="39"/>
        <v>2.7800000000000002</v>
      </c>
      <c r="AS36" s="150">
        <f t="shared" si="39"/>
        <v>0</v>
      </c>
      <c r="AT36" s="224">
        <f t="shared" si="39"/>
        <v>0</v>
      </c>
      <c r="AU36" s="241">
        <f t="shared" si="39"/>
        <v>0</v>
      </c>
      <c r="AV36" s="150">
        <f t="shared" si="39"/>
        <v>3.6475793300000006</v>
      </c>
      <c r="AW36" s="150">
        <f t="shared" si="39"/>
        <v>0</v>
      </c>
      <c r="AX36" s="150">
        <f t="shared" si="39"/>
        <v>0</v>
      </c>
      <c r="AY36" s="150">
        <f t="shared" si="39"/>
        <v>2.7800000000000002</v>
      </c>
      <c r="AZ36" s="150">
        <f t="shared" si="39"/>
        <v>0</v>
      </c>
      <c r="BA36" s="150">
        <f t="shared" si="39"/>
        <v>0</v>
      </c>
      <c r="BB36" s="150">
        <f t="shared" si="39"/>
        <v>0</v>
      </c>
      <c r="BC36" s="150">
        <f t="shared" si="39"/>
        <v>0</v>
      </c>
      <c r="BD36" s="150">
        <f t="shared" si="39"/>
        <v>0</v>
      </c>
      <c r="BE36" s="150">
        <f t="shared" si="39"/>
        <v>0</v>
      </c>
      <c r="BF36" s="150">
        <f t="shared" si="39"/>
        <v>0</v>
      </c>
      <c r="BG36" s="150">
        <f t="shared" si="39"/>
        <v>0</v>
      </c>
      <c r="BH36" s="150">
        <f t="shared" si="39"/>
        <v>0</v>
      </c>
      <c r="BI36" s="150">
        <f t="shared" si="39"/>
        <v>0</v>
      </c>
      <c r="BJ36" s="150">
        <f t="shared" si="39"/>
        <v>0</v>
      </c>
      <c r="BK36" s="150">
        <f t="shared" si="39"/>
        <v>0</v>
      </c>
      <c r="BL36" s="150">
        <f t="shared" si="39"/>
        <v>0</v>
      </c>
      <c r="BM36" s="150">
        <f t="shared" si="39"/>
        <v>0</v>
      </c>
      <c r="BN36" s="150">
        <f t="shared" si="39"/>
        <v>0</v>
      </c>
      <c r="BO36" s="150">
        <f t="shared" si="39"/>
        <v>0</v>
      </c>
      <c r="BP36" s="150">
        <f t="shared" si="39"/>
        <v>0</v>
      </c>
      <c r="BQ36" s="150">
        <f t="shared" ref="BQ36:BV36" si="40">SUM(BQ37:BQ40)</f>
        <v>0</v>
      </c>
      <c r="BR36" s="150">
        <f t="shared" si="40"/>
        <v>0</v>
      </c>
      <c r="BS36" s="150">
        <f t="shared" si="40"/>
        <v>0</v>
      </c>
      <c r="BT36" s="150">
        <f t="shared" si="40"/>
        <v>0</v>
      </c>
      <c r="BU36" s="150">
        <f t="shared" si="40"/>
        <v>0</v>
      </c>
      <c r="BV36" s="266">
        <f t="shared" si="40"/>
        <v>0</v>
      </c>
      <c r="BW36" s="230">
        <v>0</v>
      </c>
      <c r="BX36" s="150">
        <v>0</v>
      </c>
      <c r="BY36" s="150">
        <f t="shared" si="5"/>
        <v>3.2631949382903338</v>
      </c>
      <c r="BZ36" s="150">
        <f t="shared" si="6"/>
        <v>948.94054198618232</v>
      </c>
      <c r="CA36" s="150"/>
    </row>
    <row r="37" spans="1:79" s="65" customFormat="1" ht="10.5" hidden="1" outlineLevel="2" x14ac:dyDescent="0.2">
      <c r="A37" s="159" t="s">
        <v>65</v>
      </c>
      <c r="B37" s="160" t="s">
        <v>66</v>
      </c>
      <c r="C37" s="161" t="s">
        <v>67</v>
      </c>
      <c r="D37" s="227">
        <f t="shared" si="9"/>
        <v>0</v>
      </c>
      <c r="E37" s="246">
        <f t="shared" si="19"/>
        <v>0</v>
      </c>
      <c r="F37" s="167">
        <f>M37+T37+AA37+AH37</f>
        <v>0</v>
      </c>
      <c r="G37" s="167">
        <f t="shared" si="21"/>
        <v>0</v>
      </c>
      <c r="H37" s="167">
        <f t="shared" si="22"/>
        <v>0</v>
      </c>
      <c r="I37" s="167">
        <f t="shared" si="23"/>
        <v>0</v>
      </c>
      <c r="J37" s="167">
        <f t="shared" si="24"/>
        <v>0</v>
      </c>
      <c r="K37" s="255">
        <f t="shared" si="25"/>
        <v>0</v>
      </c>
      <c r="L37" s="261">
        <v>0</v>
      </c>
      <c r="M37" s="167">
        <f>'12'!J35</f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f>'12'!L35</f>
        <v>0</v>
      </c>
      <c r="U37" s="167">
        <v>0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67">
        <f>'12'!N35</f>
        <v>0</v>
      </c>
      <c r="AB37" s="167">
        <v>0</v>
      </c>
      <c r="AC37" s="167">
        <v>0</v>
      </c>
      <c r="AD37" s="167">
        <v>0</v>
      </c>
      <c r="AE37" s="167">
        <v>0</v>
      </c>
      <c r="AF37" s="167">
        <v>0</v>
      </c>
      <c r="AG37" s="167">
        <v>0</v>
      </c>
      <c r="AH37" s="167">
        <f>'12'!P35</f>
        <v>0</v>
      </c>
      <c r="AI37" s="167">
        <v>0</v>
      </c>
      <c r="AJ37" s="167">
        <v>0</v>
      </c>
      <c r="AK37" s="167">
        <v>0</v>
      </c>
      <c r="AL37" s="167">
        <v>0</v>
      </c>
      <c r="AM37" s="247">
        <v>0</v>
      </c>
      <c r="AN37" s="246">
        <v>0</v>
      </c>
      <c r="AO37" s="161">
        <f>AV37+BC37+BJ37+BQ37</f>
        <v>0</v>
      </c>
      <c r="AP37" s="161">
        <f>AW37+BD37+BK37+BR37</f>
        <v>0</v>
      </c>
      <c r="AQ37" s="161">
        <f t="shared" ref="AQ37:AT37" si="41">AX37+BE37+BL37+BS37</f>
        <v>0</v>
      </c>
      <c r="AR37" s="161">
        <f t="shared" si="41"/>
        <v>0.06</v>
      </c>
      <c r="AS37" s="161">
        <f t="shared" si="41"/>
        <v>0</v>
      </c>
      <c r="AT37" s="227">
        <f t="shared" si="41"/>
        <v>0</v>
      </c>
      <c r="AU37" s="246">
        <v>0</v>
      </c>
      <c r="AV37" s="161">
        <f>'12'!K35</f>
        <v>0</v>
      </c>
      <c r="AW37" s="161">
        <v>0</v>
      </c>
      <c r="AX37" s="161">
        <v>0</v>
      </c>
      <c r="AY37" s="161">
        <v>0.06</v>
      </c>
      <c r="AZ37" s="161">
        <v>0</v>
      </c>
      <c r="BA37" s="161">
        <v>0</v>
      </c>
      <c r="BB37" s="161">
        <v>0</v>
      </c>
      <c r="BC37" s="161">
        <f>'12'!M35</f>
        <v>0</v>
      </c>
      <c r="BD37" s="161">
        <v>0</v>
      </c>
      <c r="BE37" s="161">
        <v>0</v>
      </c>
      <c r="BF37" s="161">
        <v>0</v>
      </c>
      <c r="BG37" s="161">
        <v>0</v>
      </c>
      <c r="BH37" s="161">
        <v>0</v>
      </c>
      <c r="BI37" s="161">
        <v>0</v>
      </c>
      <c r="BJ37" s="161">
        <f>'12'!O35</f>
        <v>0</v>
      </c>
      <c r="BK37" s="161">
        <v>0</v>
      </c>
      <c r="BL37" s="161">
        <v>0</v>
      </c>
      <c r="BM37" s="161">
        <v>0</v>
      </c>
      <c r="BN37" s="161">
        <v>0</v>
      </c>
      <c r="BO37" s="161">
        <v>0</v>
      </c>
      <c r="BP37" s="161">
        <v>0</v>
      </c>
      <c r="BQ37" s="161">
        <f>'12'!Q35</f>
        <v>0</v>
      </c>
      <c r="BR37" s="161">
        <v>0</v>
      </c>
      <c r="BS37" s="161">
        <v>0</v>
      </c>
      <c r="BT37" s="161">
        <v>0</v>
      </c>
      <c r="BU37" s="161">
        <v>0</v>
      </c>
      <c r="BV37" s="269">
        <v>0</v>
      </c>
      <c r="BW37" s="233">
        <v>0</v>
      </c>
      <c r="BX37" s="161">
        <v>0</v>
      </c>
      <c r="BY37" s="161">
        <f t="shared" si="5"/>
        <v>0</v>
      </c>
      <c r="BZ37" s="161">
        <f t="shared" si="6"/>
        <v>0</v>
      </c>
      <c r="CA37" s="161"/>
    </row>
    <row r="38" spans="1:79" s="65" customFormat="1" ht="10.5" hidden="1" outlineLevel="2" x14ac:dyDescent="0.2">
      <c r="A38" s="159" t="s">
        <v>68</v>
      </c>
      <c r="B38" s="160" t="s">
        <v>69</v>
      </c>
      <c r="C38" s="161" t="s">
        <v>70</v>
      </c>
      <c r="D38" s="227">
        <f t="shared" si="9"/>
        <v>0</v>
      </c>
      <c r="E38" s="246">
        <f t="shared" si="19"/>
        <v>0</v>
      </c>
      <c r="F38" s="167">
        <f t="shared" si="20"/>
        <v>0</v>
      </c>
      <c r="G38" s="167">
        <f t="shared" si="21"/>
        <v>0</v>
      </c>
      <c r="H38" s="167">
        <f t="shared" si="22"/>
        <v>0</v>
      </c>
      <c r="I38" s="167">
        <f t="shared" si="23"/>
        <v>0</v>
      </c>
      <c r="J38" s="167">
        <f t="shared" si="24"/>
        <v>0</v>
      </c>
      <c r="K38" s="255">
        <f t="shared" si="25"/>
        <v>0</v>
      </c>
      <c r="L38" s="261">
        <v>0</v>
      </c>
      <c r="M38" s="167">
        <f>'12'!J36</f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f>'12'!L36</f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f>'12'!N36</f>
        <v>0</v>
      </c>
      <c r="AB38" s="167">
        <v>0</v>
      </c>
      <c r="AC38" s="167">
        <v>0</v>
      </c>
      <c r="AD38" s="167">
        <v>0</v>
      </c>
      <c r="AE38" s="167">
        <v>0</v>
      </c>
      <c r="AF38" s="167">
        <v>0</v>
      </c>
      <c r="AG38" s="167">
        <v>0</v>
      </c>
      <c r="AH38" s="167">
        <f>'12'!P36</f>
        <v>0</v>
      </c>
      <c r="AI38" s="167">
        <v>0</v>
      </c>
      <c r="AJ38" s="167">
        <v>0</v>
      </c>
      <c r="AK38" s="167">
        <v>0</v>
      </c>
      <c r="AL38" s="167">
        <v>0</v>
      </c>
      <c r="AM38" s="247">
        <v>0</v>
      </c>
      <c r="AN38" s="246">
        <v>0</v>
      </c>
      <c r="AO38" s="161">
        <f t="shared" ref="AO38:AO40" si="42">AV38+BC38+BJ38+BQ38</f>
        <v>4.8081599999999995E-2</v>
      </c>
      <c r="AP38" s="161">
        <f>AW38+BD38+BK38+BR38</f>
        <v>0</v>
      </c>
      <c r="AQ38" s="161">
        <f t="shared" ref="AQ38:AQ40" si="43">AX38+BE38+BL38+BS38</f>
        <v>0</v>
      </c>
      <c r="AR38" s="161">
        <f t="shared" ref="AR38:AR40" si="44">AY38+BF38+BM38+BT38</f>
        <v>0</v>
      </c>
      <c r="AS38" s="161">
        <f t="shared" ref="AS38:AS40" si="45">AZ38+BG38+BN38+BU38</f>
        <v>0</v>
      </c>
      <c r="AT38" s="227">
        <f t="shared" ref="AT38:AT40" si="46">BA38+BH38+BO38+BV38</f>
        <v>0</v>
      </c>
      <c r="AU38" s="246">
        <v>0</v>
      </c>
      <c r="AV38" s="161">
        <f>'12'!K36</f>
        <v>4.8081599999999995E-2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>'12'!M36</f>
        <v>0</v>
      </c>
      <c r="BD38" s="161">
        <v>0</v>
      </c>
      <c r="BE38" s="161">
        <v>0</v>
      </c>
      <c r="BF38" s="161">
        <v>0</v>
      </c>
      <c r="BG38" s="161">
        <v>0</v>
      </c>
      <c r="BH38" s="161">
        <v>0</v>
      </c>
      <c r="BI38" s="161">
        <v>0</v>
      </c>
      <c r="BJ38" s="161">
        <f>'12'!O36</f>
        <v>0</v>
      </c>
      <c r="BK38" s="161">
        <v>0</v>
      </c>
      <c r="BL38" s="161">
        <v>0</v>
      </c>
      <c r="BM38" s="161">
        <v>0</v>
      </c>
      <c r="BN38" s="161">
        <v>0</v>
      </c>
      <c r="BO38" s="161">
        <v>0</v>
      </c>
      <c r="BP38" s="161">
        <v>0</v>
      </c>
      <c r="BQ38" s="161">
        <f>'12'!Q36</f>
        <v>0</v>
      </c>
      <c r="BR38" s="161">
        <v>0</v>
      </c>
      <c r="BS38" s="161">
        <v>0</v>
      </c>
      <c r="BT38" s="161">
        <v>0</v>
      </c>
      <c r="BU38" s="161">
        <v>0</v>
      </c>
      <c r="BV38" s="269">
        <v>0</v>
      </c>
      <c r="BW38" s="233">
        <v>0</v>
      </c>
      <c r="BX38" s="161">
        <v>0</v>
      </c>
      <c r="BY38" s="161">
        <f t="shared" si="5"/>
        <v>4.8081599999999995E-2</v>
      </c>
      <c r="BZ38" s="161">
        <f t="shared" si="6"/>
        <v>0</v>
      </c>
      <c r="CA38" s="161"/>
    </row>
    <row r="39" spans="1:79" s="65" customFormat="1" ht="10.5" hidden="1" outlineLevel="2" x14ac:dyDescent="0.2">
      <c r="A39" s="159" t="s">
        <v>71</v>
      </c>
      <c r="B39" s="160" t="s">
        <v>72</v>
      </c>
      <c r="C39" s="161" t="s">
        <v>73</v>
      </c>
      <c r="D39" s="227">
        <f t="shared" si="9"/>
        <v>4.5852216709666667E-2</v>
      </c>
      <c r="E39" s="246">
        <f t="shared" si="19"/>
        <v>0</v>
      </c>
      <c r="F39" s="167">
        <f t="shared" si="20"/>
        <v>4.5852216709666667E-2</v>
      </c>
      <c r="G39" s="167">
        <f t="shared" si="21"/>
        <v>0</v>
      </c>
      <c r="H39" s="167">
        <f t="shared" si="22"/>
        <v>0</v>
      </c>
      <c r="I39" s="167">
        <f t="shared" si="23"/>
        <v>0.04</v>
      </c>
      <c r="J39" s="167">
        <f t="shared" si="24"/>
        <v>0</v>
      </c>
      <c r="K39" s="255">
        <f t="shared" si="25"/>
        <v>0</v>
      </c>
      <c r="L39" s="261">
        <v>0</v>
      </c>
      <c r="M39" s="167">
        <f>'12'!J37</f>
        <v>4.5852216709666667E-2</v>
      </c>
      <c r="N39" s="167">
        <v>0</v>
      </c>
      <c r="O39" s="167">
        <v>0</v>
      </c>
      <c r="P39" s="167">
        <v>0.04</v>
      </c>
      <c r="Q39" s="167">
        <v>0</v>
      </c>
      <c r="R39" s="167">
        <v>0</v>
      </c>
      <c r="S39" s="167">
        <v>0</v>
      </c>
      <c r="T39" s="167">
        <f>'12'!L37</f>
        <v>0</v>
      </c>
      <c r="U39" s="167">
        <v>0</v>
      </c>
      <c r="V39" s="167">
        <v>0</v>
      </c>
      <c r="W39" s="167">
        <v>0</v>
      </c>
      <c r="X39" s="167">
        <v>0</v>
      </c>
      <c r="Y39" s="167">
        <v>0</v>
      </c>
      <c r="Z39" s="167">
        <v>0</v>
      </c>
      <c r="AA39" s="167">
        <f>'12'!N37</f>
        <v>0</v>
      </c>
      <c r="AB39" s="167">
        <v>0</v>
      </c>
      <c r="AC39" s="167">
        <v>0</v>
      </c>
      <c r="AD39" s="167">
        <v>0</v>
      </c>
      <c r="AE39" s="167">
        <v>0</v>
      </c>
      <c r="AF39" s="167">
        <v>0</v>
      </c>
      <c r="AG39" s="167">
        <v>0</v>
      </c>
      <c r="AH39" s="167">
        <f>'12'!P37</f>
        <v>0</v>
      </c>
      <c r="AI39" s="167">
        <v>0</v>
      </c>
      <c r="AJ39" s="167">
        <v>0</v>
      </c>
      <c r="AK39" s="167">
        <v>0</v>
      </c>
      <c r="AL39" s="167">
        <v>0</v>
      </c>
      <c r="AM39" s="247">
        <v>0</v>
      </c>
      <c r="AN39" s="246">
        <v>0</v>
      </c>
      <c r="AO39" s="161">
        <f t="shared" si="42"/>
        <v>2.7663850300000004</v>
      </c>
      <c r="AP39" s="161">
        <f>AW39+BD39+BK39+BR39</f>
        <v>0</v>
      </c>
      <c r="AQ39" s="161">
        <f t="shared" si="43"/>
        <v>0</v>
      </c>
      <c r="AR39" s="161">
        <f t="shared" si="44"/>
        <v>2.72</v>
      </c>
      <c r="AS39" s="161">
        <f t="shared" si="45"/>
        <v>0</v>
      </c>
      <c r="AT39" s="227">
        <f t="shared" si="46"/>
        <v>0</v>
      </c>
      <c r="AU39" s="246">
        <v>0</v>
      </c>
      <c r="AV39" s="161">
        <f>'12'!K37</f>
        <v>2.7663850300000004</v>
      </c>
      <c r="AW39" s="161">
        <v>0</v>
      </c>
      <c r="AX39" s="161">
        <v>0</v>
      </c>
      <c r="AY39" s="161">
        <v>2.72</v>
      </c>
      <c r="AZ39" s="161">
        <v>0</v>
      </c>
      <c r="BA39" s="161">
        <v>0</v>
      </c>
      <c r="BB39" s="161">
        <v>0</v>
      </c>
      <c r="BC39" s="161">
        <f>'12'!M37</f>
        <v>0</v>
      </c>
      <c r="BD39" s="161">
        <v>0</v>
      </c>
      <c r="BE39" s="161">
        <v>0</v>
      </c>
      <c r="BF39" s="161">
        <v>0</v>
      </c>
      <c r="BG39" s="161">
        <v>0</v>
      </c>
      <c r="BH39" s="161">
        <v>0</v>
      </c>
      <c r="BI39" s="161">
        <v>0</v>
      </c>
      <c r="BJ39" s="161">
        <f>'12'!O37</f>
        <v>0</v>
      </c>
      <c r="BK39" s="161">
        <v>0</v>
      </c>
      <c r="BL39" s="161">
        <v>0</v>
      </c>
      <c r="BM39" s="161">
        <v>0</v>
      </c>
      <c r="BN39" s="161">
        <v>0</v>
      </c>
      <c r="BO39" s="161">
        <v>0</v>
      </c>
      <c r="BP39" s="161">
        <v>0</v>
      </c>
      <c r="BQ39" s="161">
        <f>'12'!Q37</f>
        <v>0</v>
      </c>
      <c r="BR39" s="161">
        <v>0</v>
      </c>
      <c r="BS39" s="161">
        <v>0</v>
      </c>
      <c r="BT39" s="161">
        <v>0</v>
      </c>
      <c r="BU39" s="161">
        <v>0</v>
      </c>
      <c r="BV39" s="269">
        <v>0</v>
      </c>
      <c r="BW39" s="233">
        <v>0</v>
      </c>
      <c r="BX39" s="161">
        <v>0</v>
      </c>
      <c r="BY39" s="161">
        <f t="shared" si="5"/>
        <v>2.7205328132903337</v>
      </c>
      <c r="BZ39" s="161">
        <f t="shared" si="6"/>
        <v>6033.2634461635198</v>
      </c>
      <c r="CA39" s="161"/>
    </row>
    <row r="40" spans="1:79" s="65" customFormat="1" ht="21" hidden="1" outlineLevel="2" x14ac:dyDescent="0.2">
      <c r="A40" s="159" t="s">
        <v>74</v>
      </c>
      <c r="B40" s="160" t="s">
        <v>75</v>
      </c>
      <c r="C40" s="161" t="s">
        <v>76</v>
      </c>
      <c r="D40" s="227">
        <f t="shared" si="9"/>
        <v>0.33853217499999999</v>
      </c>
      <c r="E40" s="246">
        <f t="shared" si="19"/>
        <v>0</v>
      </c>
      <c r="F40" s="167">
        <f t="shared" si="20"/>
        <v>0.33853217499999999</v>
      </c>
      <c r="G40" s="167">
        <f t="shared" si="21"/>
        <v>0</v>
      </c>
      <c r="H40" s="167">
        <f t="shared" si="22"/>
        <v>0</v>
      </c>
      <c r="I40" s="167">
        <f t="shared" si="23"/>
        <v>0.15</v>
      </c>
      <c r="J40" s="167">
        <f t="shared" si="24"/>
        <v>0</v>
      </c>
      <c r="K40" s="255">
        <f t="shared" si="25"/>
        <v>0</v>
      </c>
      <c r="L40" s="261">
        <v>0</v>
      </c>
      <c r="M40" s="167">
        <f>'12'!J38</f>
        <v>0.33853217499999999</v>
      </c>
      <c r="N40" s="167">
        <v>0</v>
      </c>
      <c r="O40" s="167">
        <v>0</v>
      </c>
      <c r="P40" s="167">
        <v>0.15</v>
      </c>
      <c r="Q40" s="167">
        <v>0</v>
      </c>
      <c r="R40" s="167">
        <v>0</v>
      </c>
      <c r="S40" s="167">
        <v>0</v>
      </c>
      <c r="T40" s="167">
        <f>'12'!L38</f>
        <v>0</v>
      </c>
      <c r="U40" s="167">
        <v>0</v>
      </c>
      <c r="V40" s="167">
        <v>0</v>
      </c>
      <c r="W40" s="167">
        <v>0</v>
      </c>
      <c r="X40" s="167">
        <v>0</v>
      </c>
      <c r="Y40" s="167">
        <v>0</v>
      </c>
      <c r="Z40" s="167">
        <v>0</v>
      </c>
      <c r="AA40" s="167">
        <f>'12'!N38</f>
        <v>0</v>
      </c>
      <c r="AB40" s="167">
        <v>0</v>
      </c>
      <c r="AC40" s="167">
        <v>0</v>
      </c>
      <c r="AD40" s="167">
        <v>0</v>
      </c>
      <c r="AE40" s="167">
        <v>0</v>
      </c>
      <c r="AF40" s="167">
        <v>0</v>
      </c>
      <c r="AG40" s="167">
        <v>0</v>
      </c>
      <c r="AH40" s="167">
        <f>'12'!P38</f>
        <v>0</v>
      </c>
      <c r="AI40" s="167">
        <v>0</v>
      </c>
      <c r="AJ40" s="167">
        <v>0</v>
      </c>
      <c r="AK40" s="167">
        <v>0</v>
      </c>
      <c r="AL40" s="167">
        <v>0</v>
      </c>
      <c r="AM40" s="247">
        <v>0</v>
      </c>
      <c r="AN40" s="246">
        <v>0</v>
      </c>
      <c r="AO40" s="161">
        <f t="shared" si="42"/>
        <v>0.83311269999999993</v>
      </c>
      <c r="AP40" s="161">
        <f>AW40+BD40+BK40+BR40</f>
        <v>0</v>
      </c>
      <c r="AQ40" s="161">
        <f t="shared" si="43"/>
        <v>0</v>
      </c>
      <c r="AR40" s="161">
        <f t="shared" si="44"/>
        <v>0</v>
      </c>
      <c r="AS40" s="161">
        <f t="shared" si="45"/>
        <v>0</v>
      </c>
      <c r="AT40" s="227">
        <f t="shared" si="46"/>
        <v>0</v>
      </c>
      <c r="AU40" s="246">
        <v>0</v>
      </c>
      <c r="AV40" s="161">
        <f>'12'!K38</f>
        <v>0.83311269999999993</v>
      </c>
      <c r="AW40" s="161">
        <v>0</v>
      </c>
      <c r="AX40" s="161">
        <v>0</v>
      </c>
      <c r="AY40" s="161">
        <v>0</v>
      </c>
      <c r="AZ40" s="161">
        <v>0</v>
      </c>
      <c r="BA40" s="161">
        <v>0</v>
      </c>
      <c r="BB40" s="161">
        <v>0</v>
      </c>
      <c r="BC40" s="161">
        <f>'12'!M38</f>
        <v>0</v>
      </c>
      <c r="BD40" s="161">
        <v>0</v>
      </c>
      <c r="BE40" s="161">
        <v>0</v>
      </c>
      <c r="BF40" s="161">
        <v>0</v>
      </c>
      <c r="BG40" s="161">
        <v>0</v>
      </c>
      <c r="BH40" s="161">
        <v>0</v>
      </c>
      <c r="BI40" s="161">
        <v>0</v>
      </c>
      <c r="BJ40" s="161">
        <f>'12'!O38</f>
        <v>0</v>
      </c>
      <c r="BK40" s="161">
        <v>0</v>
      </c>
      <c r="BL40" s="161">
        <v>0</v>
      </c>
      <c r="BM40" s="161">
        <v>0</v>
      </c>
      <c r="BN40" s="161">
        <v>0</v>
      </c>
      <c r="BO40" s="161">
        <v>0</v>
      </c>
      <c r="BP40" s="161">
        <v>0</v>
      </c>
      <c r="BQ40" s="161">
        <f>'12'!Q38</f>
        <v>0</v>
      </c>
      <c r="BR40" s="161">
        <v>0</v>
      </c>
      <c r="BS40" s="161">
        <v>0</v>
      </c>
      <c r="BT40" s="161">
        <v>0</v>
      </c>
      <c r="BU40" s="161">
        <v>0</v>
      </c>
      <c r="BV40" s="269">
        <v>0</v>
      </c>
      <c r="BW40" s="233">
        <v>0</v>
      </c>
      <c r="BX40" s="161">
        <v>0</v>
      </c>
      <c r="BY40" s="161">
        <f t="shared" si="5"/>
        <v>0.49458052499999994</v>
      </c>
      <c r="BZ40" s="161">
        <f t="shared" si="6"/>
        <v>246.09557422422253</v>
      </c>
      <c r="CA40" s="161"/>
    </row>
    <row r="41" spans="1:79" s="65" customFormat="1" ht="31.5" hidden="1" outlineLevel="1" x14ac:dyDescent="0.2">
      <c r="A41" s="151" t="s">
        <v>77</v>
      </c>
      <c r="B41" s="149" t="s">
        <v>78</v>
      </c>
      <c r="C41" s="150" t="s">
        <v>31</v>
      </c>
      <c r="D41" s="224" t="s">
        <v>38</v>
      </c>
      <c r="E41" s="241" t="s">
        <v>38</v>
      </c>
      <c r="F41" s="166" t="s">
        <v>38</v>
      </c>
      <c r="G41" s="166" t="s">
        <v>38</v>
      </c>
      <c r="H41" s="166" t="s">
        <v>38</v>
      </c>
      <c r="I41" s="166" t="s">
        <v>38</v>
      </c>
      <c r="J41" s="166" t="s">
        <v>38</v>
      </c>
      <c r="K41" s="253" t="s">
        <v>38</v>
      </c>
      <c r="L41" s="258" t="s">
        <v>38</v>
      </c>
      <c r="M41" s="166" t="s">
        <v>38</v>
      </c>
      <c r="N41" s="166" t="s">
        <v>38</v>
      </c>
      <c r="O41" s="166" t="s">
        <v>38</v>
      </c>
      <c r="P41" s="166" t="s">
        <v>38</v>
      </c>
      <c r="Q41" s="166" t="s">
        <v>38</v>
      </c>
      <c r="R41" s="166" t="s">
        <v>38</v>
      </c>
      <c r="S41" s="166" t="s">
        <v>38</v>
      </c>
      <c r="T41" s="166" t="s">
        <v>38</v>
      </c>
      <c r="U41" s="166" t="s">
        <v>38</v>
      </c>
      <c r="V41" s="166" t="s">
        <v>38</v>
      </c>
      <c r="W41" s="166" t="s">
        <v>38</v>
      </c>
      <c r="X41" s="166" t="s">
        <v>38</v>
      </c>
      <c r="Y41" s="166" t="s">
        <v>38</v>
      </c>
      <c r="Z41" s="166" t="s">
        <v>38</v>
      </c>
      <c r="AA41" s="166" t="s">
        <v>38</v>
      </c>
      <c r="AB41" s="166" t="s">
        <v>38</v>
      </c>
      <c r="AC41" s="166" t="s">
        <v>38</v>
      </c>
      <c r="AD41" s="166" t="s">
        <v>38</v>
      </c>
      <c r="AE41" s="166" t="s">
        <v>38</v>
      </c>
      <c r="AF41" s="166" t="s">
        <v>38</v>
      </c>
      <c r="AG41" s="166" t="s">
        <v>38</v>
      </c>
      <c r="AH41" s="166" t="s">
        <v>38</v>
      </c>
      <c r="AI41" s="166" t="s">
        <v>38</v>
      </c>
      <c r="AJ41" s="166" t="s">
        <v>38</v>
      </c>
      <c r="AK41" s="166" t="s">
        <v>38</v>
      </c>
      <c r="AL41" s="166" t="s">
        <v>38</v>
      </c>
      <c r="AM41" s="240" t="s">
        <v>38</v>
      </c>
      <c r="AN41" s="241" t="s">
        <v>38</v>
      </c>
      <c r="AO41" s="150" t="s">
        <v>38</v>
      </c>
      <c r="AP41" s="150" t="s">
        <v>38</v>
      </c>
      <c r="AQ41" s="150" t="s">
        <v>38</v>
      </c>
      <c r="AR41" s="150" t="s">
        <v>38</v>
      </c>
      <c r="AS41" s="150" t="s">
        <v>38</v>
      </c>
      <c r="AT41" s="224" t="s">
        <v>38</v>
      </c>
      <c r="AU41" s="241" t="s">
        <v>38</v>
      </c>
      <c r="AV41" s="150" t="s">
        <v>38</v>
      </c>
      <c r="AW41" s="150" t="s">
        <v>38</v>
      </c>
      <c r="AX41" s="150" t="s">
        <v>38</v>
      </c>
      <c r="AY41" s="150" t="s">
        <v>38</v>
      </c>
      <c r="AZ41" s="150" t="s">
        <v>38</v>
      </c>
      <c r="BA41" s="150" t="s">
        <v>38</v>
      </c>
      <c r="BB41" s="150" t="s">
        <v>38</v>
      </c>
      <c r="BC41" s="150" t="s">
        <v>38</v>
      </c>
      <c r="BD41" s="150" t="s">
        <v>38</v>
      </c>
      <c r="BE41" s="150" t="s">
        <v>38</v>
      </c>
      <c r="BF41" s="150" t="s">
        <v>38</v>
      </c>
      <c r="BG41" s="150" t="s">
        <v>38</v>
      </c>
      <c r="BH41" s="150" t="s">
        <v>38</v>
      </c>
      <c r="BI41" s="150" t="s">
        <v>38</v>
      </c>
      <c r="BJ41" s="150" t="s">
        <v>38</v>
      </c>
      <c r="BK41" s="150" t="s">
        <v>38</v>
      </c>
      <c r="BL41" s="150" t="s">
        <v>38</v>
      </c>
      <c r="BM41" s="150" t="s">
        <v>38</v>
      </c>
      <c r="BN41" s="150" t="s">
        <v>38</v>
      </c>
      <c r="BO41" s="150" t="s">
        <v>38</v>
      </c>
      <c r="BP41" s="150" t="s">
        <v>38</v>
      </c>
      <c r="BQ41" s="150" t="s">
        <v>38</v>
      </c>
      <c r="BR41" s="150" t="s">
        <v>38</v>
      </c>
      <c r="BS41" s="150" t="s">
        <v>38</v>
      </c>
      <c r="BT41" s="150" t="s">
        <v>38</v>
      </c>
      <c r="BU41" s="150" t="s">
        <v>38</v>
      </c>
      <c r="BV41" s="266" t="s">
        <v>38</v>
      </c>
      <c r="BW41" s="230" t="s">
        <v>38</v>
      </c>
      <c r="BX41" s="150" t="s">
        <v>38</v>
      </c>
      <c r="BY41" s="150" t="s">
        <v>38</v>
      </c>
      <c r="BZ41" s="150" t="s">
        <v>38</v>
      </c>
      <c r="CA41" s="150"/>
    </row>
    <row r="42" spans="1:79" s="65" customFormat="1" ht="42" hidden="1" outlineLevel="1" x14ac:dyDescent="0.2">
      <c r="A42" s="151" t="s">
        <v>79</v>
      </c>
      <c r="B42" s="149" t="s">
        <v>80</v>
      </c>
      <c r="C42" s="150" t="s">
        <v>31</v>
      </c>
      <c r="D42" s="224">
        <f t="shared" ref="D42:D46" si="47">F42</f>
        <v>11.505886</v>
      </c>
      <c r="E42" s="241">
        <f t="shared" si="19"/>
        <v>0</v>
      </c>
      <c r="F42" s="166">
        <f>M42+T42+AA42+AH42</f>
        <v>11.505886</v>
      </c>
      <c r="G42" s="166">
        <f t="shared" si="21"/>
        <v>0</v>
      </c>
      <c r="H42" s="166">
        <f t="shared" si="22"/>
        <v>0</v>
      </c>
      <c r="I42" s="166">
        <f t="shared" si="23"/>
        <v>0</v>
      </c>
      <c r="J42" s="166">
        <f t="shared" si="24"/>
        <v>0</v>
      </c>
      <c r="K42" s="253">
        <f t="shared" si="25"/>
        <v>0</v>
      </c>
      <c r="L42" s="258">
        <f t="shared" ref="L42:BP42" si="48">SUM(L43:L46)</f>
        <v>0</v>
      </c>
      <c r="M42" s="166">
        <f t="shared" si="48"/>
        <v>11.505886</v>
      </c>
      <c r="N42" s="166">
        <f t="shared" si="48"/>
        <v>0</v>
      </c>
      <c r="O42" s="166">
        <f t="shared" si="48"/>
        <v>0</v>
      </c>
      <c r="P42" s="166">
        <f t="shared" si="48"/>
        <v>0</v>
      </c>
      <c r="Q42" s="166">
        <f t="shared" si="48"/>
        <v>0</v>
      </c>
      <c r="R42" s="166">
        <f t="shared" si="48"/>
        <v>0</v>
      </c>
      <c r="S42" s="166">
        <f t="shared" si="48"/>
        <v>0</v>
      </c>
      <c r="T42" s="166">
        <f t="shared" si="48"/>
        <v>0</v>
      </c>
      <c r="U42" s="166">
        <f t="shared" si="48"/>
        <v>0</v>
      </c>
      <c r="V42" s="166">
        <f t="shared" si="48"/>
        <v>0</v>
      </c>
      <c r="W42" s="166">
        <f t="shared" si="48"/>
        <v>0</v>
      </c>
      <c r="X42" s="166">
        <f t="shared" si="48"/>
        <v>0</v>
      </c>
      <c r="Y42" s="166">
        <f t="shared" si="48"/>
        <v>0</v>
      </c>
      <c r="Z42" s="166">
        <f t="shared" si="48"/>
        <v>0</v>
      </c>
      <c r="AA42" s="166">
        <f t="shared" si="48"/>
        <v>0</v>
      </c>
      <c r="AB42" s="166">
        <f t="shared" si="48"/>
        <v>0</v>
      </c>
      <c r="AC42" s="166">
        <f t="shared" si="48"/>
        <v>0</v>
      </c>
      <c r="AD42" s="166">
        <f t="shared" si="48"/>
        <v>0</v>
      </c>
      <c r="AE42" s="166">
        <f t="shared" si="48"/>
        <v>0</v>
      </c>
      <c r="AF42" s="166">
        <f t="shared" si="48"/>
        <v>0</v>
      </c>
      <c r="AG42" s="166">
        <f t="shared" si="48"/>
        <v>0</v>
      </c>
      <c r="AH42" s="166">
        <f t="shared" si="48"/>
        <v>0</v>
      </c>
      <c r="AI42" s="166">
        <f t="shared" si="48"/>
        <v>0</v>
      </c>
      <c r="AJ42" s="166">
        <f t="shared" si="48"/>
        <v>0</v>
      </c>
      <c r="AK42" s="166">
        <f t="shared" si="48"/>
        <v>0</v>
      </c>
      <c r="AL42" s="166">
        <f t="shared" si="48"/>
        <v>0</v>
      </c>
      <c r="AM42" s="240">
        <f t="shared" si="48"/>
        <v>0</v>
      </c>
      <c r="AN42" s="241">
        <f t="shared" si="48"/>
        <v>0</v>
      </c>
      <c r="AO42" s="150">
        <f t="shared" si="48"/>
        <v>1.5284864600000001</v>
      </c>
      <c r="AP42" s="150">
        <f t="shared" si="48"/>
        <v>0.92</v>
      </c>
      <c r="AQ42" s="150">
        <f t="shared" si="48"/>
        <v>0</v>
      </c>
      <c r="AR42" s="150">
        <f t="shared" si="48"/>
        <v>0</v>
      </c>
      <c r="AS42" s="150">
        <f t="shared" si="48"/>
        <v>0</v>
      </c>
      <c r="AT42" s="224">
        <f t="shared" si="48"/>
        <v>0</v>
      </c>
      <c r="AU42" s="241">
        <f t="shared" si="48"/>
        <v>0</v>
      </c>
      <c r="AV42" s="150">
        <f t="shared" si="48"/>
        <v>1.5284864600000001</v>
      </c>
      <c r="AW42" s="150">
        <f t="shared" si="48"/>
        <v>0.92</v>
      </c>
      <c r="AX42" s="150">
        <f t="shared" si="48"/>
        <v>0</v>
      </c>
      <c r="AY42" s="150">
        <f t="shared" si="48"/>
        <v>0</v>
      </c>
      <c r="AZ42" s="150">
        <f t="shared" si="48"/>
        <v>0</v>
      </c>
      <c r="BA42" s="150">
        <f t="shared" si="48"/>
        <v>0</v>
      </c>
      <c r="BB42" s="150">
        <f t="shared" si="48"/>
        <v>0</v>
      </c>
      <c r="BC42" s="150">
        <f t="shared" si="48"/>
        <v>0</v>
      </c>
      <c r="BD42" s="150">
        <f t="shared" si="48"/>
        <v>0</v>
      </c>
      <c r="BE42" s="150">
        <f t="shared" si="48"/>
        <v>0</v>
      </c>
      <c r="BF42" s="150">
        <f t="shared" si="48"/>
        <v>0</v>
      </c>
      <c r="BG42" s="150">
        <f t="shared" si="48"/>
        <v>0</v>
      </c>
      <c r="BH42" s="150">
        <f t="shared" si="48"/>
        <v>0</v>
      </c>
      <c r="BI42" s="150">
        <f t="shared" si="48"/>
        <v>0</v>
      </c>
      <c r="BJ42" s="150">
        <f t="shared" si="48"/>
        <v>0</v>
      </c>
      <c r="BK42" s="150">
        <f t="shared" si="48"/>
        <v>0</v>
      </c>
      <c r="BL42" s="150">
        <f t="shared" si="48"/>
        <v>0</v>
      </c>
      <c r="BM42" s="150">
        <f t="shared" si="48"/>
        <v>0</v>
      </c>
      <c r="BN42" s="150">
        <f t="shared" si="48"/>
        <v>0</v>
      </c>
      <c r="BO42" s="150">
        <f t="shared" si="48"/>
        <v>0</v>
      </c>
      <c r="BP42" s="150">
        <f t="shared" si="48"/>
        <v>0</v>
      </c>
      <c r="BQ42" s="150">
        <f t="shared" ref="BQ42:BV42" si="49">SUM(BQ43:BQ46)</f>
        <v>0</v>
      </c>
      <c r="BR42" s="150">
        <f t="shared" si="49"/>
        <v>0</v>
      </c>
      <c r="BS42" s="150">
        <f t="shared" si="49"/>
        <v>0</v>
      </c>
      <c r="BT42" s="150">
        <f t="shared" si="49"/>
        <v>0</v>
      </c>
      <c r="BU42" s="150">
        <f t="shared" si="49"/>
        <v>0</v>
      </c>
      <c r="BV42" s="266">
        <f t="shared" si="49"/>
        <v>0</v>
      </c>
      <c r="BW42" s="230">
        <v>0</v>
      </c>
      <c r="BX42" s="150">
        <v>0</v>
      </c>
      <c r="BY42" s="150">
        <f t="shared" si="5"/>
        <v>-9.9773995400000004</v>
      </c>
      <c r="BZ42" s="150">
        <f t="shared" si="6"/>
        <v>13.284387312719769</v>
      </c>
      <c r="CA42" s="150"/>
    </row>
    <row r="43" spans="1:79" s="65" customFormat="1" ht="21" hidden="1" outlineLevel="2" x14ac:dyDescent="0.2">
      <c r="A43" s="159" t="s">
        <v>81</v>
      </c>
      <c r="B43" s="160" t="s">
        <v>82</v>
      </c>
      <c r="C43" s="161" t="s">
        <v>83</v>
      </c>
      <c r="D43" s="227">
        <f t="shared" si="47"/>
        <v>6.234</v>
      </c>
      <c r="E43" s="246">
        <f t="shared" si="19"/>
        <v>0</v>
      </c>
      <c r="F43" s="167">
        <f t="shared" si="20"/>
        <v>6.234</v>
      </c>
      <c r="G43" s="167">
        <f t="shared" si="21"/>
        <v>0</v>
      </c>
      <c r="H43" s="167">
        <f t="shared" si="22"/>
        <v>0</v>
      </c>
      <c r="I43" s="167">
        <f t="shared" si="23"/>
        <v>0</v>
      </c>
      <c r="J43" s="167">
        <f t="shared" si="24"/>
        <v>0</v>
      </c>
      <c r="K43" s="255">
        <f t="shared" si="25"/>
        <v>0</v>
      </c>
      <c r="L43" s="261">
        <v>0</v>
      </c>
      <c r="M43" s="167">
        <f>'12'!J41</f>
        <v>6.234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f>'12'!L41</f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f>'12'!N41</f>
        <v>0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f>'12'!P41</f>
        <v>0</v>
      </c>
      <c r="AI43" s="167">
        <v>0</v>
      </c>
      <c r="AJ43" s="167">
        <v>0</v>
      </c>
      <c r="AK43" s="167">
        <v>0</v>
      </c>
      <c r="AL43" s="167">
        <v>0</v>
      </c>
      <c r="AM43" s="247">
        <v>0</v>
      </c>
      <c r="AN43" s="246">
        <v>0</v>
      </c>
      <c r="AO43" s="161">
        <f t="shared" ref="AO43:AO46" si="50">AV43+BC43+BJ43+BQ43</f>
        <v>0.20748645999999998</v>
      </c>
      <c r="AP43" s="161">
        <f>AW43+BD43+BK43+BR43</f>
        <v>0</v>
      </c>
      <c r="AQ43" s="161">
        <f t="shared" ref="AQ43:AQ46" si="51">AX43+BE43+BL43+BS43</f>
        <v>0</v>
      </c>
      <c r="AR43" s="161">
        <f t="shared" ref="AR43:AR46" si="52">AY43+BF43+BM43+BT43</f>
        <v>0</v>
      </c>
      <c r="AS43" s="161">
        <f t="shared" ref="AS43:AS46" si="53">AZ43+BG43+BN43+BU43</f>
        <v>0</v>
      </c>
      <c r="AT43" s="227">
        <f t="shared" ref="AT43:AT46" si="54">BA43+BH43+BO43+BV43</f>
        <v>0</v>
      </c>
      <c r="AU43" s="246">
        <v>0</v>
      </c>
      <c r="AV43" s="161">
        <f>'12'!K41</f>
        <v>0.20748645999999998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>'12'!M41</f>
        <v>0</v>
      </c>
      <c r="BD43" s="161">
        <v>0</v>
      </c>
      <c r="BE43" s="161">
        <v>0</v>
      </c>
      <c r="BF43" s="161">
        <v>0</v>
      </c>
      <c r="BG43" s="161">
        <v>0</v>
      </c>
      <c r="BH43" s="161">
        <v>0</v>
      </c>
      <c r="BI43" s="161">
        <v>0</v>
      </c>
      <c r="BJ43" s="161">
        <f>'12'!O41</f>
        <v>0</v>
      </c>
      <c r="BK43" s="161">
        <v>0</v>
      </c>
      <c r="BL43" s="161">
        <v>0</v>
      </c>
      <c r="BM43" s="161">
        <v>0</v>
      </c>
      <c r="BN43" s="161">
        <v>0</v>
      </c>
      <c r="BO43" s="161">
        <v>0</v>
      </c>
      <c r="BP43" s="161">
        <v>0</v>
      </c>
      <c r="BQ43" s="161">
        <f>'12'!Q41</f>
        <v>0</v>
      </c>
      <c r="BR43" s="161">
        <v>0</v>
      </c>
      <c r="BS43" s="161">
        <v>0</v>
      </c>
      <c r="BT43" s="161">
        <v>0</v>
      </c>
      <c r="BU43" s="161">
        <v>0</v>
      </c>
      <c r="BV43" s="269">
        <v>0</v>
      </c>
      <c r="BW43" s="233">
        <v>0</v>
      </c>
      <c r="BX43" s="161">
        <v>0</v>
      </c>
      <c r="BY43" s="161">
        <f t="shared" si="5"/>
        <v>-6.0265135399999998</v>
      </c>
      <c r="BZ43" s="161">
        <f t="shared" si="6"/>
        <v>3.3283038177735</v>
      </c>
      <c r="CA43" s="161"/>
    </row>
    <row r="44" spans="1:79" s="65" customFormat="1" ht="31.5" hidden="1" outlineLevel="2" x14ac:dyDescent="0.2">
      <c r="A44" s="159" t="s">
        <v>84</v>
      </c>
      <c r="B44" s="160" t="s">
        <v>85</v>
      </c>
      <c r="C44" s="161" t="s">
        <v>86</v>
      </c>
      <c r="D44" s="227">
        <f t="shared" si="47"/>
        <v>5.2718860000000003</v>
      </c>
      <c r="E44" s="246">
        <f t="shared" si="19"/>
        <v>0</v>
      </c>
      <c r="F44" s="167">
        <f t="shared" si="20"/>
        <v>5.2718860000000003</v>
      </c>
      <c r="G44" s="167">
        <f t="shared" si="21"/>
        <v>0</v>
      </c>
      <c r="H44" s="167">
        <f t="shared" si="22"/>
        <v>0</v>
      </c>
      <c r="I44" s="167">
        <f t="shared" si="23"/>
        <v>0</v>
      </c>
      <c r="J44" s="167">
        <f t="shared" si="24"/>
        <v>0</v>
      </c>
      <c r="K44" s="255">
        <f t="shared" si="25"/>
        <v>0</v>
      </c>
      <c r="L44" s="261">
        <v>0</v>
      </c>
      <c r="M44" s="167">
        <f>'12'!J42</f>
        <v>5.2718860000000003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f>'12'!L42</f>
        <v>0</v>
      </c>
      <c r="U44" s="167">
        <v>0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f>'12'!N42</f>
        <v>0</v>
      </c>
      <c r="AB44" s="167">
        <v>0</v>
      </c>
      <c r="AC44" s="167">
        <v>0</v>
      </c>
      <c r="AD44" s="167">
        <v>0</v>
      </c>
      <c r="AE44" s="167">
        <v>0</v>
      </c>
      <c r="AF44" s="167">
        <v>0</v>
      </c>
      <c r="AG44" s="167">
        <v>0</v>
      </c>
      <c r="AH44" s="167">
        <f>'12'!P42</f>
        <v>0</v>
      </c>
      <c r="AI44" s="167">
        <v>0</v>
      </c>
      <c r="AJ44" s="167">
        <v>0</v>
      </c>
      <c r="AK44" s="167">
        <v>0</v>
      </c>
      <c r="AL44" s="167">
        <v>0</v>
      </c>
      <c r="AM44" s="247">
        <v>0</v>
      </c>
      <c r="AN44" s="246">
        <v>0</v>
      </c>
      <c r="AO44" s="161">
        <f t="shared" si="50"/>
        <v>0</v>
      </c>
      <c r="AP44" s="161">
        <f>AW44+BD44+BK44+BR44</f>
        <v>0</v>
      </c>
      <c r="AQ44" s="161">
        <f t="shared" si="51"/>
        <v>0</v>
      </c>
      <c r="AR44" s="161">
        <f t="shared" si="52"/>
        <v>0</v>
      </c>
      <c r="AS44" s="161">
        <f t="shared" si="53"/>
        <v>0</v>
      </c>
      <c r="AT44" s="227">
        <f t="shared" si="54"/>
        <v>0</v>
      </c>
      <c r="AU44" s="246">
        <v>0</v>
      </c>
      <c r="AV44" s="161">
        <f>'12'!K42</f>
        <v>0</v>
      </c>
      <c r="AW44" s="161">
        <v>0</v>
      </c>
      <c r="AX44" s="161">
        <v>0</v>
      </c>
      <c r="AY44" s="161">
        <v>0</v>
      </c>
      <c r="AZ44" s="161">
        <v>0</v>
      </c>
      <c r="BA44" s="161">
        <v>0</v>
      </c>
      <c r="BB44" s="161">
        <v>0</v>
      </c>
      <c r="BC44" s="161">
        <f>'12'!M42</f>
        <v>0</v>
      </c>
      <c r="BD44" s="161">
        <v>0</v>
      </c>
      <c r="BE44" s="161">
        <v>0</v>
      </c>
      <c r="BF44" s="161">
        <v>0</v>
      </c>
      <c r="BG44" s="161">
        <v>0</v>
      </c>
      <c r="BH44" s="161">
        <v>0</v>
      </c>
      <c r="BI44" s="161">
        <v>0</v>
      </c>
      <c r="BJ44" s="161">
        <f>'12'!O42</f>
        <v>0</v>
      </c>
      <c r="BK44" s="161">
        <v>0</v>
      </c>
      <c r="BL44" s="161">
        <v>0</v>
      </c>
      <c r="BM44" s="161">
        <v>0</v>
      </c>
      <c r="BN44" s="161">
        <v>0</v>
      </c>
      <c r="BO44" s="161">
        <v>0</v>
      </c>
      <c r="BP44" s="161">
        <v>0</v>
      </c>
      <c r="BQ44" s="161">
        <f>'12'!Q42</f>
        <v>0</v>
      </c>
      <c r="BR44" s="161">
        <v>0</v>
      </c>
      <c r="BS44" s="161">
        <v>0</v>
      </c>
      <c r="BT44" s="161">
        <v>0</v>
      </c>
      <c r="BU44" s="161">
        <v>0</v>
      </c>
      <c r="BV44" s="269">
        <v>0</v>
      </c>
      <c r="BW44" s="233">
        <v>0</v>
      </c>
      <c r="BX44" s="161">
        <v>0</v>
      </c>
      <c r="BY44" s="161">
        <f t="shared" si="5"/>
        <v>-5.2718860000000003</v>
      </c>
      <c r="BZ44" s="161">
        <f t="shared" si="6"/>
        <v>0</v>
      </c>
      <c r="CA44" s="161"/>
    </row>
    <row r="45" spans="1:79" s="65" customFormat="1" ht="10.5" hidden="1" outlineLevel="2" x14ac:dyDescent="0.2">
      <c r="A45" s="159" t="s">
        <v>87</v>
      </c>
      <c r="B45" s="160" t="s">
        <v>949</v>
      </c>
      <c r="C45" s="161" t="s">
        <v>89</v>
      </c>
      <c r="D45" s="227">
        <f t="shared" si="47"/>
        <v>0</v>
      </c>
      <c r="E45" s="246">
        <f t="shared" si="19"/>
        <v>0</v>
      </c>
      <c r="F45" s="167">
        <f t="shared" si="20"/>
        <v>0</v>
      </c>
      <c r="G45" s="167">
        <f t="shared" ref="G45" si="55">N45+U45+AB45+AI45</f>
        <v>0</v>
      </c>
      <c r="H45" s="167">
        <f t="shared" ref="H45" si="56">O45+V45+AC45+AJ45</f>
        <v>0</v>
      </c>
      <c r="I45" s="167">
        <f t="shared" ref="I45" si="57">P45+W45+AD45+AK45</f>
        <v>0</v>
      </c>
      <c r="J45" s="167">
        <f t="shared" ref="J45" si="58">Q45+X45+AE45+AL45</f>
        <v>0</v>
      </c>
      <c r="K45" s="255">
        <f t="shared" ref="K45" si="59">R45+Y45+AF45+AM45</f>
        <v>0</v>
      </c>
      <c r="L45" s="261">
        <v>0</v>
      </c>
      <c r="M45" s="167">
        <f>'12'!J43</f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f>'12'!L43</f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f>'12'!N43</f>
        <v>0</v>
      </c>
      <c r="AB45" s="167">
        <v>0</v>
      </c>
      <c r="AC45" s="167">
        <v>0</v>
      </c>
      <c r="AD45" s="167">
        <v>0</v>
      </c>
      <c r="AE45" s="167">
        <v>0</v>
      </c>
      <c r="AF45" s="167">
        <v>0</v>
      </c>
      <c r="AG45" s="167">
        <v>0</v>
      </c>
      <c r="AH45" s="167">
        <f>'12'!P43</f>
        <v>0</v>
      </c>
      <c r="AI45" s="167">
        <v>0</v>
      </c>
      <c r="AJ45" s="167">
        <v>0</v>
      </c>
      <c r="AK45" s="167">
        <v>0</v>
      </c>
      <c r="AL45" s="167">
        <v>0</v>
      </c>
      <c r="AM45" s="247">
        <v>0</v>
      </c>
      <c r="AN45" s="246">
        <v>0</v>
      </c>
      <c r="AO45" s="161">
        <f t="shared" ref="AO45" si="60">AV45+BC45+BJ45+BQ45</f>
        <v>0.36</v>
      </c>
      <c r="AP45" s="161">
        <f>AW45+BD45+BK45+BR45</f>
        <v>0</v>
      </c>
      <c r="AQ45" s="161">
        <f t="shared" ref="AQ45" si="61">AX45+BE45+BL45+BS45</f>
        <v>0</v>
      </c>
      <c r="AR45" s="161">
        <f t="shared" ref="AR45" si="62">AY45+BF45+BM45+BT45</f>
        <v>0</v>
      </c>
      <c r="AS45" s="161">
        <f t="shared" ref="AS45" si="63">AZ45+BG45+BN45+BU45</f>
        <v>0</v>
      </c>
      <c r="AT45" s="227">
        <f t="shared" ref="AT45" si="64">BA45+BH45+BO45+BV45</f>
        <v>0</v>
      </c>
      <c r="AU45" s="246">
        <v>0</v>
      </c>
      <c r="AV45" s="161">
        <f>'12'!K43</f>
        <v>0.36</v>
      </c>
      <c r="AW45" s="161">
        <v>0</v>
      </c>
      <c r="AX45" s="161">
        <v>0</v>
      </c>
      <c r="AY45" s="161">
        <v>0</v>
      </c>
      <c r="AZ45" s="161">
        <v>0</v>
      </c>
      <c r="BA45" s="161">
        <v>0</v>
      </c>
      <c r="BB45" s="161">
        <v>0</v>
      </c>
      <c r="BC45" s="161">
        <f>'12'!M43</f>
        <v>0</v>
      </c>
      <c r="BD45" s="161">
        <v>0</v>
      </c>
      <c r="BE45" s="161">
        <v>0</v>
      </c>
      <c r="BF45" s="161">
        <v>0</v>
      </c>
      <c r="BG45" s="161">
        <v>0</v>
      </c>
      <c r="BH45" s="161">
        <v>0</v>
      </c>
      <c r="BI45" s="161">
        <v>0</v>
      </c>
      <c r="BJ45" s="161">
        <f>'12'!O43</f>
        <v>0</v>
      </c>
      <c r="BK45" s="161">
        <v>0</v>
      </c>
      <c r="BL45" s="161">
        <v>0</v>
      </c>
      <c r="BM45" s="161">
        <v>0</v>
      </c>
      <c r="BN45" s="161">
        <v>0</v>
      </c>
      <c r="BO45" s="161">
        <v>0</v>
      </c>
      <c r="BP45" s="161">
        <v>0</v>
      </c>
      <c r="BQ45" s="161">
        <f>'12'!Q43</f>
        <v>0</v>
      </c>
      <c r="BR45" s="161">
        <v>0</v>
      </c>
      <c r="BS45" s="161">
        <v>0</v>
      </c>
      <c r="BT45" s="161">
        <v>0</v>
      </c>
      <c r="BU45" s="161">
        <v>0</v>
      </c>
      <c r="BV45" s="269">
        <v>0</v>
      </c>
      <c r="BW45" s="233">
        <v>0</v>
      </c>
      <c r="BX45" s="161">
        <v>0</v>
      </c>
      <c r="BY45" s="161">
        <f t="shared" ref="BY45" si="65">AO45-F45</f>
        <v>0.36</v>
      </c>
      <c r="BZ45" s="161">
        <f t="shared" ref="BZ45" si="66">IF(F45&gt;0,AO45/F45,0)*100</f>
        <v>0</v>
      </c>
      <c r="CA45" s="161"/>
    </row>
    <row r="46" spans="1:79" s="65" customFormat="1" ht="10.5" hidden="1" outlineLevel="2" x14ac:dyDescent="0.2">
      <c r="A46" s="159" t="s">
        <v>950</v>
      </c>
      <c r="B46" s="160" t="s">
        <v>88</v>
      </c>
      <c r="C46" s="161" t="s">
        <v>951</v>
      </c>
      <c r="D46" s="227">
        <f t="shared" si="47"/>
        <v>0</v>
      </c>
      <c r="E46" s="246">
        <f t="shared" si="19"/>
        <v>0</v>
      </c>
      <c r="F46" s="167">
        <f t="shared" si="20"/>
        <v>0</v>
      </c>
      <c r="G46" s="167">
        <f t="shared" si="21"/>
        <v>0</v>
      </c>
      <c r="H46" s="167">
        <f t="shared" si="22"/>
        <v>0</v>
      </c>
      <c r="I46" s="167">
        <f t="shared" si="23"/>
        <v>0</v>
      </c>
      <c r="J46" s="167">
        <f t="shared" si="24"/>
        <v>0</v>
      </c>
      <c r="K46" s="255">
        <f t="shared" si="25"/>
        <v>0</v>
      </c>
      <c r="L46" s="261">
        <v>0</v>
      </c>
      <c r="M46" s="167">
        <f>'12'!J44</f>
        <v>0</v>
      </c>
      <c r="N46" s="167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f>'12'!L44</f>
        <v>0</v>
      </c>
      <c r="U46" s="167">
        <v>0</v>
      </c>
      <c r="V46" s="167">
        <v>0</v>
      </c>
      <c r="W46" s="167">
        <v>0</v>
      </c>
      <c r="X46" s="167">
        <v>0</v>
      </c>
      <c r="Y46" s="167">
        <v>0</v>
      </c>
      <c r="Z46" s="167">
        <v>0</v>
      </c>
      <c r="AA46" s="167">
        <f>'12'!N44</f>
        <v>0</v>
      </c>
      <c r="AB46" s="167">
        <v>0</v>
      </c>
      <c r="AC46" s="167">
        <v>0</v>
      </c>
      <c r="AD46" s="167">
        <v>0</v>
      </c>
      <c r="AE46" s="167">
        <v>0</v>
      </c>
      <c r="AF46" s="167">
        <v>0</v>
      </c>
      <c r="AG46" s="167">
        <v>0</v>
      </c>
      <c r="AH46" s="167">
        <f>'12'!P44</f>
        <v>0</v>
      </c>
      <c r="AI46" s="167">
        <v>0</v>
      </c>
      <c r="AJ46" s="167">
        <v>0</v>
      </c>
      <c r="AK46" s="167">
        <v>0</v>
      </c>
      <c r="AL46" s="167">
        <v>0</v>
      </c>
      <c r="AM46" s="247">
        <v>0</v>
      </c>
      <c r="AN46" s="246">
        <v>0</v>
      </c>
      <c r="AO46" s="161">
        <f t="shared" si="50"/>
        <v>0.96100000000000008</v>
      </c>
      <c r="AP46" s="161">
        <f>AW46+BD46+BK46+BR46</f>
        <v>0.92</v>
      </c>
      <c r="AQ46" s="161">
        <f t="shared" si="51"/>
        <v>0</v>
      </c>
      <c r="AR46" s="161">
        <f t="shared" si="52"/>
        <v>0</v>
      </c>
      <c r="AS46" s="161">
        <f t="shared" si="53"/>
        <v>0</v>
      </c>
      <c r="AT46" s="227">
        <f t="shared" si="54"/>
        <v>0</v>
      </c>
      <c r="AU46" s="246">
        <v>0</v>
      </c>
      <c r="AV46" s="161">
        <f>'12'!K44</f>
        <v>0.96100000000000008</v>
      </c>
      <c r="AW46" s="161">
        <v>0.92</v>
      </c>
      <c r="AX46" s="161">
        <v>0</v>
      </c>
      <c r="AY46" s="161">
        <v>0</v>
      </c>
      <c r="AZ46" s="161">
        <v>0</v>
      </c>
      <c r="BA46" s="161">
        <v>0</v>
      </c>
      <c r="BB46" s="161">
        <v>0</v>
      </c>
      <c r="BC46" s="161">
        <f>'12'!M44</f>
        <v>0</v>
      </c>
      <c r="BD46" s="161">
        <v>0</v>
      </c>
      <c r="BE46" s="161">
        <v>0</v>
      </c>
      <c r="BF46" s="161">
        <v>0</v>
      </c>
      <c r="BG46" s="161">
        <v>0</v>
      </c>
      <c r="BH46" s="161">
        <v>0</v>
      </c>
      <c r="BI46" s="161">
        <v>0</v>
      </c>
      <c r="BJ46" s="161">
        <f>'12'!O44</f>
        <v>0</v>
      </c>
      <c r="BK46" s="161">
        <v>0</v>
      </c>
      <c r="BL46" s="161">
        <v>0</v>
      </c>
      <c r="BM46" s="161">
        <v>0</v>
      </c>
      <c r="BN46" s="161">
        <v>0</v>
      </c>
      <c r="BO46" s="161">
        <v>0</v>
      </c>
      <c r="BP46" s="161">
        <v>0</v>
      </c>
      <c r="BQ46" s="161">
        <f>'12'!Q44</f>
        <v>0</v>
      </c>
      <c r="BR46" s="161">
        <v>0</v>
      </c>
      <c r="BS46" s="161">
        <v>0</v>
      </c>
      <c r="BT46" s="161">
        <v>0</v>
      </c>
      <c r="BU46" s="161">
        <v>0</v>
      </c>
      <c r="BV46" s="269">
        <v>0</v>
      </c>
      <c r="BW46" s="233">
        <v>0</v>
      </c>
      <c r="BX46" s="161">
        <v>0</v>
      </c>
      <c r="BY46" s="161">
        <f t="shared" si="5"/>
        <v>0.96100000000000008</v>
      </c>
      <c r="BZ46" s="161">
        <f t="shared" si="6"/>
        <v>0</v>
      </c>
      <c r="CA46" s="161"/>
    </row>
    <row r="47" spans="1:79" s="65" customFormat="1" ht="42" collapsed="1" x14ac:dyDescent="0.2">
      <c r="A47" s="162" t="s">
        <v>90</v>
      </c>
      <c r="B47" s="163" t="s">
        <v>37</v>
      </c>
      <c r="C47" s="164" t="s">
        <v>31</v>
      </c>
      <c r="D47" s="228" t="s">
        <v>38</v>
      </c>
      <c r="E47" s="250" t="s">
        <v>38</v>
      </c>
      <c r="F47" s="168" t="s">
        <v>38</v>
      </c>
      <c r="G47" s="168" t="s">
        <v>38</v>
      </c>
      <c r="H47" s="168" t="s">
        <v>38</v>
      </c>
      <c r="I47" s="168" t="s">
        <v>38</v>
      </c>
      <c r="J47" s="168" t="s">
        <v>38</v>
      </c>
      <c r="K47" s="256" t="s">
        <v>38</v>
      </c>
      <c r="L47" s="250" t="s">
        <v>38</v>
      </c>
      <c r="M47" s="168" t="s">
        <v>38</v>
      </c>
      <c r="N47" s="168" t="s">
        <v>38</v>
      </c>
      <c r="O47" s="168" t="s">
        <v>38</v>
      </c>
      <c r="P47" s="168" t="s">
        <v>38</v>
      </c>
      <c r="Q47" s="168" t="s">
        <v>38</v>
      </c>
      <c r="R47" s="168" t="s">
        <v>38</v>
      </c>
      <c r="S47" s="168" t="s">
        <v>38</v>
      </c>
      <c r="T47" s="168" t="s">
        <v>38</v>
      </c>
      <c r="U47" s="168" t="s">
        <v>38</v>
      </c>
      <c r="V47" s="168" t="s">
        <v>38</v>
      </c>
      <c r="W47" s="168" t="s">
        <v>38</v>
      </c>
      <c r="X47" s="168" t="s">
        <v>38</v>
      </c>
      <c r="Y47" s="168" t="s">
        <v>38</v>
      </c>
      <c r="Z47" s="168" t="s">
        <v>38</v>
      </c>
      <c r="AA47" s="168" t="s">
        <v>38</v>
      </c>
      <c r="AB47" s="168" t="s">
        <v>38</v>
      </c>
      <c r="AC47" s="168" t="s">
        <v>38</v>
      </c>
      <c r="AD47" s="168" t="s">
        <v>38</v>
      </c>
      <c r="AE47" s="168" t="s">
        <v>38</v>
      </c>
      <c r="AF47" s="168" t="s">
        <v>38</v>
      </c>
      <c r="AG47" s="168" t="s">
        <v>38</v>
      </c>
      <c r="AH47" s="168" t="s">
        <v>38</v>
      </c>
      <c r="AI47" s="168" t="s">
        <v>38</v>
      </c>
      <c r="AJ47" s="168" t="s">
        <v>38</v>
      </c>
      <c r="AK47" s="168" t="s">
        <v>38</v>
      </c>
      <c r="AL47" s="168" t="s">
        <v>38</v>
      </c>
      <c r="AM47" s="249" t="s">
        <v>38</v>
      </c>
      <c r="AN47" s="248" t="s">
        <v>38</v>
      </c>
      <c r="AO47" s="164" t="s">
        <v>38</v>
      </c>
      <c r="AP47" s="164" t="s">
        <v>38</v>
      </c>
      <c r="AQ47" s="164" t="s">
        <v>38</v>
      </c>
      <c r="AR47" s="164" t="s">
        <v>38</v>
      </c>
      <c r="AS47" s="164" t="s">
        <v>38</v>
      </c>
      <c r="AT47" s="228" t="s">
        <v>38</v>
      </c>
      <c r="AU47" s="248" t="s">
        <v>38</v>
      </c>
      <c r="AV47" s="164" t="s">
        <v>38</v>
      </c>
      <c r="AW47" s="164" t="s">
        <v>38</v>
      </c>
      <c r="AX47" s="164" t="s">
        <v>38</v>
      </c>
      <c r="AY47" s="164" t="s">
        <v>38</v>
      </c>
      <c r="AZ47" s="164" t="s">
        <v>38</v>
      </c>
      <c r="BA47" s="164" t="s">
        <v>38</v>
      </c>
      <c r="BB47" s="164" t="s">
        <v>38</v>
      </c>
      <c r="BC47" s="164" t="s">
        <v>38</v>
      </c>
      <c r="BD47" s="164" t="s">
        <v>38</v>
      </c>
      <c r="BE47" s="164" t="s">
        <v>38</v>
      </c>
      <c r="BF47" s="164" t="s">
        <v>38</v>
      </c>
      <c r="BG47" s="164" t="s">
        <v>38</v>
      </c>
      <c r="BH47" s="164" t="s">
        <v>38</v>
      </c>
      <c r="BI47" s="164" t="s">
        <v>38</v>
      </c>
      <c r="BJ47" s="164" t="s">
        <v>38</v>
      </c>
      <c r="BK47" s="164" t="s">
        <v>38</v>
      </c>
      <c r="BL47" s="164" t="s">
        <v>38</v>
      </c>
      <c r="BM47" s="164" t="s">
        <v>38</v>
      </c>
      <c r="BN47" s="164" t="s">
        <v>38</v>
      </c>
      <c r="BO47" s="164" t="s">
        <v>38</v>
      </c>
      <c r="BP47" s="164" t="s">
        <v>38</v>
      </c>
      <c r="BQ47" s="164" t="s">
        <v>38</v>
      </c>
      <c r="BR47" s="164" t="s">
        <v>38</v>
      </c>
      <c r="BS47" s="164" t="s">
        <v>38</v>
      </c>
      <c r="BT47" s="164" t="s">
        <v>38</v>
      </c>
      <c r="BU47" s="164" t="s">
        <v>38</v>
      </c>
      <c r="BV47" s="270" t="s">
        <v>38</v>
      </c>
      <c r="BW47" s="234" t="s">
        <v>38</v>
      </c>
      <c r="BX47" s="164" t="s">
        <v>38</v>
      </c>
      <c r="BY47" s="164" t="s">
        <v>38</v>
      </c>
      <c r="BZ47" s="164" t="s">
        <v>38</v>
      </c>
      <c r="CA47" s="164"/>
    </row>
    <row r="48" spans="1:79" s="65" customFormat="1" ht="31.5" collapsed="1" x14ac:dyDescent="0.2">
      <c r="A48" s="162" t="s">
        <v>91</v>
      </c>
      <c r="B48" s="163" t="s">
        <v>92</v>
      </c>
      <c r="C48" s="164" t="s">
        <v>31</v>
      </c>
      <c r="D48" s="228">
        <f t="shared" ref="D48:D59" si="67">F48</f>
        <v>3.0748963807405834</v>
      </c>
      <c r="E48" s="248">
        <f t="shared" si="19"/>
        <v>0</v>
      </c>
      <c r="F48" s="168">
        <f>M48+T48+AA48+AH48</f>
        <v>3.0748963807405834</v>
      </c>
      <c r="G48" s="168">
        <f>N48+U48+AB48+AI48</f>
        <v>0</v>
      </c>
      <c r="H48" s="168">
        <f t="shared" si="22"/>
        <v>0</v>
      </c>
      <c r="I48" s="168">
        <f t="shared" si="23"/>
        <v>1.6400000000000001</v>
      </c>
      <c r="J48" s="168">
        <f t="shared" si="24"/>
        <v>0</v>
      </c>
      <c r="K48" s="256">
        <f t="shared" si="25"/>
        <v>0</v>
      </c>
      <c r="L48" s="250">
        <v>0</v>
      </c>
      <c r="M48" s="168">
        <f>M49+M52+M53+M54+M55+M51</f>
        <v>3.0748963807405834</v>
      </c>
      <c r="N48" s="168">
        <f t="shared" ref="N48:R48" si="68">N49+N52+N53+N54+N55+N51</f>
        <v>0</v>
      </c>
      <c r="O48" s="168">
        <f t="shared" si="68"/>
        <v>0</v>
      </c>
      <c r="P48" s="168">
        <f t="shared" si="68"/>
        <v>1.6400000000000001</v>
      </c>
      <c r="Q48" s="168">
        <f t="shared" si="68"/>
        <v>0</v>
      </c>
      <c r="R48" s="168">
        <f t="shared" si="68"/>
        <v>0</v>
      </c>
      <c r="S48" s="168">
        <v>0</v>
      </c>
      <c r="T48" s="168">
        <f t="shared" ref="T48:Y48" si="69">T49+T52+T53+T54+T55+T51</f>
        <v>0</v>
      </c>
      <c r="U48" s="168">
        <f t="shared" si="69"/>
        <v>0</v>
      </c>
      <c r="V48" s="168">
        <f t="shared" si="69"/>
        <v>0</v>
      </c>
      <c r="W48" s="168">
        <f t="shared" si="69"/>
        <v>0</v>
      </c>
      <c r="X48" s="168">
        <f t="shared" si="69"/>
        <v>0</v>
      </c>
      <c r="Y48" s="168">
        <f t="shared" si="69"/>
        <v>0</v>
      </c>
      <c r="Z48" s="168">
        <v>0</v>
      </c>
      <c r="AA48" s="168">
        <f t="shared" ref="AA48:AF48" si="70">AA49+AA52+AA53+AA54+AA55+AA51</f>
        <v>0</v>
      </c>
      <c r="AB48" s="168">
        <f t="shared" si="70"/>
        <v>0</v>
      </c>
      <c r="AC48" s="168">
        <f t="shared" si="70"/>
        <v>0</v>
      </c>
      <c r="AD48" s="168">
        <f t="shared" si="70"/>
        <v>0</v>
      </c>
      <c r="AE48" s="168">
        <f t="shared" si="70"/>
        <v>0</v>
      </c>
      <c r="AF48" s="168">
        <f t="shared" si="70"/>
        <v>0</v>
      </c>
      <c r="AG48" s="168">
        <v>0</v>
      </c>
      <c r="AH48" s="168">
        <f t="shared" ref="AH48:AM48" si="71">AH49+AH52+AH53+AH54+AH55+AH51</f>
        <v>0</v>
      </c>
      <c r="AI48" s="168">
        <f t="shared" si="71"/>
        <v>0</v>
      </c>
      <c r="AJ48" s="168">
        <f t="shared" si="71"/>
        <v>0</v>
      </c>
      <c r="AK48" s="168">
        <f t="shared" si="71"/>
        <v>0</v>
      </c>
      <c r="AL48" s="168">
        <f t="shared" si="71"/>
        <v>0</v>
      </c>
      <c r="AM48" s="249">
        <f t="shared" si="71"/>
        <v>0</v>
      </c>
      <c r="AN48" s="248">
        <v>0</v>
      </c>
      <c r="AO48" s="164">
        <f t="shared" ref="AO48:AT48" si="72">AO49+AO52+AO53+AO54+AO55+AO51</f>
        <v>29.852399759999997</v>
      </c>
      <c r="AP48" s="164">
        <f t="shared" si="72"/>
        <v>0</v>
      </c>
      <c r="AQ48" s="164">
        <f t="shared" si="72"/>
        <v>0</v>
      </c>
      <c r="AR48" s="164">
        <f t="shared" si="72"/>
        <v>0</v>
      </c>
      <c r="AS48" s="164">
        <f t="shared" si="72"/>
        <v>0</v>
      </c>
      <c r="AT48" s="228">
        <f t="shared" si="72"/>
        <v>0</v>
      </c>
      <c r="AU48" s="248">
        <v>0</v>
      </c>
      <c r="AV48" s="164">
        <f t="shared" ref="AV48:BA48" si="73">AV49+AV52+AV53+AV54+AV55+AV51</f>
        <v>29.852399759999997</v>
      </c>
      <c r="AW48" s="164">
        <f t="shared" si="73"/>
        <v>0</v>
      </c>
      <c r="AX48" s="164">
        <f t="shared" si="73"/>
        <v>0</v>
      </c>
      <c r="AY48" s="164">
        <f t="shared" si="73"/>
        <v>0</v>
      </c>
      <c r="AZ48" s="164">
        <f t="shared" si="73"/>
        <v>0</v>
      </c>
      <c r="BA48" s="164">
        <f t="shared" si="73"/>
        <v>0</v>
      </c>
      <c r="BB48" s="164">
        <v>0</v>
      </c>
      <c r="BC48" s="164">
        <f t="shared" ref="BC48:BH48" si="74">BC49+BC52+BC53+BC54+BC55+BC51</f>
        <v>0</v>
      </c>
      <c r="BD48" s="164">
        <f t="shared" si="74"/>
        <v>0</v>
      </c>
      <c r="BE48" s="164">
        <f t="shared" si="74"/>
        <v>0</v>
      </c>
      <c r="BF48" s="164">
        <f t="shared" si="74"/>
        <v>0</v>
      </c>
      <c r="BG48" s="164">
        <f t="shared" si="74"/>
        <v>0</v>
      </c>
      <c r="BH48" s="164">
        <f t="shared" si="74"/>
        <v>0</v>
      </c>
      <c r="BI48" s="164">
        <v>0</v>
      </c>
      <c r="BJ48" s="164">
        <f t="shared" ref="BJ48:BO48" si="75">BJ49+BJ52+BJ53+BJ54+BJ55+BJ51</f>
        <v>0</v>
      </c>
      <c r="BK48" s="164">
        <f t="shared" si="75"/>
        <v>0</v>
      </c>
      <c r="BL48" s="164">
        <f t="shared" si="75"/>
        <v>0</v>
      </c>
      <c r="BM48" s="164">
        <f t="shared" si="75"/>
        <v>0</v>
      </c>
      <c r="BN48" s="164">
        <f t="shared" si="75"/>
        <v>0</v>
      </c>
      <c r="BO48" s="164">
        <f t="shared" si="75"/>
        <v>0</v>
      </c>
      <c r="BP48" s="164">
        <v>0</v>
      </c>
      <c r="BQ48" s="164">
        <f t="shared" ref="BQ48:BV48" si="76">BQ49+BQ52+BQ53+BQ54+BQ55+BQ51</f>
        <v>0</v>
      </c>
      <c r="BR48" s="164">
        <f t="shared" si="76"/>
        <v>0</v>
      </c>
      <c r="BS48" s="164">
        <f t="shared" si="76"/>
        <v>0</v>
      </c>
      <c r="BT48" s="164">
        <f t="shared" si="76"/>
        <v>0</v>
      </c>
      <c r="BU48" s="164">
        <f t="shared" si="76"/>
        <v>0</v>
      </c>
      <c r="BV48" s="270">
        <f t="shared" si="76"/>
        <v>0</v>
      </c>
      <c r="BW48" s="234">
        <v>0</v>
      </c>
      <c r="BX48" s="164">
        <v>0</v>
      </c>
      <c r="BY48" s="164">
        <f t="shared" si="5"/>
        <v>26.777503379259414</v>
      </c>
      <c r="BZ48" s="164">
        <f t="shared" si="6"/>
        <v>970.84246308196248</v>
      </c>
      <c r="CA48" s="164"/>
    </row>
    <row r="49" spans="1:79" s="65" customFormat="1" ht="21" hidden="1" outlineLevel="2" x14ac:dyDescent="0.2">
      <c r="A49" s="159" t="s">
        <v>93</v>
      </c>
      <c r="B49" s="160" t="s">
        <v>94</v>
      </c>
      <c r="C49" s="161" t="s">
        <v>95</v>
      </c>
      <c r="D49" s="227">
        <f t="shared" si="67"/>
        <v>0</v>
      </c>
      <c r="E49" s="246">
        <f t="shared" si="19"/>
        <v>0</v>
      </c>
      <c r="F49" s="167">
        <f>M49+T49+AA49+AH49</f>
        <v>0</v>
      </c>
      <c r="G49" s="167">
        <f>N49+U49+AB49+AI49</f>
        <v>0</v>
      </c>
      <c r="H49" s="167">
        <f t="shared" si="22"/>
        <v>0</v>
      </c>
      <c r="I49" s="167">
        <f t="shared" si="23"/>
        <v>0</v>
      </c>
      <c r="J49" s="167">
        <f t="shared" si="24"/>
        <v>0</v>
      </c>
      <c r="K49" s="255">
        <f t="shared" si="25"/>
        <v>0</v>
      </c>
      <c r="L49" s="261">
        <v>0</v>
      </c>
      <c r="M49" s="167">
        <f>'12'!J47</f>
        <v>0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f>'12'!L47</f>
        <v>0</v>
      </c>
      <c r="U49" s="167"/>
      <c r="V49" s="167"/>
      <c r="W49" s="167"/>
      <c r="X49" s="167"/>
      <c r="Y49" s="167"/>
      <c r="Z49" s="167">
        <v>0</v>
      </c>
      <c r="AA49" s="167">
        <f>'12'!N47</f>
        <v>0</v>
      </c>
      <c r="AB49" s="167"/>
      <c r="AC49" s="167"/>
      <c r="AD49" s="167"/>
      <c r="AE49" s="167"/>
      <c r="AF49" s="167"/>
      <c r="AG49" s="167">
        <v>0</v>
      </c>
      <c r="AH49" s="167">
        <f>'12'!P47</f>
        <v>0</v>
      </c>
      <c r="AI49" s="167"/>
      <c r="AJ49" s="167"/>
      <c r="AK49" s="167"/>
      <c r="AL49" s="167"/>
      <c r="AM49" s="247"/>
      <c r="AN49" s="246">
        <v>0</v>
      </c>
      <c r="AO49" s="161">
        <f t="shared" ref="AO49:AO56" si="77">AV49+BC49+BJ49+BQ49</f>
        <v>29.51172425</v>
      </c>
      <c r="AP49" s="161">
        <f t="shared" ref="AP49:AP55" si="78">AW49+BD49+BK49+BR49</f>
        <v>0</v>
      </c>
      <c r="AQ49" s="161">
        <f t="shared" ref="AQ49:AQ54" si="79">AX49+BE49+BL49+BS49</f>
        <v>0</v>
      </c>
      <c r="AR49" s="161">
        <f t="shared" ref="AR49:AR54" si="80">AY49+BF49+BM49+BT49</f>
        <v>0</v>
      </c>
      <c r="AS49" s="161">
        <f t="shared" ref="AS49:AS54" si="81">AZ49+BG49+BN49+BU49</f>
        <v>0</v>
      </c>
      <c r="AT49" s="227">
        <f t="shared" ref="AT49:AT54" si="82">BA49+BH49+BO49+BV49</f>
        <v>0</v>
      </c>
      <c r="AU49" s="246">
        <v>0</v>
      </c>
      <c r="AV49" s="161">
        <f>'12'!K47</f>
        <v>29.51172425</v>
      </c>
      <c r="AW49" s="161"/>
      <c r="AX49" s="161"/>
      <c r="AY49" s="161"/>
      <c r="AZ49" s="161"/>
      <c r="BA49" s="161"/>
      <c r="BB49" s="161">
        <v>0</v>
      </c>
      <c r="BC49" s="161">
        <f>'12'!M47</f>
        <v>0</v>
      </c>
      <c r="BD49" s="161"/>
      <c r="BE49" s="161"/>
      <c r="BF49" s="161"/>
      <c r="BG49" s="161"/>
      <c r="BH49" s="161"/>
      <c r="BI49" s="161">
        <v>0</v>
      </c>
      <c r="BJ49" s="161">
        <f>'12'!O47</f>
        <v>0</v>
      </c>
      <c r="BK49" s="161"/>
      <c r="BL49" s="161"/>
      <c r="BM49" s="161"/>
      <c r="BN49" s="161"/>
      <c r="BO49" s="161"/>
      <c r="BP49" s="161">
        <v>0</v>
      </c>
      <c r="BQ49" s="161">
        <f>'12'!Q47</f>
        <v>0</v>
      </c>
      <c r="BR49" s="161"/>
      <c r="BS49" s="161"/>
      <c r="BT49" s="161"/>
      <c r="BU49" s="161"/>
      <c r="BV49" s="269"/>
      <c r="BW49" s="233">
        <v>0</v>
      </c>
      <c r="BX49" s="161">
        <v>0</v>
      </c>
      <c r="BY49" s="161">
        <f t="shared" si="5"/>
        <v>29.51172425</v>
      </c>
      <c r="BZ49" s="161">
        <f t="shared" si="6"/>
        <v>0</v>
      </c>
      <c r="CA49" s="161"/>
    </row>
    <row r="50" spans="1:79" s="65" customFormat="1" ht="10.5" hidden="1" outlineLevel="3" x14ac:dyDescent="0.2">
      <c r="A50" s="159" t="s">
        <v>96</v>
      </c>
      <c r="B50" s="160" t="s">
        <v>97</v>
      </c>
      <c r="C50" s="161" t="s">
        <v>98</v>
      </c>
      <c r="D50" s="227">
        <f t="shared" si="67"/>
        <v>0</v>
      </c>
      <c r="E50" s="246">
        <f t="shared" si="19"/>
        <v>0</v>
      </c>
      <c r="F50" s="167">
        <f t="shared" si="20"/>
        <v>0</v>
      </c>
      <c r="G50" s="167">
        <f>N50+U50+AB50+AI50</f>
        <v>0</v>
      </c>
      <c r="H50" s="167">
        <f t="shared" si="22"/>
        <v>0</v>
      </c>
      <c r="I50" s="167">
        <f t="shared" si="23"/>
        <v>0</v>
      </c>
      <c r="J50" s="167">
        <f t="shared" si="24"/>
        <v>0</v>
      </c>
      <c r="K50" s="255">
        <f t="shared" si="25"/>
        <v>0</v>
      </c>
      <c r="L50" s="261">
        <v>0</v>
      </c>
      <c r="M50" s="167">
        <f>'12'!J48</f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f>'12'!L48</f>
        <v>0</v>
      </c>
      <c r="U50" s="167"/>
      <c r="V50" s="167"/>
      <c r="W50" s="167"/>
      <c r="X50" s="167"/>
      <c r="Y50" s="167"/>
      <c r="Z50" s="167">
        <v>0</v>
      </c>
      <c r="AA50" s="167">
        <f>'12'!N48</f>
        <v>0</v>
      </c>
      <c r="AB50" s="167"/>
      <c r="AC50" s="167"/>
      <c r="AD50" s="167"/>
      <c r="AE50" s="167"/>
      <c r="AF50" s="167"/>
      <c r="AG50" s="167">
        <v>0</v>
      </c>
      <c r="AH50" s="167">
        <f>'12'!P48</f>
        <v>0</v>
      </c>
      <c r="AI50" s="167"/>
      <c r="AJ50" s="167"/>
      <c r="AK50" s="167"/>
      <c r="AL50" s="167"/>
      <c r="AM50" s="247"/>
      <c r="AN50" s="246">
        <v>0</v>
      </c>
      <c r="AO50" s="161">
        <f t="shared" si="77"/>
        <v>29.51172425</v>
      </c>
      <c r="AP50" s="161">
        <f t="shared" si="78"/>
        <v>0</v>
      </c>
      <c r="AQ50" s="161">
        <f t="shared" si="79"/>
        <v>0</v>
      </c>
      <c r="AR50" s="161">
        <f t="shared" si="80"/>
        <v>0</v>
      </c>
      <c r="AS50" s="161">
        <f t="shared" si="81"/>
        <v>0</v>
      </c>
      <c r="AT50" s="227">
        <f t="shared" si="82"/>
        <v>0</v>
      </c>
      <c r="AU50" s="246">
        <v>0</v>
      </c>
      <c r="AV50" s="161">
        <f>'12'!K48</f>
        <v>29.51172425</v>
      </c>
      <c r="AW50" s="161"/>
      <c r="AX50" s="161"/>
      <c r="AY50" s="161"/>
      <c r="AZ50" s="161"/>
      <c r="BA50" s="161"/>
      <c r="BB50" s="161">
        <v>0</v>
      </c>
      <c r="BC50" s="161">
        <f>'12'!M48</f>
        <v>0</v>
      </c>
      <c r="BD50" s="161"/>
      <c r="BE50" s="161"/>
      <c r="BF50" s="161"/>
      <c r="BG50" s="161"/>
      <c r="BH50" s="161"/>
      <c r="BI50" s="161">
        <v>0</v>
      </c>
      <c r="BJ50" s="161">
        <f>'12'!O48</f>
        <v>0</v>
      </c>
      <c r="BK50" s="161"/>
      <c r="BL50" s="161"/>
      <c r="BM50" s="161"/>
      <c r="BN50" s="161"/>
      <c r="BO50" s="161"/>
      <c r="BP50" s="161">
        <v>0</v>
      </c>
      <c r="BQ50" s="161">
        <f>'12'!Q48</f>
        <v>0</v>
      </c>
      <c r="BR50" s="161"/>
      <c r="BS50" s="161"/>
      <c r="BT50" s="161"/>
      <c r="BU50" s="161"/>
      <c r="BV50" s="269"/>
      <c r="BW50" s="233">
        <v>0</v>
      </c>
      <c r="BX50" s="161">
        <v>0</v>
      </c>
      <c r="BY50" s="161">
        <f t="shared" si="5"/>
        <v>29.51172425</v>
      </c>
      <c r="BZ50" s="161">
        <f t="shared" si="6"/>
        <v>0</v>
      </c>
      <c r="CA50" s="161"/>
    </row>
    <row r="51" spans="1:79" s="65" customFormat="1" ht="10.5" hidden="1" outlineLevel="2" x14ac:dyDescent="0.2">
      <c r="A51" s="159" t="s">
        <v>99</v>
      </c>
      <c r="B51" s="160" t="s">
        <v>100</v>
      </c>
      <c r="C51" s="161" t="s">
        <v>101</v>
      </c>
      <c r="D51" s="227">
        <f t="shared" si="67"/>
        <v>0</v>
      </c>
      <c r="E51" s="246">
        <f t="shared" si="19"/>
        <v>0</v>
      </c>
      <c r="F51" s="167">
        <f t="shared" si="20"/>
        <v>0</v>
      </c>
      <c r="G51" s="167">
        <f t="shared" si="21"/>
        <v>0</v>
      </c>
      <c r="H51" s="167">
        <f t="shared" si="22"/>
        <v>0</v>
      </c>
      <c r="I51" s="167">
        <f t="shared" si="23"/>
        <v>0</v>
      </c>
      <c r="J51" s="167">
        <f t="shared" si="24"/>
        <v>0</v>
      </c>
      <c r="K51" s="255">
        <f t="shared" si="25"/>
        <v>0</v>
      </c>
      <c r="L51" s="261">
        <v>0</v>
      </c>
      <c r="M51" s="167">
        <f>'12'!J49</f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f>'12'!L49</f>
        <v>0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f>'12'!N49</f>
        <v>0</v>
      </c>
      <c r="AB51" s="167">
        <v>0</v>
      </c>
      <c r="AC51" s="167">
        <v>0</v>
      </c>
      <c r="AD51" s="167">
        <v>0</v>
      </c>
      <c r="AE51" s="167">
        <v>0</v>
      </c>
      <c r="AF51" s="167">
        <v>0</v>
      </c>
      <c r="AG51" s="167">
        <v>0</v>
      </c>
      <c r="AH51" s="167">
        <f>'12'!P49</f>
        <v>0</v>
      </c>
      <c r="AI51" s="167">
        <v>0</v>
      </c>
      <c r="AJ51" s="167">
        <v>0</v>
      </c>
      <c r="AK51" s="167">
        <v>0</v>
      </c>
      <c r="AL51" s="167">
        <v>0</v>
      </c>
      <c r="AM51" s="247">
        <v>0</v>
      </c>
      <c r="AN51" s="246">
        <v>0</v>
      </c>
      <c r="AO51" s="161">
        <f t="shared" si="77"/>
        <v>1.2E-2</v>
      </c>
      <c r="AP51" s="161">
        <f t="shared" si="78"/>
        <v>0</v>
      </c>
      <c r="AQ51" s="161">
        <f t="shared" si="79"/>
        <v>0</v>
      </c>
      <c r="AR51" s="161">
        <f t="shared" si="80"/>
        <v>0</v>
      </c>
      <c r="AS51" s="161">
        <f t="shared" si="81"/>
        <v>0</v>
      </c>
      <c r="AT51" s="227">
        <f t="shared" si="82"/>
        <v>0</v>
      </c>
      <c r="AU51" s="246">
        <v>0</v>
      </c>
      <c r="AV51" s="161">
        <f>'12'!K49</f>
        <v>1.2E-2</v>
      </c>
      <c r="AW51" s="161">
        <v>0</v>
      </c>
      <c r="AX51" s="161">
        <v>0</v>
      </c>
      <c r="AY51" s="161">
        <v>0</v>
      </c>
      <c r="AZ51" s="161">
        <v>0</v>
      </c>
      <c r="BA51" s="161">
        <v>0</v>
      </c>
      <c r="BB51" s="161">
        <v>0</v>
      </c>
      <c r="BC51" s="161">
        <f>'12'!M49</f>
        <v>0</v>
      </c>
      <c r="BD51" s="161">
        <v>0</v>
      </c>
      <c r="BE51" s="161">
        <v>0</v>
      </c>
      <c r="BF51" s="161">
        <v>0</v>
      </c>
      <c r="BG51" s="161">
        <v>0</v>
      </c>
      <c r="BH51" s="161">
        <v>0</v>
      </c>
      <c r="BI51" s="161">
        <v>0</v>
      </c>
      <c r="BJ51" s="161">
        <f>'12'!O49</f>
        <v>0</v>
      </c>
      <c r="BK51" s="161">
        <v>0</v>
      </c>
      <c r="BL51" s="161">
        <v>0</v>
      </c>
      <c r="BM51" s="161">
        <v>0</v>
      </c>
      <c r="BN51" s="161">
        <v>0</v>
      </c>
      <c r="BO51" s="161">
        <v>0</v>
      </c>
      <c r="BP51" s="161">
        <v>0</v>
      </c>
      <c r="BQ51" s="161">
        <f>'12'!Q49</f>
        <v>0</v>
      </c>
      <c r="BR51" s="161">
        <v>0</v>
      </c>
      <c r="BS51" s="161">
        <v>0</v>
      </c>
      <c r="BT51" s="161">
        <v>0</v>
      </c>
      <c r="BU51" s="161">
        <v>0</v>
      </c>
      <c r="BV51" s="269">
        <v>0</v>
      </c>
      <c r="BW51" s="233">
        <v>0</v>
      </c>
      <c r="BX51" s="161">
        <v>0</v>
      </c>
      <c r="BY51" s="161">
        <f t="shared" si="5"/>
        <v>1.2E-2</v>
      </c>
      <c r="BZ51" s="161">
        <f t="shared" si="6"/>
        <v>0</v>
      </c>
      <c r="CA51" s="161"/>
    </row>
    <row r="52" spans="1:79" s="65" customFormat="1" ht="21" hidden="1" outlineLevel="2" x14ac:dyDescent="0.2">
      <c r="A52" s="159" t="s">
        <v>99</v>
      </c>
      <c r="B52" s="160" t="s">
        <v>102</v>
      </c>
      <c r="C52" s="161" t="s">
        <v>101</v>
      </c>
      <c r="D52" s="227">
        <f t="shared" si="67"/>
        <v>1.1155524117333333</v>
      </c>
      <c r="E52" s="246">
        <f t="shared" si="19"/>
        <v>0</v>
      </c>
      <c r="F52" s="167">
        <f t="shared" si="20"/>
        <v>1.1155524117333333</v>
      </c>
      <c r="G52" s="167">
        <f t="shared" si="21"/>
        <v>0</v>
      </c>
      <c r="H52" s="167">
        <f t="shared" si="22"/>
        <v>0</v>
      </c>
      <c r="I52" s="167">
        <f t="shared" si="23"/>
        <v>0.4</v>
      </c>
      <c r="J52" s="167">
        <f t="shared" si="24"/>
        <v>0</v>
      </c>
      <c r="K52" s="255">
        <f t="shared" si="25"/>
        <v>0</v>
      </c>
      <c r="L52" s="261">
        <v>0</v>
      </c>
      <c r="M52" s="417">
        <f>'12'!J50</f>
        <v>1.1155524117333333</v>
      </c>
      <c r="N52" s="167">
        <v>0</v>
      </c>
      <c r="O52" s="167">
        <v>0</v>
      </c>
      <c r="P52" s="167">
        <v>0.4</v>
      </c>
      <c r="Q52" s="167">
        <v>0</v>
      </c>
      <c r="R52" s="167">
        <v>0</v>
      </c>
      <c r="S52" s="167">
        <v>0</v>
      </c>
      <c r="T52" s="167">
        <f>'12'!L50</f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f>'12'!N50</f>
        <v>0</v>
      </c>
      <c r="AB52" s="167">
        <v>0</v>
      </c>
      <c r="AC52" s="167">
        <v>0</v>
      </c>
      <c r="AD52" s="167">
        <v>0</v>
      </c>
      <c r="AE52" s="167">
        <v>0</v>
      </c>
      <c r="AF52" s="167">
        <v>0</v>
      </c>
      <c r="AG52" s="167">
        <v>0</v>
      </c>
      <c r="AH52" s="167">
        <f>'12'!P50</f>
        <v>0</v>
      </c>
      <c r="AI52" s="167">
        <v>0</v>
      </c>
      <c r="AJ52" s="167">
        <v>0</v>
      </c>
      <c r="AK52" s="167">
        <v>0</v>
      </c>
      <c r="AL52" s="167">
        <v>0</v>
      </c>
      <c r="AM52" s="247">
        <v>0</v>
      </c>
      <c r="AN52" s="246">
        <v>0</v>
      </c>
      <c r="AO52" s="161">
        <f t="shared" si="77"/>
        <v>0.10975160999999997</v>
      </c>
      <c r="AP52" s="161">
        <f t="shared" si="78"/>
        <v>0</v>
      </c>
      <c r="AQ52" s="161">
        <f t="shared" si="79"/>
        <v>0</v>
      </c>
      <c r="AR52" s="161">
        <f t="shared" si="80"/>
        <v>0</v>
      </c>
      <c r="AS52" s="161">
        <f t="shared" si="81"/>
        <v>0</v>
      </c>
      <c r="AT52" s="227">
        <f t="shared" si="82"/>
        <v>0</v>
      </c>
      <c r="AU52" s="246">
        <v>0</v>
      </c>
      <c r="AV52" s="418">
        <f>'12'!K50</f>
        <v>0.10975160999999997</v>
      </c>
      <c r="AW52" s="161">
        <v>0</v>
      </c>
      <c r="AX52" s="161">
        <v>0</v>
      </c>
      <c r="AY52" s="161">
        <v>0</v>
      </c>
      <c r="AZ52" s="161">
        <v>0</v>
      </c>
      <c r="BA52" s="161">
        <v>0</v>
      </c>
      <c r="BB52" s="161">
        <v>0</v>
      </c>
      <c r="BC52" s="161">
        <f>'12'!M50</f>
        <v>0</v>
      </c>
      <c r="BD52" s="161">
        <v>0</v>
      </c>
      <c r="BE52" s="161">
        <v>0</v>
      </c>
      <c r="BF52" s="161">
        <v>0</v>
      </c>
      <c r="BG52" s="161">
        <v>0</v>
      </c>
      <c r="BH52" s="161">
        <v>0</v>
      </c>
      <c r="BI52" s="161">
        <v>0</v>
      </c>
      <c r="BJ52" s="161">
        <f>'12'!O50</f>
        <v>0</v>
      </c>
      <c r="BK52" s="161">
        <v>0</v>
      </c>
      <c r="BL52" s="161">
        <v>0</v>
      </c>
      <c r="BM52" s="161">
        <v>0</v>
      </c>
      <c r="BN52" s="161">
        <v>0</v>
      </c>
      <c r="BO52" s="161">
        <v>0</v>
      </c>
      <c r="BP52" s="161">
        <v>0</v>
      </c>
      <c r="BQ52" s="161">
        <f>'12'!Q50</f>
        <v>0</v>
      </c>
      <c r="BR52" s="161">
        <v>0</v>
      </c>
      <c r="BS52" s="161">
        <v>0</v>
      </c>
      <c r="BT52" s="161">
        <v>0</v>
      </c>
      <c r="BU52" s="161">
        <v>0</v>
      </c>
      <c r="BV52" s="269">
        <v>0</v>
      </c>
      <c r="BW52" s="233">
        <v>0</v>
      </c>
      <c r="BX52" s="161">
        <v>0</v>
      </c>
      <c r="BY52" s="161">
        <f t="shared" si="5"/>
        <v>-1.0058008017333333</v>
      </c>
      <c r="BZ52" s="161">
        <f t="shared" si="6"/>
        <v>9.8383194590982139</v>
      </c>
      <c r="CA52" s="161"/>
    </row>
    <row r="53" spans="1:79" s="65" customFormat="1" ht="21" hidden="1" outlineLevel="2" x14ac:dyDescent="0.2">
      <c r="A53" s="159" t="s">
        <v>103</v>
      </c>
      <c r="B53" s="160" t="s">
        <v>104</v>
      </c>
      <c r="C53" s="161" t="s">
        <v>105</v>
      </c>
      <c r="D53" s="227">
        <f t="shared" si="67"/>
        <v>0.55964003333333334</v>
      </c>
      <c r="E53" s="246">
        <f t="shared" si="19"/>
        <v>0</v>
      </c>
      <c r="F53" s="167">
        <f t="shared" si="20"/>
        <v>0.55964003333333334</v>
      </c>
      <c r="G53" s="167">
        <f t="shared" si="21"/>
        <v>0</v>
      </c>
      <c r="H53" s="167">
        <f t="shared" si="22"/>
        <v>0</v>
      </c>
      <c r="I53" s="167">
        <f t="shared" si="23"/>
        <v>0.56999999999999995</v>
      </c>
      <c r="J53" s="167">
        <f t="shared" si="24"/>
        <v>0</v>
      </c>
      <c r="K53" s="255">
        <f t="shared" si="25"/>
        <v>0</v>
      </c>
      <c r="L53" s="261">
        <v>0</v>
      </c>
      <c r="M53" s="167">
        <f>'12'!J51</f>
        <v>0.55964003333333334</v>
      </c>
      <c r="N53" s="167">
        <v>0</v>
      </c>
      <c r="O53" s="167">
        <v>0</v>
      </c>
      <c r="P53" s="167">
        <v>0.56999999999999995</v>
      </c>
      <c r="Q53" s="167">
        <v>0</v>
      </c>
      <c r="R53" s="167">
        <v>0</v>
      </c>
      <c r="S53" s="167">
        <v>0</v>
      </c>
      <c r="T53" s="167">
        <f>'12'!L51</f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f>'12'!N51</f>
        <v>0</v>
      </c>
      <c r="AB53" s="167">
        <v>0</v>
      </c>
      <c r="AC53" s="167">
        <v>0</v>
      </c>
      <c r="AD53" s="167">
        <v>0</v>
      </c>
      <c r="AE53" s="167">
        <v>0</v>
      </c>
      <c r="AF53" s="167">
        <v>0</v>
      </c>
      <c r="AG53" s="167">
        <v>0</v>
      </c>
      <c r="AH53" s="167">
        <f>'12'!P51</f>
        <v>0</v>
      </c>
      <c r="AI53" s="167">
        <v>0</v>
      </c>
      <c r="AJ53" s="167">
        <v>0</v>
      </c>
      <c r="AK53" s="167">
        <v>0</v>
      </c>
      <c r="AL53" s="167">
        <v>0</v>
      </c>
      <c r="AM53" s="247">
        <v>0</v>
      </c>
      <c r="AN53" s="246">
        <v>0</v>
      </c>
      <c r="AO53" s="161">
        <f t="shared" si="77"/>
        <v>9.2426500000000009E-2</v>
      </c>
      <c r="AP53" s="161">
        <f t="shared" si="78"/>
        <v>0</v>
      </c>
      <c r="AQ53" s="161">
        <f t="shared" si="79"/>
        <v>0</v>
      </c>
      <c r="AR53" s="161">
        <f t="shared" si="80"/>
        <v>0</v>
      </c>
      <c r="AS53" s="161">
        <f t="shared" si="81"/>
        <v>0</v>
      </c>
      <c r="AT53" s="227">
        <f t="shared" si="82"/>
        <v>0</v>
      </c>
      <c r="AU53" s="246">
        <v>0</v>
      </c>
      <c r="AV53" s="161">
        <f>'12'!K51</f>
        <v>9.2426500000000009E-2</v>
      </c>
      <c r="AW53" s="161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>'12'!M51</f>
        <v>0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0</v>
      </c>
      <c r="BJ53" s="161">
        <f>'12'!O51</f>
        <v>0</v>
      </c>
      <c r="BK53" s="161">
        <v>0</v>
      </c>
      <c r="BL53" s="161">
        <v>0</v>
      </c>
      <c r="BM53" s="161">
        <v>0</v>
      </c>
      <c r="BN53" s="161">
        <v>0</v>
      </c>
      <c r="BO53" s="161">
        <v>0</v>
      </c>
      <c r="BP53" s="161">
        <v>0</v>
      </c>
      <c r="BQ53" s="161">
        <f>'12'!Q51</f>
        <v>0</v>
      </c>
      <c r="BR53" s="161">
        <v>0</v>
      </c>
      <c r="BS53" s="161">
        <v>0</v>
      </c>
      <c r="BT53" s="161">
        <v>0</v>
      </c>
      <c r="BU53" s="161">
        <v>0</v>
      </c>
      <c r="BV53" s="269">
        <v>0</v>
      </c>
      <c r="BW53" s="233">
        <v>0</v>
      </c>
      <c r="BX53" s="161">
        <v>0</v>
      </c>
      <c r="BY53" s="161">
        <f t="shared" si="5"/>
        <v>-0.46721353333333332</v>
      </c>
      <c r="BZ53" s="161">
        <f t="shared" si="6"/>
        <v>16.515348169338136</v>
      </c>
      <c r="CA53" s="161"/>
    </row>
    <row r="54" spans="1:79" s="65" customFormat="1" ht="21" hidden="1" outlineLevel="2" x14ac:dyDescent="0.2">
      <c r="A54" s="159" t="s">
        <v>106</v>
      </c>
      <c r="B54" s="160" t="s">
        <v>107</v>
      </c>
      <c r="C54" s="161" t="s">
        <v>108</v>
      </c>
      <c r="D54" s="227">
        <f t="shared" si="67"/>
        <v>0.13955600891166667</v>
      </c>
      <c r="E54" s="246">
        <f t="shared" si="19"/>
        <v>0</v>
      </c>
      <c r="F54" s="167">
        <f t="shared" si="20"/>
        <v>0.13955600891166667</v>
      </c>
      <c r="G54" s="167">
        <f t="shared" si="21"/>
        <v>0</v>
      </c>
      <c r="H54" s="167">
        <f t="shared" si="22"/>
        <v>0</v>
      </c>
      <c r="I54" s="167">
        <f t="shared" si="23"/>
        <v>0.1</v>
      </c>
      <c r="J54" s="167">
        <f t="shared" si="24"/>
        <v>0</v>
      </c>
      <c r="K54" s="255">
        <f t="shared" si="25"/>
        <v>0</v>
      </c>
      <c r="L54" s="261">
        <v>0</v>
      </c>
      <c r="M54" s="167">
        <f>'12'!J52</f>
        <v>0.13955600891166667</v>
      </c>
      <c r="N54" s="167">
        <v>0</v>
      </c>
      <c r="O54" s="167">
        <v>0</v>
      </c>
      <c r="P54" s="167">
        <v>0.1</v>
      </c>
      <c r="Q54" s="167">
        <v>0</v>
      </c>
      <c r="R54" s="167">
        <v>0</v>
      </c>
      <c r="S54" s="167">
        <v>0</v>
      </c>
      <c r="T54" s="167">
        <f>'12'!L52</f>
        <v>0</v>
      </c>
      <c r="U54" s="167">
        <v>0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f>'12'!N52</f>
        <v>0</v>
      </c>
      <c r="AB54" s="167">
        <v>0</v>
      </c>
      <c r="AC54" s="167">
        <v>0</v>
      </c>
      <c r="AD54" s="167">
        <v>0</v>
      </c>
      <c r="AE54" s="167">
        <v>0</v>
      </c>
      <c r="AF54" s="167">
        <v>0</v>
      </c>
      <c r="AG54" s="167">
        <v>0</v>
      </c>
      <c r="AH54" s="167">
        <f>'12'!P52</f>
        <v>0</v>
      </c>
      <c r="AI54" s="167">
        <v>0</v>
      </c>
      <c r="AJ54" s="167">
        <v>0</v>
      </c>
      <c r="AK54" s="167">
        <v>0</v>
      </c>
      <c r="AL54" s="167">
        <v>0</v>
      </c>
      <c r="AM54" s="247">
        <v>0</v>
      </c>
      <c r="AN54" s="246">
        <v>0</v>
      </c>
      <c r="AO54" s="161">
        <f t="shared" si="77"/>
        <v>5.801681999999999E-2</v>
      </c>
      <c r="AP54" s="161">
        <f t="shared" si="78"/>
        <v>0</v>
      </c>
      <c r="AQ54" s="161">
        <f t="shared" si="79"/>
        <v>0</v>
      </c>
      <c r="AR54" s="161">
        <f t="shared" si="80"/>
        <v>0</v>
      </c>
      <c r="AS54" s="161">
        <f t="shared" si="81"/>
        <v>0</v>
      </c>
      <c r="AT54" s="227">
        <f t="shared" si="82"/>
        <v>0</v>
      </c>
      <c r="AU54" s="246">
        <v>0</v>
      </c>
      <c r="AV54" s="227">
        <f>'12'!K52</f>
        <v>5.801681999999999E-2</v>
      </c>
      <c r="AW54" s="246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f>'12'!M52</f>
        <v>0</v>
      </c>
      <c r="BD54" s="161">
        <v>0</v>
      </c>
      <c r="BE54" s="161">
        <v>0</v>
      </c>
      <c r="BF54" s="161">
        <v>0</v>
      </c>
      <c r="BG54" s="161">
        <v>0</v>
      </c>
      <c r="BH54" s="161">
        <v>0</v>
      </c>
      <c r="BI54" s="161">
        <v>0</v>
      </c>
      <c r="BJ54" s="161">
        <f>'12'!O52</f>
        <v>0</v>
      </c>
      <c r="BK54" s="161">
        <v>0</v>
      </c>
      <c r="BL54" s="161">
        <v>0</v>
      </c>
      <c r="BM54" s="161">
        <v>0</v>
      </c>
      <c r="BN54" s="161">
        <v>0</v>
      </c>
      <c r="BO54" s="161">
        <v>0</v>
      </c>
      <c r="BP54" s="161">
        <v>0</v>
      </c>
      <c r="BQ54" s="161">
        <f>'12'!Q52</f>
        <v>0</v>
      </c>
      <c r="BR54" s="161">
        <v>0</v>
      </c>
      <c r="BS54" s="161">
        <v>0</v>
      </c>
      <c r="BT54" s="161">
        <v>0</v>
      </c>
      <c r="BU54" s="161">
        <v>0</v>
      </c>
      <c r="BV54" s="269">
        <v>0</v>
      </c>
      <c r="BW54" s="233">
        <v>0</v>
      </c>
      <c r="BX54" s="161">
        <v>0</v>
      </c>
      <c r="BY54" s="161">
        <f t="shared" si="5"/>
        <v>-8.1539188911666671E-2</v>
      </c>
      <c r="BZ54" s="161">
        <f t="shared" si="6"/>
        <v>41.57242705093573</v>
      </c>
      <c r="CA54" s="161"/>
    </row>
    <row r="55" spans="1:79" s="65" customFormat="1" ht="21" hidden="1" outlineLevel="2" x14ac:dyDescent="0.2">
      <c r="A55" s="159" t="s">
        <v>109</v>
      </c>
      <c r="B55" s="160" t="s">
        <v>110</v>
      </c>
      <c r="C55" s="161" t="s">
        <v>111</v>
      </c>
      <c r="D55" s="227">
        <f t="shared" si="67"/>
        <v>1.26014792676225</v>
      </c>
      <c r="E55" s="246">
        <f t="shared" si="19"/>
        <v>0</v>
      </c>
      <c r="F55" s="167">
        <f t="shared" si="20"/>
        <v>1.26014792676225</v>
      </c>
      <c r="G55" s="167">
        <f t="shared" si="21"/>
        <v>0</v>
      </c>
      <c r="H55" s="167">
        <f t="shared" si="22"/>
        <v>0</v>
      </c>
      <c r="I55" s="167">
        <f t="shared" si="23"/>
        <v>0.56999999999999995</v>
      </c>
      <c r="J55" s="167">
        <f t="shared" si="24"/>
        <v>0</v>
      </c>
      <c r="K55" s="255">
        <f t="shared" si="25"/>
        <v>0</v>
      </c>
      <c r="L55" s="261">
        <v>0</v>
      </c>
      <c r="M55" s="167">
        <f>'12'!J53</f>
        <v>1.26014792676225</v>
      </c>
      <c r="N55" s="167">
        <v>0</v>
      </c>
      <c r="O55" s="167">
        <v>0</v>
      </c>
      <c r="P55" s="167">
        <v>0.56999999999999995</v>
      </c>
      <c r="Q55" s="167">
        <v>0</v>
      </c>
      <c r="R55" s="167">
        <v>0</v>
      </c>
      <c r="S55" s="167">
        <v>0</v>
      </c>
      <c r="T55" s="167">
        <f>'12'!L53</f>
        <v>0</v>
      </c>
      <c r="U55" s="167">
        <v>0</v>
      </c>
      <c r="V55" s="167">
        <v>0</v>
      </c>
      <c r="W55" s="167">
        <v>0</v>
      </c>
      <c r="X55" s="167">
        <v>0</v>
      </c>
      <c r="Y55" s="167">
        <v>0</v>
      </c>
      <c r="Z55" s="167">
        <v>0</v>
      </c>
      <c r="AA55" s="167">
        <f>'12'!N53</f>
        <v>0</v>
      </c>
      <c r="AB55" s="167">
        <v>0</v>
      </c>
      <c r="AC55" s="167">
        <v>0</v>
      </c>
      <c r="AD55" s="167">
        <v>0</v>
      </c>
      <c r="AE55" s="167">
        <v>0</v>
      </c>
      <c r="AF55" s="167">
        <v>0</v>
      </c>
      <c r="AG55" s="167">
        <v>0</v>
      </c>
      <c r="AH55" s="167">
        <f>'12'!P53</f>
        <v>0</v>
      </c>
      <c r="AI55" s="167">
        <v>0</v>
      </c>
      <c r="AJ55" s="167">
        <v>0</v>
      </c>
      <c r="AK55" s="167">
        <v>0</v>
      </c>
      <c r="AL55" s="167">
        <v>0</v>
      </c>
      <c r="AM55" s="247">
        <v>0</v>
      </c>
      <c r="AN55" s="246">
        <v>0</v>
      </c>
      <c r="AO55" s="161">
        <f t="shared" si="77"/>
        <v>6.8480580000000013E-2</v>
      </c>
      <c r="AP55" s="161">
        <f t="shared" si="78"/>
        <v>0</v>
      </c>
      <c r="AQ55" s="161">
        <f t="shared" ref="AQ55" si="83">AX55+BE55+BL55+BS55</f>
        <v>0</v>
      </c>
      <c r="AR55" s="161">
        <f t="shared" ref="AR55" si="84">AY55+BF55+BM55+BT55</f>
        <v>0</v>
      </c>
      <c r="AS55" s="161">
        <f t="shared" ref="AS55" si="85">AZ55+BG55+BN55+BU55</f>
        <v>0</v>
      </c>
      <c r="AT55" s="227">
        <f t="shared" ref="AT55" si="86">BA55+BH55+BO55+BV55</f>
        <v>0</v>
      </c>
      <c r="AU55" s="246">
        <v>0</v>
      </c>
      <c r="AV55" s="227">
        <f>'12'!K53</f>
        <v>6.8480580000000013E-2</v>
      </c>
      <c r="AW55" s="246">
        <v>0</v>
      </c>
      <c r="AX55" s="161">
        <v>0</v>
      </c>
      <c r="AY55" s="161">
        <v>0</v>
      </c>
      <c r="AZ55" s="161">
        <v>0</v>
      </c>
      <c r="BA55" s="161">
        <v>0</v>
      </c>
      <c r="BB55" s="161">
        <v>0</v>
      </c>
      <c r="BC55" s="161">
        <f>'12'!M53</f>
        <v>0</v>
      </c>
      <c r="BD55" s="161">
        <v>0</v>
      </c>
      <c r="BE55" s="161">
        <v>0</v>
      </c>
      <c r="BF55" s="161">
        <v>0</v>
      </c>
      <c r="BG55" s="161">
        <v>0</v>
      </c>
      <c r="BH55" s="161">
        <v>0</v>
      </c>
      <c r="BI55" s="161">
        <v>0</v>
      </c>
      <c r="BJ55" s="161">
        <f>'12'!O53</f>
        <v>0</v>
      </c>
      <c r="BK55" s="161">
        <v>0</v>
      </c>
      <c r="BL55" s="161">
        <v>0</v>
      </c>
      <c r="BM55" s="161">
        <v>0</v>
      </c>
      <c r="BN55" s="161">
        <v>0</v>
      </c>
      <c r="BO55" s="161">
        <v>0</v>
      </c>
      <c r="BP55" s="161">
        <v>0</v>
      </c>
      <c r="BQ55" s="161">
        <f>'12'!Q53</f>
        <v>0</v>
      </c>
      <c r="BR55" s="161">
        <v>0</v>
      </c>
      <c r="BS55" s="161">
        <v>0</v>
      </c>
      <c r="BT55" s="161">
        <v>0</v>
      </c>
      <c r="BU55" s="161">
        <v>0</v>
      </c>
      <c r="BV55" s="269">
        <v>0</v>
      </c>
      <c r="BW55" s="233">
        <v>0</v>
      </c>
      <c r="BX55" s="161">
        <v>0</v>
      </c>
      <c r="BY55" s="161">
        <f t="shared" si="5"/>
        <v>-1.1916673467622498</v>
      </c>
      <c r="BZ55" s="161">
        <f t="shared" si="6"/>
        <v>5.4343286645679756</v>
      </c>
      <c r="CA55" s="161"/>
    </row>
    <row r="56" spans="1:79" s="65" customFormat="1" ht="31.5" collapsed="1" x14ac:dyDescent="0.2">
      <c r="A56" s="162" t="s">
        <v>112</v>
      </c>
      <c r="B56" s="163" t="s">
        <v>42</v>
      </c>
      <c r="C56" s="164" t="s">
        <v>31</v>
      </c>
      <c r="D56" s="228">
        <f t="shared" si="67"/>
        <v>0</v>
      </c>
      <c r="E56" s="248">
        <f t="shared" si="19"/>
        <v>0</v>
      </c>
      <c r="F56" s="168">
        <f t="shared" si="20"/>
        <v>0</v>
      </c>
      <c r="G56" s="168">
        <f t="shared" si="21"/>
        <v>0</v>
      </c>
      <c r="H56" s="168">
        <f t="shared" si="22"/>
        <v>0</v>
      </c>
      <c r="I56" s="168">
        <f t="shared" si="23"/>
        <v>0</v>
      </c>
      <c r="J56" s="168">
        <f t="shared" si="24"/>
        <v>0</v>
      </c>
      <c r="K56" s="256">
        <f t="shared" si="25"/>
        <v>0</v>
      </c>
      <c r="L56" s="250">
        <v>0</v>
      </c>
      <c r="M56" s="168">
        <f>'12'!J54</f>
        <v>0</v>
      </c>
      <c r="N56" s="168">
        <v>0</v>
      </c>
      <c r="O56" s="168">
        <v>0</v>
      </c>
      <c r="P56" s="168">
        <v>0</v>
      </c>
      <c r="Q56" s="168">
        <v>0</v>
      </c>
      <c r="R56" s="168">
        <v>0</v>
      </c>
      <c r="S56" s="168">
        <v>0</v>
      </c>
      <c r="T56" s="168">
        <f>'12'!L54</f>
        <v>0</v>
      </c>
      <c r="U56" s="168">
        <v>0</v>
      </c>
      <c r="V56" s="168">
        <v>0</v>
      </c>
      <c r="W56" s="168">
        <v>0</v>
      </c>
      <c r="X56" s="168">
        <v>0</v>
      </c>
      <c r="Y56" s="168">
        <v>0</v>
      </c>
      <c r="Z56" s="168">
        <v>0</v>
      </c>
      <c r="AA56" s="168">
        <f>'12'!N54</f>
        <v>0</v>
      </c>
      <c r="AB56" s="168">
        <v>0</v>
      </c>
      <c r="AC56" s="168">
        <v>0</v>
      </c>
      <c r="AD56" s="168">
        <v>0</v>
      </c>
      <c r="AE56" s="168">
        <v>0</v>
      </c>
      <c r="AF56" s="168">
        <v>0</v>
      </c>
      <c r="AG56" s="168">
        <v>0</v>
      </c>
      <c r="AH56" s="168">
        <f>'12'!P54</f>
        <v>0</v>
      </c>
      <c r="AI56" s="168">
        <v>0</v>
      </c>
      <c r="AJ56" s="168">
        <v>0</v>
      </c>
      <c r="AK56" s="168">
        <v>0</v>
      </c>
      <c r="AL56" s="168">
        <v>0</v>
      </c>
      <c r="AM56" s="249">
        <v>0</v>
      </c>
      <c r="AN56" s="248">
        <v>0</v>
      </c>
      <c r="AO56" s="164">
        <f t="shared" si="77"/>
        <v>0</v>
      </c>
      <c r="AP56" s="164">
        <v>0</v>
      </c>
      <c r="AQ56" s="164">
        <v>0</v>
      </c>
      <c r="AR56" s="164">
        <v>0</v>
      </c>
      <c r="AS56" s="164">
        <v>0</v>
      </c>
      <c r="AT56" s="228">
        <v>0</v>
      </c>
      <c r="AU56" s="248">
        <v>0</v>
      </c>
      <c r="AV56" s="164">
        <f>'12'!K54</f>
        <v>0</v>
      </c>
      <c r="AW56" s="164">
        <v>0</v>
      </c>
      <c r="AX56" s="164">
        <v>0</v>
      </c>
      <c r="AY56" s="164">
        <v>0</v>
      </c>
      <c r="AZ56" s="164">
        <v>0</v>
      </c>
      <c r="BA56" s="164">
        <v>0</v>
      </c>
      <c r="BB56" s="164">
        <v>0</v>
      </c>
      <c r="BC56" s="164">
        <f>'12'!M54</f>
        <v>0</v>
      </c>
      <c r="BD56" s="164">
        <v>0</v>
      </c>
      <c r="BE56" s="164">
        <v>0</v>
      </c>
      <c r="BF56" s="164">
        <v>0</v>
      </c>
      <c r="BG56" s="164">
        <v>0</v>
      </c>
      <c r="BH56" s="164">
        <v>0</v>
      </c>
      <c r="BI56" s="164">
        <v>0</v>
      </c>
      <c r="BJ56" s="164">
        <f>'12'!O54</f>
        <v>0</v>
      </c>
      <c r="BK56" s="164">
        <v>0</v>
      </c>
      <c r="BL56" s="164">
        <v>0</v>
      </c>
      <c r="BM56" s="164">
        <v>0</v>
      </c>
      <c r="BN56" s="164">
        <v>0</v>
      </c>
      <c r="BO56" s="164">
        <v>0</v>
      </c>
      <c r="BP56" s="164">
        <v>0</v>
      </c>
      <c r="BQ56" s="164">
        <f>'12'!Q54</f>
        <v>0</v>
      </c>
      <c r="BR56" s="164">
        <v>0</v>
      </c>
      <c r="BS56" s="164">
        <v>0</v>
      </c>
      <c r="BT56" s="164">
        <v>0</v>
      </c>
      <c r="BU56" s="164">
        <v>0</v>
      </c>
      <c r="BV56" s="270">
        <v>0</v>
      </c>
      <c r="BW56" s="234">
        <v>0</v>
      </c>
      <c r="BX56" s="164">
        <v>0</v>
      </c>
      <c r="BY56" s="164">
        <f t="shared" si="5"/>
        <v>0</v>
      </c>
      <c r="BZ56" s="164">
        <f t="shared" si="6"/>
        <v>0</v>
      </c>
      <c r="CA56" s="164"/>
    </row>
    <row r="57" spans="1:79" s="65" customFormat="1" ht="21" collapsed="1" x14ac:dyDescent="0.2">
      <c r="A57" s="162" t="s">
        <v>113</v>
      </c>
      <c r="B57" s="163" t="s">
        <v>114</v>
      </c>
      <c r="C57" s="164" t="s">
        <v>31</v>
      </c>
      <c r="D57" s="228">
        <f t="shared" si="67"/>
        <v>0.55200000000000005</v>
      </c>
      <c r="E57" s="248">
        <f t="shared" si="19"/>
        <v>0</v>
      </c>
      <c r="F57" s="168">
        <f t="shared" si="20"/>
        <v>0.55200000000000005</v>
      </c>
      <c r="G57" s="168">
        <f t="shared" si="21"/>
        <v>0</v>
      </c>
      <c r="H57" s="168">
        <f t="shared" si="22"/>
        <v>0</v>
      </c>
      <c r="I57" s="168">
        <f t="shared" si="23"/>
        <v>0</v>
      </c>
      <c r="J57" s="168">
        <f t="shared" si="24"/>
        <v>0</v>
      </c>
      <c r="K57" s="256">
        <f t="shared" si="25"/>
        <v>0</v>
      </c>
      <c r="L57" s="250">
        <f t="shared" ref="L57:AQ57" si="87">SUM(L58:L59)</f>
        <v>0</v>
      </c>
      <c r="M57" s="168">
        <f t="shared" si="87"/>
        <v>0.55200000000000005</v>
      </c>
      <c r="N57" s="168">
        <f t="shared" si="87"/>
        <v>0</v>
      </c>
      <c r="O57" s="168">
        <f t="shared" si="87"/>
        <v>0</v>
      </c>
      <c r="P57" s="168">
        <f t="shared" si="87"/>
        <v>0</v>
      </c>
      <c r="Q57" s="168">
        <f t="shared" si="87"/>
        <v>0</v>
      </c>
      <c r="R57" s="168">
        <f t="shared" si="87"/>
        <v>0</v>
      </c>
      <c r="S57" s="168">
        <f t="shared" si="87"/>
        <v>0</v>
      </c>
      <c r="T57" s="168">
        <f t="shared" si="87"/>
        <v>0</v>
      </c>
      <c r="U57" s="168">
        <f t="shared" si="87"/>
        <v>0</v>
      </c>
      <c r="V57" s="168">
        <f t="shared" si="87"/>
        <v>0</v>
      </c>
      <c r="W57" s="168">
        <f t="shared" si="87"/>
        <v>0</v>
      </c>
      <c r="X57" s="168">
        <f t="shared" si="87"/>
        <v>0</v>
      </c>
      <c r="Y57" s="168">
        <f t="shared" si="87"/>
        <v>0</v>
      </c>
      <c r="Z57" s="168">
        <f t="shared" si="87"/>
        <v>0</v>
      </c>
      <c r="AA57" s="168">
        <f t="shared" si="87"/>
        <v>0</v>
      </c>
      <c r="AB57" s="168">
        <f t="shared" si="87"/>
        <v>0</v>
      </c>
      <c r="AC57" s="168">
        <f t="shared" si="87"/>
        <v>0</v>
      </c>
      <c r="AD57" s="168">
        <f t="shared" si="87"/>
        <v>0</v>
      </c>
      <c r="AE57" s="168">
        <f t="shared" si="87"/>
        <v>0</v>
      </c>
      <c r="AF57" s="168">
        <f t="shared" si="87"/>
        <v>0</v>
      </c>
      <c r="AG57" s="168">
        <f t="shared" si="87"/>
        <v>0</v>
      </c>
      <c r="AH57" s="168">
        <f t="shared" si="87"/>
        <v>0</v>
      </c>
      <c r="AI57" s="168">
        <f t="shared" si="87"/>
        <v>0</v>
      </c>
      <c r="AJ57" s="168">
        <f t="shared" si="87"/>
        <v>0</v>
      </c>
      <c r="AK57" s="168">
        <f t="shared" si="87"/>
        <v>0</v>
      </c>
      <c r="AL57" s="168">
        <f t="shared" si="87"/>
        <v>0</v>
      </c>
      <c r="AM57" s="249">
        <f t="shared" si="87"/>
        <v>0</v>
      </c>
      <c r="AN57" s="248">
        <f t="shared" si="87"/>
        <v>0</v>
      </c>
      <c r="AO57" s="164">
        <f t="shared" si="87"/>
        <v>4.1703733300000003</v>
      </c>
      <c r="AP57" s="164">
        <f t="shared" si="87"/>
        <v>0</v>
      </c>
      <c r="AQ57" s="164">
        <f t="shared" si="87"/>
        <v>0</v>
      </c>
      <c r="AR57" s="164">
        <f t="shared" ref="AR57:BV57" si="88">SUM(AR58:AR59)</f>
        <v>0</v>
      </c>
      <c r="AS57" s="164">
        <f t="shared" si="88"/>
        <v>0</v>
      </c>
      <c r="AT57" s="228">
        <f t="shared" si="88"/>
        <v>0</v>
      </c>
      <c r="AU57" s="248">
        <f t="shared" si="88"/>
        <v>0</v>
      </c>
      <c r="AV57" s="164">
        <f t="shared" si="88"/>
        <v>4.1703733300000003</v>
      </c>
      <c r="AW57" s="164">
        <f t="shared" si="88"/>
        <v>0</v>
      </c>
      <c r="AX57" s="164">
        <f t="shared" si="88"/>
        <v>0</v>
      </c>
      <c r="AY57" s="164">
        <f t="shared" si="88"/>
        <v>0</v>
      </c>
      <c r="AZ57" s="164">
        <f t="shared" si="88"/>
        <v>0</v>
      </c>
      <c r="BA57" s="164">
        <f t="shared" si="88"/>
        <v>0</v>
      </c>
      <c r="BB57" s="164">
        <f t="shared" si="88"/>
        <v>0</v>
      </c>
      <c r="BC57" s="164">
        <f t="shared" si="88"/>
        <v>0</v>
      </c>
      <c r="BD57" s="164">
        <f t="shared" si="88"/>
        <v>0</v>
      </c>
      <c r="BE57" s="164">
        <f t="shared" si="88"/>
        <v>0</v>
      </c>
      <c r="BF57" s="164">
        <f t="shared" si="88"/>
        <v>0</v>
      </c>
      <c r="BG57" s="164">
        <f t="shared" si="88"/>
        <v>0</v>
      </c>
      <c r="BH57" s="164">
        <f t="shared" si="88"/>
        <v>0</v>
      </c>
      <c r="BI57" s="164">
        <f t="shared" si="88"/>
        <v>0</v>
      </c>
      <c r="BJ57" s="164">
        <f t="shared" si="88"/>
        <v>0</v>
      </c>
      <c r="BK57" s="164">
        <f t="shared" si="88"/>
        <v>0</v>
      </c>
      <c r="BL57" s="164">
        <f t="shared" si="88"/>
        <v>0</v>
      </c>
      <c r="BM57" s="164">
        <f t="shared" si="88"/>
        <v>0</v>
      </c>
      <c r="BN57" s="164">
        <f t="shared" si="88"/>
        <v>0</v>
      </c>
      <c r="BO57" s="164">
        <f t="shared" si="88"/>
        <v>0</v>
      </c>
      <c r="BP57" s="164">
        <f t="shared" si="88"/>
        <v>0</v>
      </c>
      <c r="BQ57" s="164">
        <f t="shared" si="88"/>
        <v>0</v>
      </c>
      <c r="BR57" s="164">
        <f t="shared" si="88"/>
        <v>0</v>
      </c>
      <c r="BS57" s="164">
        <f t="shared" si="88"/>
        <v>0</v>
      </c>
      <c r="BT57" s="164">
        <f t="shared" si="88"/>
        <v>0</v>
      </c>
      <c r="BU57" s="164">
        <f t="shared" si="88"/>
        <v>0</v>
      </c>
      <c r="BV57" s="270">
        <f t="shared" si="88"/>
        <v>0</v>
      </c>
      <c r="BW57" s="234">
        <v>0</v>
      </c>
      <c r="BX57" s="164">
        <v>0</v>
      </c>
      <c r="BY57" s="164">
        <f t="shared" si="5"/>
        <v>3.6183733300000003</v>
      </c>
      <c r="BZ57" s="164">
        <f t="shared" si="6"/>
        <v>755.50241485507252</v>
      </c>
      <c r="CA57" s="164"/>
    </row>
    <row r="58" spans="1:79" s="65" customFormat="1" ht="21" hidden="1" outlineLevel="2" x14ac:dyDescent="0.2">
      <c r="A58" s="159" t="s">
        <v>115</v>
      </c>
      <c r="B58" s="160" t="s">
        <v>116</v>
      </c>
      <c r="C58" s="161" t="s">
        <v>117</v>
      </c>
      <c r="D58" s="227">
        <f t="shared" si="67"/>
        <v>0</v>
      </c>
      <c r="E58" s="246">
        <f t="shared" si="19"/>
        <v>0</v>
      </c>
      <c r="F58" s="167">
        <f t="shared" si="20"/>
        <v>0</v>
      </c>
      <c r="G58" s="167">
        <f t="shared" si="21"/>
        <v>0</v>
      </c>
      <c r="H58" s="167">
        <f t="shared" si="22"/>
        <v>0</v>
      </c>
      <c r="I58" s="167">
        <f t="shared" si="23"/>
        <v>0</v>
      </c>
      <c r="J58" s="167">
        <f t="shared" si="24"/>
        <v>0</v>
      </c>
      <c r="K58" s="247">
        <f t="shared" si="25"/>
        <v>0</v>
      </c>
      <c r="L58" s="271">
        <v>0</v>
      </c>
      <c r="M58" s="167">
        <f>'12'!J56</f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f>'12'!L56</f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f>'12'!N56</f>
        <v>0</v>
      </c>
      <c r="AB58" s="167">
        <v>0</v>
      </c>
      <c r="AC58" s="167">
        <v>0</v>
      </c>
      <c r="AD58" s="167">
        <v>0</v>
      </c>
      <c r="AE58" s="167">
        <v>0</v>
      </c>
      <c r="AF58" s="167">
        <v>0</v>
      </c>
      <c r="AG58" s="167">
        <v>0</v>
      </c>
      <c r="AH58" s="167">
        <f>'12'!P56</f>
        <v>0</v>
      </c>
      <c r="AI58" s="167">
        <v>0</v>
      </c>
      <c r="AJ58" s="167">
        <v>0</v>
      </c>
      <c r="AK58" s="167">
        <v>0</v>
      </c>
      <c r="AL58" s="167">
        <v>0</v>
      </c>
      <c r="AM58" s="255">
        <v>0</v>
      </c>
      <c r="AN58" s="246">
        <v>0</v>
      </c>
      <c r="AO58" s="161">
        <f t="shared" ref="AO58:AO59" si="89">AV58+BC58+BJ58+BQ58</f>
        <v>0.27083332999999998</v>
      </c>
      <c r="AP58" s="161">
        <f>AW58+BD58+BK58+BR58</f>
        <v>0</v>
      </c>
      <c r="AQ58" s="161">
        <f t="shared" ref="AQ58:AQ59" si="90">AX58+BE58+BL58+BS58</f>
        <v>0</v>
      </c>
      <c r="AR58" s="161">
        <f t="shared" ref="AR58:AR59" si="91">AY58+BF58+BM58+BT58</f>
        <v>0</v>
      </c>
      <c r="AS58" s="161">
        <f t="shared" ref="AS58:AS59" si="92">AZ58+BG58+BN58+BU58</f>
        <v>0</v>
      </c>
      <c r="AT58" s="227">
        <f t="shared" ref="AT58:AT59" si="93">BA58+BH58+BO58+BV58</f>
        <v>0</v>
      </c>
      <c r="AU58" s="246">
        <v>0</v>
      </c>
      <c r="AV58" s="227">
        <f>'12'!K56</f>
        <v>0.27083332999999998</v>
      </c>
      <c r="AW58" s="246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>'12'!M56</f>
        <v>0</v>
      </c>
      <c r="BD58" s="161">
        <v>0</v>
      </c>
      <c r="BE58" s="161">
        <v>0</v>
      </c>
      <c r="BF58" s="161">
        <v>0</v>
      </c>
      <c r="BG58" s="161">
        <v>0</v>
      </c>
      <c r="BH58" s="161">
        <v>0</v>
      </c>
      <c r="BI58" s="161">
        <v>0</v>
      </c>
      <c r="BJ58" s="161">
        <f>'12'!O56</f>
        <v>0</v>
      </c>
      <c r="BK58" s="161">
        <v>0</v>
      </c>
      <c r="BL58" s="161">
        <v>0</v>
      </c>
      <c r="BM58" s="161">
        <v>0</v>
      </c>
      <c r="BN58" s="161">
        <v>0</v>
      </c>
      <c r="BO58" s="161">
        <v>0</v>
      </c>
      <c r="BP58" s="161">
        <v>0</v>
      </c>
      <c r="BQ58" s="161">
        <f>'12'!Q56</f>
        <v>0</v>
      </c>
      <c r="BR58" s="161">
        <v>0</v>
      </c>
      <c r="BS58" s="161">
        <v>0</v>
      </c>
      <c r="BT58" s="161">
        <v>0</v>
      </c>
      <c r="BU58" s="161">
        <v>0</v>
      </c>
      <c r="BV58" s="227">
        <v>0</v>
      </c>
      <c r="BW58" s="246">
        <v>0</v>
      </c>
      <c r="BX58" s="161">
        <v>0</v>
      </c>
      <c r="BY58" s="161">
        <f t="shared" si="5"/>
        <v>0.27083332999999998</v>
      </c>
      <c r="BZ58" s="161">
        <f t="shared" si="6"/>
        <v>0</v>
      </c>
      <c r="CA58" s="161"/>
    </row>
    <row r="59" spans="1:79" s="65" customFormat="1" ht="10.5" hidden="1" outlineLevel="2" x14ac:dyDescent="0.2">
      <c r="A59" s="159" t="s">
        <v>118</v>
      </c>
      <c r="B59" s="160" t="s">
        <v>119</v>
      </c>
      <c r="C59" s="161" t="s">
        <v>120</v>
      </c>
      <c r="D59" s="227">
        <f t="shared" si="67"/>
        <v>0.55200000000000005</v>
      </c>
      <c r="E59" s="246">
        <f t="shared" si="19"/>
        <v>0</v>
      </c>
      <c r="F59" s="167">
        <f t="shared" si="20"/>
        <v>0.55200000000000005</v>
      </c>
      <c r="G59" s="167">
        <f t="shared" si="21"/>
        <v>0</v>
      </c>
      <c r="H59" s="167">
        <f t="shared" si="22"/>
        <v>0</v>
      </c>
      <c r="I59" s="167">
        <f t="shared" si="23"/>
        <v>0</v>
      </c>
      <c r="J59" s="167">
        <f t="shared" si="24"/>
        <v>0</v>
      </c>
      <c r="K59" s="247">
        <f t="shared" si="25"/>
        <v>0</v>
      </c>
      <c r="L59" s="271">
        <v>0</v>
      </c>
      <c r="M59" s="167">
        <f>'12'!J57</f>
        <v>0.55200000000000005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f>'12'!L57</f>
        <v>0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f>'12'!N57</f>
        <v>0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0</v>
      </c>
      <c r="AH59" s="167">
        <f>'12'!P57</f>
        <v>0</v>
      </c>
      <c r="AI59" s="167">
        <v>0</v>
      </c>
      <c r="AJ59" s="167">
        <v>0</v>
      </c>
      <c r="AK59" s="167">
        <v>0</v>
      </c>
      <c r="AL59" s="167">
        <v>0</v>
      </c>
      <c r="AM59" s="255">
        <v>0</v>
      </c>
      <c r="AN59" s="246">
        <v>0</v>
      </c>
      <c r="AO59" s="161">
        <f t="shared" si="89"/>
        <v>3.89954</v>
      </c>
      <c r="AP59" s="161">
        <f>AW59+BD59+BK59+BR59</f>
        <v>0</v>
      </c>
      <c r="AQ59" s="161">
        <f t="shared" si="90"/>
        <v>0</v>
      </c>
      <c r="AR59" s="161">
        <f t="shared" si="91"/>
        <v>0</v>
      </c>
      <c r="AS59" s="161">
        <f t="shared" si="92"/>
        <v>0</v>
      </c>
      <c r="AT59" s="227">
        <f t="shared" si="93"/>
        <v>0</v>
      </c>
      <c r="AU59" s="246">
        <v>0</v>
      </c>
      <c r="AV59" s="227">
        <f>'12'!K57</f>
        <v>3.89954</v>
      </c>
      <c r="AW59" s="246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f>'12'!M57</f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f>'12'!O57</f>
        <v>0</v>
      </c>
      <c r="BK59" s="161">
        <v>0</v>
      </c>
      <c r="BL59" s="161">
        <v>0</v>
      </c>
      <c r="BM59" s="161">
        <v>0</v>
      </c>
      <c r="BN59" s="161">
        <v>0</v>
      </c>
      <c r="BO59" s="161">
        <v>0</v>
      </c>
      <c r="BP59" s="161">
        <v>0</v>
      </c>
      <c r="BQ59" s="161">
        <f>'12'!Q57</f>
        <v>0</v>
      </c>
      <c r="BR59" s="161">
        <v>0</v>
      </c>
      <c r="BS59" s="161">
        <v>0</v>
      </c>
      <c r="BT59" s="161">
        <v>0</v>
      </c>
      <c r="BU59" s="161">
        <v>0</v>
      </c>
      <c r="BV59" s="227">
        <v>0</v>
      </c>
      <c r="BW59" s="246">
        <v>0</v>
      </c>
      <c r="BX59" s="161">
        <v>0</v>
      </c>
      <c r="BY59" s="161">
        <f t="shared" si="5"/>
        <v>3.34754</v>
      </c>
      <c r="BZ59" s="161">
        <f t="shared" si="6"/>
        <v>706.43840579710138</v>
      </c>
      <c r="CA59" s="161"/>
    </row>
    <row r="60" spans="1:79" s="65" customFormat="1" ht="10.5" collapsed="1" x14ac:dyDescent="0.2"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</row>
  </sheetData>
  <autoFilter ref="A18:CA59" xr:uid="{00000000-0009-0000-0000-000007000000}"/>
  <mergeCells count="41">
    <mergeCell ref="N7:Z7"/>
    <mergeCell ref="BY2:CA2"/>
    <mergeCell ref="A3:AM3"/>
    <mergeCell ref="O4:P4"/>
    <mergeCell ref="Q4:R4"/>
    <mergeCell ref="N6:Z6"/>
    <mergeCell ref="O11:AJ11"/>
    <mergeCell ref="Q12:AB12"/>
    <mergeCell ref="A14:A18"/>
    <mergeCell ref="B14:B18"/>
    <mergeCell ref="C14:C18"/>
    <mergeCell ref="D14:D18"/>
    <mergeCell ref="E14:AM14"/>
    <mergeCell ref="E11:N11"/>
    <mergeCell ref="AN14:BV14"/>
    <mergeCell ref="BW14:BZ16"/>
    <mergeCell ref="CA14:CA18"/>
    <mergeCell ref="E15:AM15"/>
    <mergeCell ref="AN15:BV15"/>
    <mergeCell ref="E16:K16"/>
    <mergeCell ref="L16:R16"/>
    <mergeCell ref="S16:Y16"/>
    <mergeCell ref="Z16:AF16"/>
    <mergeCell ref="AG16:AM16"/>
    <mergeCell ref="AN16:AT16"/>
    <mergeCell ref="AU16:BA16"/>
    <mergeCell ref="BB16:BH16"/>
    <mergeCell ref="BI16:BO16"/>
    <mergeCell ref="BP16:BV16"/>
    <mergeCell ref="BY17:BZ17"/>
    <mergeCell ref="BQ17:BV17"/>
    <mergeCell ref="BW17:BX17"/>
    <mergeCell ref="F17:K17"/>
    <mergeCell ref="M17:R17"/>
    <mergeCell ref="T17:Y17"/>
    <mergeCell ref="AA17:AF17"/>
    <mergeCell ref="AH17:AM17"/>
    <mergeCell ref="AO17:AT17"/>
    <mergeCell ref="AV17:BA17"/>
    <mergeCell ref="BC17:BH17"/>
    <mergeCell ref="BJ17:BO17"/>
  </mergeCells>
  <pageMargins left="0.39370078740157483" right="0.39370078740157483" top="0.78740157480314965" bottom="0.39370078740157483" header="0.19685039370078741" footer="0.19685039370078741"/>
  <pageSetup paperSize="8" scale="71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28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V64"/>
  <sheetViews>
    <sheetView topLeftCell="A3" zoomScaleNormal="100" zoomScaleSheetLayoutView="100" workbookViewId="0">
      <pane xSplit="2" ySplit="14" topLeftCell="C17" activePane="bottomRight" state="frozen"/>
      <selection activeCell="A3" sqref="A3"/>
      <selection pane="topRight" activeCell="C3" sqref="C3"/>
      <selection pane="bottomLeft" activeCell="A17" sqref="A17"/>
      <selection pane="bottomRight" activeCell="I16" sqref="I16"/>
    </sheetView>
  </sheetViews>
  <sheetFormatPr defaultRowHeight="15.75" outlineLevelRow="3" outlineLevelCol="1" x14ac:dyDescent="0.25"/>
  <cols>
    <col min="1" max="1" width="7.140625" style="6" customWidth="1"/>
    <col min="2" max="2" width="30.85546875" style="6" customWidth="1"/>
    <col min="3" max="3" width="12.28515625" style="6" customWidth="1" outlineLevel="1"/>
    <col min="4" max="5" width="13.85546875" style="6" customWidth="1" outlineLevel="1"/>
    <col min="6" max="6" width="9" style="6" customWidth="1" outlineLevel="1"/>
    <col min="7" max="7" width="10.7109375" style="6" customWidth="1" outlineLevel="1"/>
    <col min="8" max="8" width="8.28515625" style="6" bestFit="1" customWidth="1"/>
    <col min="9" max="9" width="9" style="6" customWidth="1" outlineLevel="1"/>
    <col min="10" max="10" width="7.7109375" style="6" customWidth="1"/>
    <col min="11" max="11" width="9" style="6" customWidth="1" outlineLevel="1"/>
    <col min="12" max="12" width="7.7109375" style="6" customWidth="1"/>
    <col min="13" max="13" width="8.28515625" style="6" customWidth="1" outlineLevel="1"/>
    <col min="14" max="14" width="8.28515625" style="6" bestFit="1" customWidth="1"/>
    <col min="15" max="15" width="8.28515625" style="6" customWidth="1" outlineLevel="1"/>
    <col min="16" max="16" width="8.28515625" style="6" bestFit="1" customWidth="1"/>
    <col min="17" max="17" width="8.28515625" style="6" customWidth="1" outlineLevel="1"/>
    <col min="18" max="18" width="9.5703125" style="6" customWidth="1"/>
    <col min="19" max="19" width="9.42578125" style="6" customWidth="1"/>
    <col min="20" max="20" width="8.85546875" style="6" customWidth="1"/>
    <col min="21" max="21" width="8.28515625" style="6" bestFit="1" customWidth="1"/>
    <col min="22" max="22" width="9" style="6" customWidth="1"/>
    <col min="23" max="16384" width="9.140625" style="6"/>
  </cols>
  <sheetData>
    <row r="1" spans="1:22" s="1" customFormat="1" ht="12" x14ac:dyDescent="0.2">
      <c r="V1" s="3" t="s">
        <v>134</v>
      </c>
    </row>
    <row r="2" spans="1:22" s="1" customFormat="1" ht="24" customHeight="1" x14ac:dyDescent="0.2">
      <c r="T2" s="566" t="s">
        <v>1</v>
      </c>
      <c r="U2" s="566"/>
      <c r="V2" s="566"/>
    </row>
    <row r="3" spans="1:22" s="1" customFormat="1" ht="12" x14ac:dyDescent="0.2">
      <c r="A3" s="636" t="s">
        <v>135</v>
      </c>
      <c r="B3" s="636"/>
      <c r="C3" s="636"/>
      <c r="D3" s="636"/>
      <c r="E3" s="636"/>
      <c r="F3" s="636"/>
      <c r="G3" s="636"/>
      <c r="H3" s="636"/>
      <c r="I3" s="636"/>
      <c r="J3" s="636"/>
      <c r="K3" s="636"/>
      <c r="L3" s="636"/>
      <c r="M3" s="636"/>
      <c r="N3" s="636"/>
      <c r="O3" s="636"/>
      <c r="P3" s="636"/>
      <c r="Q3" s="636"/>
      <c r="R3" s="636"/>
      <c r="S3" s="636"/>
      <c r="T3" s="636"/>
      <c r="U3" s="636"/>
      <c r="V3" s="636"/>
    </row>
    <row r="4" spans="1:22" s="1" customFormat="1" ht="12" x14ac:dyDescent="0.2">
      <c r="G4" s="3" t="s">
        <v>3</v>
      </c>
      <c r="H4" s="52" t="str">
        <f>'10'!$G$4</f>
        <v>1</v>
      </c>
      <c r="I4" s="53" t="s">
        <v>136</v>
      </c>
      <c r="J4" s="52" t="str">
        <f>'10'!$J$4</f>
        <v>2020</v>
      </c>
      <c r="K4" s="54" t="s">
        <v>5</v>
      </c>
    </row>
    <row r="5" spans="1:22" ht="11.25" customHeight="1" x14ac:dyDescent="0.25"/>
    <row r="6" spans="1:22" s="1" customFormat="1" ht="12" x14ac:dyDescent="0.2">
      <c r="F6" s="3" t="s">
        <v>6</v>
      </c>
      <c r="G6" s="634" t="str">
        <f>'10'!$G$6</f>
        <v xml:space="preserve"> АО «Вологодская областная энергетическая компания» </v>
      </c>
      <c r="H6" s="634"/>
      <c r="I6" s="634"/>
      <c r="J6" s="634"/>
      <c r="K6" s="634"/>
      <c r="L6" s="634"/>
      <c r="M6" s="634"/>
      <c r="N6" s="634"/>
      <c r="O6" s="634"/>
      <c r="P6" s="634"/>
      <c r="Q6" s="55"/>
    </row>
    <row r="7" spans="1:22" s="8" customFormat="1" ht="12.75" customHeight="1" x14ac:dyDescent="0.2">
      <c r="G7" s="627" t="s">
        <v>8</v>
      </c>
      <c r="H7" s="627"/>
      <c r="I7" s="627"/>
      <c r="J7" s="627"/>
      <c r="K7" s="627"/>
      <c r="L7" s="627"/>
      <c r="M7" s="627"/>
      <c r="N7" s="627"/>
      <c r="O7" s="627"/>
      <c r="P7" s="627"/>
      <c r="Q7" s="9"/>
    </row>
    <row r="8" spans="1:22" ht="11.25" customHeight="1" x14ac:dyDescent="0.25"/>
    <row r="9" spans="1:22" s="1" customFormat="1" ht="12" x14ac:dyDescent="0.2">
      <c r="I9" s="3" t="s">
        <v>9</v>
      </c>
      <c r="J9" s="95">
        <f>'10'!$J$9</f>
        <v>2020</v>
      </c>
      <c r="K9" s="1" t="s">
        <v>10</v>
      </c>
    </row>
    <row r="10" spans="1:22" ht="11.25" customHeight="1" x14ac:dyDescent="0.25"/>
    <row r="11" spans="1:22" s="1" customFormat="1" ht="34.5" customHeight="1" x14ac:dyDescent="0.2">
      <c r="B11" s="695" t="s">
        <v>11</v>
      </c>
      <c r="C11" s="695"/>
      <c r="D11" s="695"/>
      <c r="E11" s="695"/>
      <c r="F11" s="629" t="str">
        <f>'10'!$E$11</f>
        <v>приказом ДЕПАРТАМЕНТА ТОПЛИВНО-ЭНЕРГЕТИЧЕСКОГО КОМПЛЕКСА И ТАРИФНОГО РЕГУЛИРОВАНИЯ ВОЛОГОДСКОЙ ОБЛАСТИ "Об утверждении  инвестиционной программы АО «Вологодская областная энергетическая компания» на 2020-2024 годы"  от 30 октября 2019 года"  № 160</v>
      </c>
      <c r="G11" s="629"/>
      <c r="H11" s="629"/>
      <c r="I11" s="629"/>
      <c r="J11" s="629"/>
      <c r="K11" s="629"/>
      <c r="L11" s="629"/>
      <c r="M11" s="629"/>
      <c r="N11" s="629"/>
      <c r="O11" s="629"/>
      <c r="P11" s="629"/>
      <c r="Q11" s="629"/>
      <c r="R11" s="629"/>
      <c r="S11" s="629"/>
      <c r="T11" s="629"/>
      <c r="U11" s="629"/>
      <c r="V11" s="629"/>
    </row>
    <row r="12" spans="1:22" s="8" customFormat="1" ht="12.75" customHeight="1" x14ac:dyDescent="0.2">
      <c r="H12" s="627" t="s">
        <v>13</v>
      </c>
      <c r="I12" s="627"/>
      <c r="J12" s="627"/>
      <c r="K12" s="627"/>
      <c r="L12" s="627"/>
      <c r="M12" s="627"/>
      <c r="N12" s="627"/>
      <c r="O12" s="627"/>
      <c r="P12" s="627"/>
      <c r="Q12" s="627"/>
    </row>
    <row r="13" spans="1:22" ht="11.25" customHeight="1" x14ac:dyDescent="0.25"/>
    <row r="14" spans="1:22" s="105" customFormat="1" ht="68.25" customHeight="1" x14ac:dyDescent="0.2">
      <c r="A14" s="687" t="s">
        <v>14</v>
      </c>
      <c r="B14" s="687" t="s">
        <v>15</v>
      </c>
      <c r="C14" s="687" t="s">
        <v>16</v>
      </c>
      <c r="D14" s="687" t="s">
        <v>137</v>
      </c>
      <c r="E14" s="687" t="s">
        <v>959</v>
      </c>
      <c r="F14" s="692" t="s">
        <v>960</v>
      </c>
      <c r="G14" s="693"/>
      <c r="H14" s="692" t="s">
        <v>961</v>
      </c>
      <c r="I14" s="694"/>
      <c r="J14" s="694"/>
      <c r="K14" s="694"/>
      <c r="L14" s="694"/>
      <c r="M14" s="694"/>
      <c r="N14" s="694"/>
      <c r="O14" s="694"/>
      <c r="P14" s="694"/>
      <c r="Q14" s="693"/>
      <c r="R14" s="692" t="s">
        <v>138</v>
      </c>
      <c r="S14" s="693"/>
      <c r="T14" s="683" t="s">
        <v>139</v>
      </c>
      <c r="U14" s="684"/>
      <c r="V14" s="687" t="s">
        <v>20</v>
      </c>
    </row>
    <row r="15" spans="1:22" s="105" customFormat="1" ht="15" customHeight="1" x14ac:dyDescent="0.2">
      <c r="A15" s="688"/>
      <c r="B15" s="688"/>
      <c r="C15" s="688"/>
      <c r="D15" s="688"/>
      <c r="E15" s="688"/>
      <c r="F15" s="690" t="s">
        <v>140</v>
      </c>
      <c r="G15" s="690" t="s">
        <v>141</v>
      </c>
      <c r="H15" s="692" t="s">
        <v>21</v>
      </c>
      <c r="I15" s="693"/>
      <c r="J15" s="692" t="s">
        <v>22</v>
      </c>
      <c r="K15" s="693"/>
      <c r="L15" s="692" t="s">
        <v>23</v>
      </c>
      <c r="M15" s="693"/>
      <c r="N15" s="692" t="s">
        <v>24</v>
      </c>
      <c r="O15" s="693"/>
      <c r="P15" s="692" t="s">
        <v>25</v>
      </c>
      <c r="Q15" s="693"/>
      <c r="R15" s="690" t="s">
        <v>140</v>
      </c>
      <c r="S15" s="690" t="s">
        <v>141</v>
      </c>
      <c r="T15" s="685"/>
      <c r="U15" s="686"/>
      <c r="V15" s="688"/>
    </row>
    <row r="16" spans="1:22" s="105" customFormat="1" ht="78" customHeight="1" x14ac:dyDescent="0.2">
      <c r="A16" s="689"/>
      <c r="B16" s="689"/>
      <c r="C16" s="689"/>
      <c r="D16" s="689"/>
      <c r="E16" s="685"/>
      <c r="F16" s="691"/>
      <c r="G16" s="691"/>
      <c r="H16" s="106" t="s">
        <v>28</v>
      </c>
      <c r="I16" s="107" t="s">
        <v>29</v>
      </c>
      <c r="J16" s="106" t="s">
        <v>28</v>
      </c>
      <c r="K16" s="107" t="s">
        <v>29</v>
      </c>
      <c r="L16" s="106" t="s">
        <v>28</v>
      </c>
      <c r="M16" s="107" t="s">
        <v>29</v>
      </c>
      <c r="N16" s="106" t="s">
        <v>28</v>
      </c>
      <c r="O16" s="107" t="s">
        <v>29</v>
      </c>
      <c r="P16" s="106" t="s">
        <v>28</v>
      </c>
      <c r="Q16" s="107" t="s">
        <v>29</v>
      </c>
      <c r="R16" s="691"/>
      <c r="S16" s="691"/>
      <c r="T16" s="108" t="s">
        <v>142</v>
      </c>
      <c r="U16" s="108" t="s">
        <v>27</v>
      </c>
      <c r="V16" s="689"/>
    </row>
    <row r="17" spans="1:22" s="105" customFormat="1" ht="11.25" x14ac:dyDescent="0.2">
      <c r="A17" s="141">
        <v>1</v>
      </c>
      <c r="B17" s="141">
        <v>2</v>
      </c>
      <c r="C17" s="141">
        <v>3</v>
      </c>
      <c r="D17" s="141">
        <v>4</v>
      </c>
      <c r="E17" s="141">
        <v>5</v>
      </c>
      <c r="F17" s="141">
        <v>6</v>
      </c>
      <c r="G17" s="141">
        <v>7</v>
      </c>
      <c r="H17" s="141">
        <v>8</v>
      </c>
      <c r="I17" s="141">
        <v>9</v>
      </c>
      <c r="J17" s="141">
        <v>10</v>
      </c>
      <c r="K17" s="141">
        <v>11</v>
      </c>
      <c r="L17" s="141">
        <v>12</v>
      </c>
      <c r="M17" s="141">
        <v>13</v>
      </c>
      <c r="N17" s="141">
        <v>14</v>
      </c>
      <c r="O17" s="141">
        <v>15</v>
      </c>
      <c r="P17" s="141">
        <v>16</v>
      </c>
      <c r="Q17" s="141">
        <v>17</v>
      </c>
      <c r="R17" s="141">
        <v>18</v>
      </c>
      <c r="S17" s="141">
        <v>19</v>
      </c>
      <c r="T17" s="141">
        <v>20</v>
      </c>
      <c r="U17" s="141">
        <v>21</v>
      </c>
      <c r="V17" s="141">
        <v>22</v>
      </c>
    </row>
    <row r="18" spans="1:22" s="20" customFormat="1" ht="24" collapsed="1" x14ac:dyDescent="0.2">
      <c r="A18" s="15">
        <v>0</v>
      </c>
      <c r="B18" s="16" t="s">
        <v>30</v>
      </c>
      <c r="C18" s="17" t="s">
        <v>31</v>
      </c>
      <c r="D18" s="17">
        <f>'10'!D18/1.2/6.71</f>
        <v>279.27290008963041</v>
      </c>
      <c r="E18" s="17">
        <f>E19+E20+E22+E23+E24</f>
        <v>0</v>
      </c>
      <c r="F18" s="17">
        <v>0</v>
      </c>
      <c r="G18" s="17">
        <f>'10'!F18/1.2</f>
        <v>1873.92115960142</v>
      </c>
      <c r="H18" s="18">
        <f>H19+H20+H22+H23+H24</f>
        <v>43.18609016145858</v>
      </c>
      <c r="I18" s="17">
        <f>I19+I20+I22+I23+I24</f>
        <v>106.30168168</v>
      </c>
      <c r="J18" s="18">
        <f t="shared" ref="J18:Q18" si="0">J19+J20+J22+J23+J24</f>
        <v>43.18609016145858</v>
      </c>
      <c r="K18" s="17">
        <f t="shared" si="0"/>
        <v>106.30168168</v>
      </c>
      <c r="L18" s="18">
        <f t="shared" si="0"/>
        <v>0</v>
      </c>
      <c r="M18" s="17">
        <f t="shared" si="0"/>
        <v>0</v>
      </c>
      <c r="N18" s="18">
        <f t="shared" si="0"/>
        <v>0</v>
      </c>
      <c r="O18" s="17">
        <f t="shared" si="0"/>
        <v>0</v>
      </c>
      <c r="P18" s="18">
        <f t="shared" si="0"/>
        <v>0</v>
      </c>
      <c r="Q18" s="17">
        <f t="shared" si="0"/>
        <v>0</v>
      </c>
      <c r="R18" s="17">
        <v>0</v>
      </c>
      <c r="S18" s="17">
        <f>G18-I18</f>
        <v>1767.61947792142</v>
      </c>
      <c r="T18" s="17">
        <f>I18-H18</f>
        <v>63.115591518541422</v>
      </c>
      <c r="U18" s="17">
        <f>IF(H18&gt;0,I18/H18,0)*100</f>
        <v>246.14796403789506</v>
      </c>
      <c r="V18" s="17"/>
    </row>
    <row r="19" spans="1:22" hidden="1" outlineLevel="1" x14ac:dyDescent="0.25">
      <c r="A19" s="21" t="s">
        <v>32</v>
      </c>
      <c r="B19" s="22" t="s">
        <v>33</v>
      </c>
      <c r="C19" s="23" t="s">
        <v>31</v>
      </c>
      <c r="D19" s="17">
        <f>'10'!D19/1.2/6.71</f>
        <v>9.7951877958271236</v>
      </c>
      <c r="E19" s="23">
        <f>E26</f>
        <v>0</v>
      </c>
      <c r="F19" s="17">
        <v>0</v>
      </c>
      <c r="G19" s="23">
        <f>'10'!F19/1.2</f>
        <v>65.725710109999994</v>
      </c>
      <c r="H19" s="24">
        <f>H26</f>
        <v>26.245134249999996</v>
      </c>
      <c r="I19" s="23">
        <f t="shared" ref="I19:Q19" si="1">I26</f>
        <v>65.725710109999994</v>
      </c>
      <c r="J19" s="24">
        <f t="shared" si="1"/>
        <v>26.245134249999996</v>
      </c>
      <c r="K19" s="23">
        <f t="shared" si="1"/>
        <v>65.725710109999994</v>
      </c>
      <c r="L19" s="24">
        <f t="shared" si="1"/>
        <v>0</v>
      </c>
      <c r="M19" s="23">
        <f t="shared" si="1"/>
        <v>0</v>
      </c>
      <c r="N19" s="24">
        <f t="shared" si="1"/>
        <v>0</v>
      </c>
      <c r="O19" s="23">
        <f t="shared" si="1"/>
        <v>0</v>
      </c>
      <c r="P19" s="24">
        <f t="shared" si="1"/>
        <v>0</v>
      </c>
      <c r="Q19" s="23">
        <f t="shared" si="1"/>
        <v>0</v>
      </c>
      <c r="R19" s="17">
        <v>0</v>
      </c>
      <c r="S19" s="23">
        <f t="shared" ref="S19:S57" si="2">G19-I19</f>
        <v>0</v>
      </c>
      <c r="T19" s="23">
        <f t="shared" ref="T19:T57" si="3">I19-H19</f>
        <v>39.480575860000002</v>
      </c>
      <c r="U19" s="23">
        <f t="shared" ref="U19:U57" si="4">IF(H19&gt;0,I19/H19,0)*100</f>
        <v>250.43007775812768</v>
      </c>
      <c r="V19" s="23"/>
    </row>
    <row r="20" spans="1:22" ht="24" hidden="1" outlineLevel="1" x14ac:dyDescent="0.25">
      <c r="A20" s="21" t="s">
        <v>34</v>
      </c>
      <c r="B20" s="22" t="s">
        <v>35</v>
      </c>
      <c r="C20" s="23" t="s">
        <v>31</v>
      </c>
      <c r="D20" s="17">
        <f>'10'!D20/1.2/6.71</f>
        <v>144.14156799377673</v>
      </c>
      <c r="E20" s="23">
        <f>E31</f>
        <v>0</v>
      </c>
      <c r="F20" s="17">
        <v>0</v>
      </c>
      <c r="G20" s="23">
        <f>'10'!F20/1.2</f>
        <v>967.18992123824182</v>
      </c>
      <c r="H20" s="24">
        <f>H31</f>
        <v>13.314059530718001</v>
      </c>
      <c r="I20" s="23">
        <f t="shared" ref="I20:Q20" si="5">I31</f>
        <v>6.5531984799999998</v>
      </c>
      <c r="J20" s="24">
        <f t="shared" si="5"/>
        <v>13.314059530718001</v>
      </c>
      <c r="K20" s="23">
        <f t="shared" si="5"/>
        <v>6.5531984799999998</v>
      </c>
      <c r="L20" s="24">
        <f t="shared" si="5"/>
        <v>0</v>
      </c>
      <c r="M20" s="23">
        <f t="shared" si="5"/>
        <v>0</v>
      </c>
      <c r="N20" s="24">
        <f t="shared" si="5"/>
        <v>0</v>
      </c>
      <c r="O20" s="23">
        <f t="shared" si="5"/>
        <v>0</v>
      </c>
      <c r="P20" s="24">
        <f t="shared" si="5"/>
        <v>0</v>
      </c>
      <c r="Q20" s="23">
        <f t="shared" si="5"/>
        <v>0</v>
      </c>
      <c r="R20" s="17">
        <v>0</v>
      </c>
      <c r="S20" s="23">
        <f t="shared" si="2"/>
        <v>960.63672275824183</v>
      </c>
      <c r="T20" s="23">
        <f t="shared" si="3"/>
        <v>-6.7608610507180016</v>
      </c>
      <c r="U20" s="23">
        <f t="shared" si="4"/>
        <v>49.22013804189892</v>
      </c>
      <c r="V20" s="23"/>
    </row>
    <row r="21" spans="1:22" ht="48" hidden="1" outlineLevel="1" x14ac:dyDescent="0.25">
      <c r="A21" s="21" t="s">
        <v>36</v>
      </c>
      <c r="B21" s="22" t="s">
        <v>37</v>
      </c>
      <c r="C21" s="23" t="s">
        <v>31</v>
      </c>
      <c r="D21" s="23" t="s">
        <v>38</v>
      </c>
      <c r="E21" s="23" t="s">
        <v>38</v>
      </c>
      <c r="F21" s="23" t="s">
        <v>38</v>
      </c>
      <c r="G21" s="23" t="s">
        <v>38</v>
      </c>
      <c r="H21" s="24" t="s">
        <v>38</v>
      </c>
      <c r="I21" s="23" t="s">
        <v>38</v>
      </c>
      <c r="J21" s="24" t="s">
        <v>38</v>
      </c>
      <c r="K21" s="23" t="s">
        <v>38</v>
      </c>
      <c r="L21" s="24" t="s">
        <v>38</v>
      </c>
      <c r="M21" s="23" t="s">
        <v>38</v>
      </c>
      <c r="N21" s="24" t="s">
        <v>38</v>
      </c>
      <c r="O21" s="23" t="s">
        <v>38</v>
      </c>
      <c r="P21" s="24" t="s">
        <v>38</v>
      </c>
      <c r="Q21" s="23" t="s">
        <v>38</v>
      </c>
      <c r="R21" s="23" t="s">
        <v>38</v>
      </c>
      <c r="S21" s="23" t="s">
        <v>38</v>
      </c>
      <c r="T21" s="23" t="s">
        <v>38</v>
      </c>
      <c r="U21" s="23" t="s">
        <v>38</v>
      </c>
      <c r="V21" s="23"/>
    </row>
    <row r="22" spans="1:22" ht="24" hidden="1" outlineLevel="1" x14ac:dyDescent="0.25">
      <c r="A22" s="26" t="s">
        <v>39</v>
      </c>
      <c r="B22" s="22" t="s">
        <v>40</v>
      </c>
      <c r="C22" s="23" t="s">
        <v>31</v>
      </c>
      <c r="D22" s="17">
        <f>'10'!D22/1.2/6.71</f>
        <v>90.678106499223759</v>
      </c>
      <c r="E22" s="23">
        <f>E46</f>
        <v>0</v>
      </c>
      <c r="F22" s="17">
        <v>0</v>
      </c>
      <c r="G22" s="23">
        <f>'10'!F22/1.2</f>
        <v>608.45009460979145</v>
      </c>
      <c r="H22" s="24">
        <f>H46</f>
        <v>3.0748963807405834</v>
      </c>
      <c r="I22" s="23">
        <f t="shared" ref="I22:Q22" si="6">I46</f>
        <v>29.852399759999997</v>
      </c>
      <c r="J22" s="24">
        <f t="shared" si="6"/>
        <v>3.0748963807405834</v>
      </c>
      <c r="K22" s="23">
        <f t="shared" si="6"/>
        <v>29.852399759999997</v>
      </c>
      <c r="L22" s="24">
        <f t="shared" si="6"/>
        <v>0</v>
      </c>
      <c r="M22" s="23">
        <f t="shared" si="6"/>
        <v>0</v>
      </c>
      <c r="N22" s="24">
        <f t="shared" si="6"/>
        <v>0</v>
      </c>
      <c r="O22" s="23">
        <f t="shared" si="6"/>
        <v>0</v>
      </c>
      <c r="P22" s="24">
        <f t="shared" si="6"/>
        <v>0</v>
      </c>
      <c r="Q22" s="23">
        <f t="shared" si="6"/>
        <v>0</v>
      </c>
      <c r="R22" s="17">
        <v>0</v>
      </c>
      <c r="S22" s="23">
        <f t="shared" si="2"/>
        <v>578.59769484979142</v>
      </c>
      <c r="T22" s="23">
        <f t="shared" si="3"/>
        <v>26.777503379259414</v>
      </c>
      <c r="U22" s="23">
        <f t="shared" si="4"/>
        <v>970.84246308196248</v>
      </c>
      <c r="V22" s="23"/>
    </row>
    <row r="23" spans="1:22" ht="36" hidden="1" outlineLevel="1" x14ac:dyDescent="0.25">
      <c r="A23" s="26" t="s">
        <v>41</v>
      </c>
      <c r="B23" s="22" t="s">
        <v>42</v>
      </c>
      <c r="C23" s="23" t="s">
        <v>31</v>
      </c>
      <c r="D23" s="17">
        <f>'10'!D23/1.2/6.71</f>
        <v>0</v>
      </c>
      <c r="E23" s="23">
        <f>E54</f>
        <v>0</v>
      </c>
      <c r="F23" s="17">
        <v>0</v>
      </c>
      <c r="G23" s="23">
        <f>'10'!F23/1.2</f>
        <v>0</v>
      </c>
      <c r="H23" s="24">
        <f>H54</f>
        <v>0</v>
      </c>
      <c r="I23" s="23">
        <f t="shared" ref="I23:Q24" si="7">I54</f>
        <v>0</v>
      </c>
      <c r="J23" s="24">
        <f t="shared" si="7"/>
        <v>0</v>
      </c>
      <c r="K23" s="23">
        <f t="shared" si="7"/>
        <v>0</v>
      </c>
      <c r="L23" s="24">
        <f t="shared" si="7"/>
        <v>0</v>
      </c>
      <c r="M23" s="23">
        <f t="shared" si="7"/>
        <v>0</v>
      </c>
      <c r="N23" s="24">
        <f t="shared" si="7"/>
        <v>0</v>
      </c>
      <c r="O23" s="23">
        <f t="shared" si="7"/>
        <v>0</v>
      </c>
      <c r="P23" s="24">
        <f t="shared" si="7"/>
        <v>0</v>
      </c>
      <c r="Q23" s="23">
        <f t="shared" si="7"/>
        <v>0</v>
      </c>
      <c r="R23" s="17">
        <v>0</v>
      </c>
      <c r="S23" s="23">
        <f t="shared" si="2"/>
        <v>0</v>
      </c>
      <c r="T23" s="23">
        <f t="shared" si="3"/>
        <v>0</v>
      </c>
      <c r="U23" s="23">
        <f t="shared" si="4"/>
        <v>0</v>
      </c>
      <c r="V23" s="23"/>
    </row>
    <row r="24" spans="1:22" hidden="1" outlineLevel="1" x14ac:dyDescent="0.25">
      <c r="A24" s="27" t="s">
        <v>43</v>
      </c>
      <c r="B24" s="28" t="s">
        <v>44</v>
      </c>
      <c r="C24" s="99" t="s">
        <v>31</v>
      </c>
      <c r="D24" s="17">
        <f>'10'!D24/1.2/6.71</f>
        <v>34.658037800802795</v>
      </c>
      <c r="E24" s="99">
        <f>E55</f>
        <v>0</v>
      </c>
      <c r="F24" s="17">
        <v>0</v>
      </c>
      <c r="G24" s="99">
        <f>'10'!F24/1.2</f>
        <v>232.55543364338675</v>
      </c>
      <c r="H24" s="24">
        <f>H55</f>
        <v>0.55200000000000005</v>
      </c>
      <c r="I24" s="23">
        <f t="shared" si="7"/>
        <v>4.1703733300000003</v>
      </c>
      <c r="J24" s="24">
        <f t="shared" si="7"/>
        <v>0.55200000000000005</v>
      </c>
      <c r="K24" s="23">
        <f t="shared" si="7"/>
        <v>4.1703733300000003</v>
      </c>
      <c r="L24" s="24">
        <f t="shared" si="7"/>
        <v>0</v>
      </c>
      <c r="M24" s="23">
        <f t="shared" si="7"/>
        <v>0</v>
      </c>
      <c r="N24" s="24">
        <f t="shared" si="7"/>
        <v>0</v>
      </c>
      <c r="O24" s="23">
        <f t="shared" si="7"/>
        <v>0</v>
      </c>
      <c r="P24" s="24">
        <f t="shared" si="7"/>
        <v>0</v>
      </c>
      <c r="Q24" s="23">
        <f t="shared" si="7"/>
        <v>0</v>
      </c>
      <c r="R24" s="17">
        <v>0</v>
      </c>
      <c r="S24" s="99">
        <f t="shared" si="2"/>
        <v>228.38506031338676</v>
      </c>
      <c r="T24" s="99">
        <f t="shared" si="3"/>
        <v>3.6183733300000003</v>
      </c>
      <c r="U24" s="99">
        <f t="shared" si="4"/>
        <v>755.50241485507252</v>
      </c>
      <c r="V24" s="99"/>
    </row>
    <row r="25" spans="1:22" collapsed="1" x14ac:dyDescent="0.25">
      <c r="A25" s="104">
        <v>1</v>
      </c>
      <c r="B25" s="22" t="s">
        <v>45</v>
      </c>
      <c r="C25" s="23"/>
      <c r="D25" s="23"/>
      <c r="E25" s="23"/>
      <c r="F25" s="23">
        <v>0</v>
      </c>
      <c r="G25" s="23"/>
      <c r="H25" s="91"/>
      <c r="I25" s="23"/>
      <c r="J25" s="91"/>
      <c r="K25" s="23"/>
      <c r="L25" s="91"/>
      <c r="M25" s="23"/>
      <c r="N25" s="91"/>
      <c r="O25" s="23"/>
      <c r="P25" s="91"/>
      <c r="Q25" s="23"/>
      <c r="R25" s="23"/>
      <c r="S25" s="23">
        <f t="shared" si="2"/>
        <v>0</v>
      </c>
      <c r="T25" s="23">
        <f t="shared" si="3"/>
        <v>0</v>
      </c>
      <c r="U25" s="23">
        <f t="shared" si="4"/>
        <v>0</v>
      </c>
      <c r="V25" s="23"/>
    </row>
    <row r="26" spans="1:22" ht="24" collapsed="1" x14ac:dyDescent="0.25">
      <c r="A26" s="100" t="s">
        <v>46</v>
      </c>
      <c r="B26" s="101" t="s">
        <v>47</v>
      </c>
      <c r="C26" s="102" t="s">
        <v>31</v>
      </c>
      <c r="D26" s="102">
        <f>'10'!D26/1.2/6.71</f>
        <v>9.7951877958271236</v>
      </c>
      <c r="E26" s="102">
        <f>E27</f>
        <v>0</v>
      </c>
      <c r="F26" s="102">
        <v>0</v>
      </c>
      <c r="G26" s="102">
        <f>'10'!F26/1.2</f>
        <v>65.725710109999994</v>
      </c>
      <c r="H26" s="103">
        <f>'10'!G26/1.2</f>
        <v>26.245134249999996</v>
      </c>
      <c r="I26" s="102">
        <f>'10'!H26/1.2</f>
        <v>65.725710109999994</v>
      </c>
      <c r="J26" s="103">
        <f>'10'!I26/1.2</f>
        <v>26.245134249999996</v>
      </c>
      <c r="K26" s="102">
        <f>'10'!J26/1.2</f>
        <v>65.725710109999994</v>
      </c>
      <c r="L26" s="103">
        <f>'10'!K26/1.2</f>
        <v>0</v>
      </c>
      <c r="M26" s="102">
        <f>'10'!L26/1.2</f>
        <v>0</v>
      </c>
      <c r="N26" s="103">
        <f>'10'!M26/1.2</f>
        <v>0</v>
      </c>
      <c r="O26" s="102">
        <f>'10'!N26/1.2</f>
        <v>0</v>
      </c>
      <c r="P26" s="103">
        <f>'10'!O26/1.2</f>
        <v>0</v>
      </c>
      <c r="Q26" s="102">
        <f>'10'!P26/1.2</f>
        <v>0</v>
      </c>
      <c r="R26" s="102">
        <v>0</v>
      </c>
      <c r="S26" s="102">
        <f t="shared" si="2"/>
        <v>0</v>
      </c>
      <c r="T26" s="102">
        <f t="shared" si="3"/>
        <v>39.480575860000002</v>
      </c>
      <c r="U26" s="102">
        <f t="shared" si="4"/>
        <v>250.43007775812768</v>
      </c>
      <c r="V26" s="102"/>
    </row>
    <row r="27" spans="1:22" ht="36" hidden="1" outlineLevel="1" x14ac:dyDescent="0.25">
      <c r="A27" s="37" t="s">
        <v>48</v>
      </c>
      <c r="B27" s="38" t="s">
        <v>49</v>
      </c>
      <c r="C27" s="23" t="s">
        <v>31</v>
      </c>
      <c r="D27" s="23">
        <f>'10'!D27/1.2/6.71</f>
        <v>9.7951877958271236</v>
      </c>
      <c r="E27" s="23">
        <f>'10'!E27/1.2</f>
        <v>0</v>
      </c>
      <c r="F27" s="23">
        <v>0</v>
      </c>
      <c r="G27" s="23">
        <f>'10'!F27/1.2</f>
        <v>65.725710109999994</v>
      </c>
      <c r="H27" s="91">
        <f>'10'!G27/1.2</f>
        <v>26.245134249999996</v>
      </c>
      <c r="I27" s="23">
        <f>'10'!H27/1.2</f>
        <v>65.725710109999994</v>
      </c>
      <c r="J27" s="91">
        <f>'10'!I27/1.2</f>
        <v>26.245134249999996</v>
      </c>
      <c r="K27" s="23">
        <f>'10'!J27/1.2</f>
        <v>65.725710109999994</v>
      </c>
      <c r="L27" s="91">
        <f>'10'!K27/1.2</f>
        <v>0</v>
      </c>
      <c r="M27" s="23">
        <f>'10'!L27/1.2</f>
        <v>0</v>
      </c>
      <c r="N27" s="91">
        <f>'10'!M27/1.2</f>
        <v>0</v>
      </c>
      <c r="O27" s="23">
        <f>'10'!N27/1.2</f>
        <v>0</v>
      </c>
      <c r="P27" s="91">
        <f>'10'!O27/1.2</f>
        <v>0</v>
      </c>
      <c r="Q27" s="23">
        <f>'10'!P27/1.2</f>
        <v>0</v>
      </c>
      <c r="R27" s="23">
        <v>0</v>
      </c>
      <c r="S27" s="23">
        <f t="shared" si="2"/>
        <v>0</v>
      </c>
      <c r="T27" s="23">
        <f t="shared" si="3"/>
        <v>39.480575860000002</v>
      </c>
      <c r="U27" s="23">
        <f t="shared" si="4"/>
        <v>250.43007775812768</v>
      </c>
      <c r="V27" s="23"/>
    </row>
    <row r="28" spans="1:22" ht="48" hidden="1" outlineLevel="2" x14ac:dyDescent="0.25">
      <c r="A28" s="39" t="s">
        <v>50</v>
      </c>
      <c r="B28" s="40" t="s">
        <v>51</v>
      </c>
      <c r="C28" s="41" t="s">
        <v>31</v>
      </c>
      <c r="D28" s="41">
        <f>'10'!D28/1.2/6.71</f>
        <v>3.3584885305514156</v>
      </c>
      <c r="E28" s="41">
        <f>'10'!E28/1.2</f>
        <v>0</v>
      </c>
      <c r="F28" s="41">
        <v>0</v>
      </c>
      <c r="G28" s="41">
        <f>'10'!F28/1.2</f>
        <v>22.535458039999998</v>
      </c>
      <c r="H28" s="94">
        <f>'10'!G28/1.2</f>
        <v>20.944719499999998</v>
      </c>
      <c r="I28" s="41">
        <f>'10'!H28/1.2</f>
        <v>22.535458039999998</v>
      </c>
      <c r="J28" s="94">
        <f>'10'!I28/1.2</f>
        <v>20.944719499999998</v>
      </c>
      <c r="K28" s="41">
        <f>'10'!J28/1.2</f>
        <v>22.535458039999998</v>
      </c>
      <c r="L28" s="94">
        <f>'10'!K28/1.2</f>
        <v>0</v>
      </c>
      <c r="M28" s="41">
        <f>'10'!L28/1.2</f>
        <v>0</v>
      </c>
      <c r="N28" s="94">
        <f>'10'!M28/1.2</f>
        <v>0</v>
      </c>
      <c r="O28" s="41">
        <f>'10'!N28/1.2</f>
        <v>0</v>
      </c>
      <c r="P28" s="94">
        <f>'10'!O28/1.2</f>
        <v>0</v>
      </c>
      <c r="Q28" s="41">
        <f>'10'!P28/1.2</f>
        <v>0</v>
      </c>
      <c r="R28" s="41">
        <v>0</v>
      </c>
      <c r="S28" s="41">
        <f t="shared" si="2"/>
        <v>0</v>
      </c>
      <c r="T28" s="41">
        <f t="shared" si="3"/>
        <v>1.5907385400000003</v>
      </c>
      <c r="U28" s="41">
        <f t="shared" si="4"/>
        <v>107.59493838053072</v>
      </c>
      <c r="V28" s="41"/>
    </row>
    <row r="29" spans="1:22" ht="48" hidden="1" outlineLevel="2" x14ac:dyDescent="0.25">
      <c r="A29" s="39" t="s">
        <v>52</v>
      </c>
      <c r="B29" s="40" t="s">
        <v>53</v>
      </c>
      <c r="C29" s="41" t="s">
        <v>31</v>
      </c>
      <c r="D29" s="41">
        <f>'10'!D29/1.2/6.71</f>
        <v>3.4672060089418784</v>
      </c>
      <c r="E29" s="41">
        <f>'10'!E29/1.2</f>
        <v>0</v>
      </c>
      <c r="F29" s="41">
        <v>0</v>
      </c>
      <c r="G29" s="41">
        <f>'10'!F29/1.2</f>
        <v>23.264952320000003</v>
      </c>
      <c r="H29" s="94">
        <f>'10'!G29/1.2</f>
        <v>5.3004147499999998</v>
      </c>
      <c r="I29" s="41">
        <f>'10'!H29/1.2</f>
        <v>23.264952320000003</v>
      </c>
      <c r="J29" s="94">
        <f>'10'!I29/1.2</f>
        <v>5.3004147499999998</v>
      </c>
      <c r="K29" s="41">
        <f>'10'!J29/1.2</f>
        <v>23.264952320000003</v>
      </c>
      <c r="L29" s="94">
        <f>'10'!K29/1.2</f>
        <v>0</v>
      </c>
      <c r="M29" s="41">
        <f>'10'!L29/1.2</f>
        <v>0</v>
      </c>
      <c r="N29" s="94">
        <f>'10'!M29/1.2</f>
        <v>0</v>
      </c>
      <c r="O29" s="41">
        <f>'10'!N29/1.2</f>
        <v>0</v>
      </c>
      <c r="P29" s="94">
        <f>'10'!O29/1.2</f>
        <v>0</v>
      </c>
      <c r="Q29" s="41">
        <f>'10'!P29/1.2</f>
        <v>0</v>
      </c>
      <c r="R29" s="41">
        <v>0</v>
      </c>
      <c r="S29" s="41">
        <f t="shared" si="2"/>
        <v>0</v>
      </c>
      <c r="T29" s="41">
        <f t="shared" si="3"/>
        <v>17.964537570000005</v>
      </c>
      <c r="U29" s="41">
        <f t="shared" si="4"/>
        <v>438.92701641885674</v>
      </c>
      <c r="V29" s="41"/>
    </row>
    <row r="30" spans="1:22" ht="36" hidden="1" outlineLevel="2" x14ac:dyDescent="0.25">
      <c r="A30" s="39" t="s">
        <v>54</v>
      </c>
      <c r="B30" s="40" t="s">
        <v>55</v>
      </c>
      <c r="C30" s="41" t="s">
        <v>31</v>
      </c>
      <c r="D30" s="41">
        <f>'10'!D30/1.2/6.71</f>
        <v>2.9694932563338301</v>
      </c>
      <c r="E30" s="41">
        <f>'10'!E30/1.2</f>
        <v>0</v>
      </c>
      <c r="F30" s="41">
        <v>0</v>
      </c>
      <c r="G30" s="41">
        <f>'10'!F30/1.2</f>
        <v>19.925299750000001</v>
      </c>
      <c r="H30" s="94">
        <f>'10'!G30/1.2</f>
        <v>0</v>
      </c>
      <c r="I30" s="41">
        <f>'10'!H30/1.2</f>
        <v>19.925299750000001</v>
      </c>
      <c r="J30" s="94">
        <f>'10'!I30/1.2</f>
        <v>0</v>
      </c>
      <c r="K30" s="41">
        <f>'10'!J30/1.2</f>
        <v>19.925299750000001</v>
      </c>
      <c r="L30" s="94">
        <f>'10'!K30/1.2</f>
        <v>0</v>
      </c>
      <c r="M30" s="41">
        <f>'10'!L30/1.2</f>
        <v>0</v>
      </c>
      <c r="N30" s="94">
        <f>'10'!M30/1.2</f>
        <v>0</v>
      </c>
      <c r="O30" s="41">
        <f>'10'!N30/1.2</f>
        <v>0</v>
      </c>
      <c r="P30" s="94">
        <f>'10'!O30/1.2</f>
        <v>0</v>
      </c>
      <c r="Q30" s="41">
        <f>'10'!P30/1.2</f>
        <v>0</v>
      </c>
      <c r="R30" s="41">
        <v>0</v>
      </c>
      <c r="S30" s="41">
        <f t="shared" si="2"/>
        <v>0</v>
      </c>
      <c r="T30" s="41">
        <f t="shared" si="3"/>
        <v>19.925299750000001</v>
      </c>
      <c r="U30" s="41">
        <f t="shared" si="4"/>
        <v>0</v>
      </c>
      <c r="V30" s="41"/>
    </row>
    <row r="31" spans="1:22" ht="36" collapsed="1" x14ac:dyDescent="0.25">
      <c r="A31" s="32" t="s">
        <v>56</v>
      </c>
      <c r="B31" s="33" t="s">
        <v>57</v>
      </c>
      <c r="C31" s="34" t="s">
        <v>31</v>
      </c>
      <c r="D31" s="34">
        <f>'10'!D31/1.2/6.71</f>
        <v>144.14156799377673</v>
      </c>
      <c r="E31" s="34">
        <f>E32+E34+E40</f>
        <v>0</v>
      </c>
      <c r="F31" s="34">
        <v>0</v>
      </c>
      <c r="G31" s="34">
        <f>'10'!F31/1.2</f>
        <v>967.18992123824182</v>
      </c>
      <c r="H31" s="93">
        <f>'10'!G31/1.2</f>
        <v>13.314059530718001</v>
      </c>
      <c r="I31" s="34">
        <f>'10'!H31/1.2</f>
        <v>6.5531984799999998</v>
      </c>
      <c r="J31" s="93">
        <f>'10'!I31/1.2</f>
        <v>13.314059530718001</v>
      </c>
      <c r="K31" s="34">
        <f>'10'!J31/1.2</f>
        <v>6.5531984799999998</v>
      </c>
      <c r="L31" s="93">
        <f>'10'!K31/1.2</f>
        <v>0</v>
      </c>
      <c r="M31" s="34">
        <f>'10'!L31/1.2</f>
        <v>0</v>
      </c>
      <c r="N31" s="93">
        <f>'10'!M31/1.2</f>
        <v>0</v>
      </c>
      <c r="O31" s="34">
        <f>'10'!N31/1.2</f>
        <v>0</v>
      </c>
      <c r="P31" s="93">
        <f>'10'!O31/1.2</f>
        <v>0</v>
      </c>
      <c r="Q31" s="34">
        <f>'10'!P31/1.2</f>
        <v>0</v>
      </c>
      <c r="R31" s="34">
        <v>0</v>
      </c>
      <c r="S31" s="34">
        <f t="shared" si="2"/>
        <v>960.63672275824183</v>
      </c>
      <c r="T31" s="34">
        <f t="shared" si="3"/>
        <v>-6.7608610507180016</v>
      </c>
      <c r="U31" s="34">
        <f t="shared" si="4"/>
        <v>49.22013804189892</v>
      </c>
      <c r="V31" s="34"/>
    </row>
    <row r="32" spans="1:22" ht="60" hidden="1" outlineLevel="1" x14ac:dyDescent="0.25">
      <c r="A32" s="26" t="s">
        <v>58</v>
      </c>
      <c r="B32" s="22" t="s">
        <v>59</v>
      </c>
      <c r="C32" s="23" t="s">
        <v>31</v>
      </c>
      <c r="D32" s="23">
        <f>'10'!D32/1.2/6.71</f>
        <v>46.753788799539613</v>
      </c>
      <c r="E32" s="23">
        <f>E33</f>
        <v>0</v>
      </c>
      <c r="F32" s="23">
        <v>0</v>
      </c>
      <c r="G32" s="23">
        <f>'10'!F32/1.2</f>
        <v>313.71792284491079</v>
      </c>
      <c r="H32" s="91">
        <f>'10'!G32/1.2</f>
        <v>1.4237891390083333</v>
      </c>
      <c r="I32" s="23">
        <f>'10'!H32/1.2</f>
        <v>1.37713269</v>
      </c>
      <c r="J32" s="91">
        <f>'10'!I32/1.2</f>
        <v>1.4237891390083333</v>
      </c>
      <c r="K32" s="23">
        <f>'10'!J32/1.2</f>
        <v>1.37713269</v>
      </c>
      <c r="L32" s="91">
        <f>'10'!K32/1.2</f>
        <v>0</v>
      </c>
      <c r="M32" s="23">
        <f>'10'!L32/1.2</f>
        <v>0</v>
      </c>
      <c r="N32" s="91">
        <f>'10'!M32/1.2</f>
        <v>0</v>
      </c>
      <c r="O32" s="23">
        <f>'10'!N32/1.2</f>
        <v>0</v>
      </c>
      <c r="P32" s="91">
        <f>'10'!O32/1.2</f>
        <v>0</v>
      </c>
      <c r="Q32" s="23">
        <f>'10'!P32/1.2</f>
        <v>0</v>
      </c>
      <c r="R32" s="23">
        <v>0</v>
      </c>
      <c r="S32" s="23">
        <f t="shared" si="2"/>
        <v>312.34079015491079</v>
      </c>
      <c r="T32" s="23">
        <f t="shared" si="3"/>
        <v>-4.6656449008333212E-2</v>
      </c>
      <c r="U32" s="23">
        <f t="shared" si="4"/>
        <v>96.723078738974692</v>
      </c>
      <c r="V32" s="23"/>
    </row>
    <row r="33" spans="1:22" hidden="1" outlineLevel="2" x14ac:dyDescent="0.25">
      <c r="A33" s="39" t="s">
        <v>60</v>
      </c>
      <c r="B33" s="40" t="s">
        <v>61</v>
      </c>
      <c r="C33" s="41" t="s">
        <v>62</v>
      </c>
      <c r="D33" s="41">
        <f>'10'!D33/1.2/6.71</f>
        <v>46.753788799539613</v>
      </c>
      <c r="E33" s="41">
        <f>'10'!E33/1.2</f>
        <v>0</v>
      </c>
      <c r="F33" s="41">
        <v>0</v>
      </c>
      <c r="G33" s="41">
        <f>'10'!F33/1.2</f>
        <v>313.71792284491079</v>
      </c>
      <c r="H33" s="94">
        <f>'10'!G33/1.2</f>
        <v>1.4237891390083333</v>
      </c>
      <c r="I33" s="41">
        <f>'10'!H33/1.2</f>
        <v>1.37713269</v>
      </c>
      <c r="J33" s="94">
        <f>'10'!I33/1.2</f>
        <v>1.4237891390083333</v>
      </c>
      <c r="K33" s="41">
        <f>'10'!J33/1.2</f>
        <v>1.37713269</v>
      </c>
      <c r="L33" s="94">
        <f>'10'!K33/1.2</f>
        <v>0</v>
      </c>
      <c r="M33" s="41">
        <f>'10'!L33/1.2</f>
        <v>0</v>
      </c>
      <c r="N33" s="94">
        <f>'10'!M33/1.2</f>
        <v>0</v>
      </c>
      <c r="O33" s="41">
        <f>'10'!N33/1.2</f>
        <v>0</v>
      </c>
      <c r="P33" s="94">
        <f>'10'!O33/1.2</f>
        <v>0</v>
      </c>
      <c r="Q33" s="41">
        <f>'10'!P33/1.2</f>
        <v>0</v>
      </c>
      <c r="R33" s="41">
        <v>0</v>
      </c>
      <c r="S33" s="41">
        <f t="shared" si="2"/>
        <v>312.34079015491079</v>
      </c>
      <c r="T33" s="41">
        <f t="shared" si="3"/>
        <v>-4.6656449008333212E-2</v>
      </c>
      <c r="U33" s="41">
        <f t="shared" si="4"/>
        <v>96.723078738974692</v>
      </c>
      <c r="V33" s="41"/>
    </row>
    <row r="34" spans="1:22" ht="36" hidden="1" outlineLevel="1" x14ac:dyDescent="0.25">
      <c r="A34" s="26" t="s">
        <v>63</v>
      </c>
      <c r="B34" s="22" t="s">
        <v>64</v>
      </c>
      <c r="C34" s="23" t="s">
        <v>31</v>
      </c>
      <c r="D34" s="23">
        <f>'10'!D34/1.2/6.71</f>
        <v>34.050886667800526</v>
      </c>
      <c r="E34" s="23">
        <f>SUM(E35:E38)</f>
        <v>0</v>
      </c>
      <c r="F34" s="23">
        <v>0</v>
      </c>
      <c r="G34" s="23">
        <f>'10'!F34/1.2</f>
        <v>228.48144954094153</v>
      </c>
      <c r="H34" s="91">
        <f>'10'!G34/1.2</f>
        <v>0.38438439170966665</v>
      </c>
      <c r="I34" s="23">
        <f>'10'!H34/1.2</f>
        <v>3.6475793300000001</v>
      </c>
      <c r="J34" s="91">
        <f>'10'!I34/1.2</f>
        <v>0.38438439170966665</v>
      </c>
      <c r="K34" s="23">
        <f>'10'!J34/1.2</f>
        <v>3.6475793300000001</v>
      </c>
      <c r="L34" s="91">
        <f>'10'!K34/1.2</f>
        <v>0</v>
      </c>
      <c r="M34" s="23">
        <f>'10'!L34/1.2</f>
        <v>0</v>
      </c>
      <c r="N34" s="91">
        <f>'10'!M34/1.2</f>
        <v>0</v>
      </c>
      <c r="O34" s="23">
        <f>'10'!N34/1.2</f>
        <v>0</v>
      </c>
      <c r="P34" s="91">
        <f>'10'!O34/1.2</f>
        <v>0</v>
      </c>
      <c r="Q34" s="23">
        <f>'10'!P34/1.2</f>
        <v>0</v>
      </c>
      <c r="R34" s="23">
        <v>0</v>
      </c>
      <c r="S34" s="23">
        <f t="shared" si="2"/>
        <v>224.83387021094151</v>
      </c>
      <c r="T34" s="23">
        <f t="shared" si="3"/>
        <v>3.2631949382903334</v>
      </c>
      <c r="U34" s="23">
        <f t="shared" si="4"/>
        <v>948.9405419861821</v>
      </c>
      <c r="V34" s="23"/>
    </row>
    <row r="35" spans="1:22" ht="24" hidden="1" outlineLevel="2" x14ac:dyDescent="0.25">
      <c r="A35" s="39" t="s">
        <v>65</v>
      </c>
      <c r="B35" s="40" t="s">
        <v>66</v>
      </c>
      <c r="C35" s="41" t="s">
        <v>67</v>
      </c>
      <c r="D35" s="41">
        <f>'10'!D35/1.2/6.71</f>
        <v>0</v>
      </c>
      <c r="E35" s="41">
        <f>'10'!E35/1.2</f>
        <v>0</v>
      </c>
      <c r="F35" s="41">
        <v>0</v>
      </c>
      <c r="G35" s="41">
        <f>'10'!F35/1.2</f>
        <v>0</v>
      </c>
      <c r="H35" s="94">
        <f>'10'!G35/1.2</f>
        <v>0</v>
      </c>
      <c r="I35" s="41">
        <f>'10'!H35/1.2</f>
        <v>0</v>
      </c>
      <c r="J35" s="94">
        <f>'10'!I35/1.2</f>
        <v>0</v>
      </c>
      <c r="K35" s="41">
        <f>'10'!J35/1.2</f>
        <v>0</v>
      </c>
      <c r="L35" s="94">
        <f>'10'!K35/1.2</f>
        <v>0</v>
      </c>
      <c r="M35" s="41">
        <f>'10'!L35/1.2</f>
        <v>0</v>
      </c>
      <c r="N35" s="94">
        <f>'10'!M35/1.2</f>
        <v>0</v>
      </c>
      <c r="O35" s="41">
        <f>'10'!N35/1.2</f>
        <v>0</v>
      </c>
      <c r="P35" s="94">
        <f>'10'!O35/1.2</f>
        <v>0</v>
      </c>
      <c r="Q35" s="41">
        <f>'10'!P35/1.2</f>
        <v>0</v>
      </c>
      <c r="R35" s="41">
        <v>0</v>
      </c>
      <c r="S35" s="41">
        <f t="shared" si="2"/>
        <v>0</v>
      </c>
      <c r="T35" s="41">
        <f t="shared" si="3"/>
        <v>0</v>
      </c>
      <c r="U35" s="41">
        <f t="shared" si="4"/>
        <v>0</v>
      </c>
      <c r="V35" s="41"/>
    </row>
    <row r="36" spans="1:22" ht="24" hidden="1" outlineLevel="2" x14ac:dyDescent="0.25">
      <c r="A36" s="39" t="s">
        <v>68</v>
      </c>
      <c r="B36" s="40" t="s">
        <v>69</v>
      </c>
      <c r="C36" s="41" t="s">
        <v>70</v>
      </c>
      <c r="D36" s="41">
        <f>'10'!D36/1.2/6.71</f>
        <v>7.1656631892697458E-3</v>
      </c>
      <c r="E36" s="41">
        <f>'10'!E36/1.2</f>
        <v>0</v>
      </c>
      <c r="F36" s="41">
        <v>0</v>
      </c>
      <c r="G36" s="41">
        <f>'10'!F36/1.2</f>
        <v>4.8081599999999995E-2</v>
      </c>
      <c r="H36" s="94">
        <f>'10'!G36/1.2</f>
        <v>0</v>
      </c>
      <c r="I36" s="41">
        <f>'10'!H36/1.2</f>
        <v>4.8081599999999995E-2</v>
      </c>
      <c r="J36" s="94">
        <f>'10'!I36/1.2</f>
        <v>0</v>
      </c>
      <c r="K36" s="41">
        <f>'10'!J36/1.2</f>
        <v>4.8081599999999995E-2</v>
      </c>
      <c r="L36" s="94">
        <f>'10'!K36/1.2</f>
        <v>0</v>
      </c>
      <c r="M36" s="41">
        <f>'10'!L36/1.2</f>
        <v>0</v>
      </c>
      <c r="N36" s="94">
        <f>'10'!M36/1.2</f>
        <v>0</v>
      </c>
      <c r="O36" s="41">
        <f>'10'!N36/1.2</f>
        <v>0</v>
      </c>
      <c r="P36" s="94">
        <f>'10'!O36/1.2</f>
        <v>0</v>
      </c>
      <c r="Q36" s="41">
        <f>'10'!P36/1.2</f>
        <v>0</v>
      </c>
      <c r="R36" s="41">
        <v>0</v>
      </c>
      <c r="S36" s="41">
        <f t="shared" si="2"/>
        <v>0</v>
      </c>
      <c r="T36" s="41">
        <f t="shared" si="3"/>
        <v>4.8081599999999995E-2</v>
      </c>
      <c r="U36" s="41">
        <f t="shared" si="4"/>
        <v>0</v>
      </c>
      <c r="V36" s="41"/>
    </row>
    <row r="37" spans="1:22" ht="24" hidden="1" outlineLevel="2" x14ac:dyDescent="0.25">
      <c r="A37" s="39" t="s">
        <v>71</v>
      </c>
      <c r="B37" s="40" t="s">
        <v>72</v>
      </c>
      <c r="C37" s="41" t="s">
        <v>73</v>
      </c>
      <c r="D37" s="41">
        <f>'10'!D37/1.2/6.71</f>
        <v>20.180525932618696</v>
      </c>
      <c r="E37" s="41">
        <f>'10'!E37/1.2</f>
        <v>0</v>
      </c>
      <c r="F37" s="41">
        <v>0</v>
      </c>
      <c r="G37" s="41">
        <f>'10'!F37/1.2</f>
        <v>135.41132900787144</v>
      </c>
      <c r="H37" s="94">
        <f>'10'!G37/1.2</f>
        <v>4.5852216709666667E-2</v>
      </c>
      <c r="I37" s="41">
        <f>'10'!H37/1.2</f>
        <v>2.7663850300000004</v>
      </c>
      <c r="J37" s="94">
        <f>'10'!I37/1.2</f>
        <v>4.5852216709666667E-2</v>
      </c>
      <c r="K37" s="41">
        <f>'10'!J37/1.2</f>
        <v>2.7663850300000004</v>
      </c>
      <c r="L37" s="94">
        <f>'10'!K37/1.2</f>
        <v>0</v>
      </c>
      <c r="M37" s="41">
        <f>'10'!L37/1.2</f>
        <v>0</v>
      </c>
      <c r="N37" s="94">
        <f>'10'!M37/1.2</f>
        <v>0</v>
      </c>
      <c r="O37" s="41">
        <f>'10'!N37/1.2</f>
        <v>0</v>
      </c>
      <c r="P37" s="94">
        <f>'10'!O37/1.2</f>
        <v>0</v>
      </c>
      <c r="Q37" s="41">
        <f>'10'!P37/1.2</f>
        <v>0</v>
      </c>
      <c r="R37" s="41">
        <v>0</v>
      </c>
      <c r="S37" s="41">
        <f t="shared" si="2"/>
        <v>132.64494397787143</v>
      </c>
      <c r="T37" s="41">
        <f t="shared" si="3"/>
        <v>2.7205328132903337</v>
      </c>
      <c r="U37" s="41">
        <f t="shared" si="4"/>
        <v>6033.2634461635198</v>
      </c>
      <c r="V37" s="41"/>
    </row>
    <row r="38" spans="1:22" ht="24" hidden="1" outlineLevel="2" x14ac:dyDescent="0.25">
      <c r="A38" s="39" t="s">
        <v>74</v>
      </c>
      <c r="B38" s="40" t="s">
        <v>75</v>
      </c>
      <c r="C38" s="41" t="s">
        <v>76</v>
      </c>
      <c r="D38" s="41">
        <f>'10'!D38/1.2/6.71</f>
        <v>13.863195071992561</v>
      </c>
      <c r="E38" s="41">
        <f>'10'!E38/1.2</f>
        <v>0</v>
      </c>
      <c r="F38" s="41">
        <v>0</v>
      </c>
      <c r="G38" s="41">
        <f>'10'!F38/1.2</f>
        <v>93.022038933070078</v>
      </c>
      <c r="H38" s="94">
        <f>'10'!G38/1.2</f>
        <v>0.33853217499999999</v>
      </c>
      <c r="I38" s="41">
        <f>'10'!H38/1.2</f>
        <v>0.83311269999999993</v>
      </c>
      <c r="J38" s="94">
        <f>'10'!I38/1.2</f>
        <v>0.33853217499999999</v>
      </c>
      <c r="K38" s="41">
        <f>'10'!J38/1.2</f>
        <v>0.83311269999999993</v>
      </c>
      <c r="L38" s="94">
        <f>'10'!K38/1.2</f>
        <v>0</v>
      </c>
      <c r="M38" s="41">
        <f>'10'!L38/1.2</f>
        <v>0</v>
      </c>
      <c r="N38" s="94">
        <f>'10'!M38/1.2</f>
        <v>0</v>
      </c>
      <c r="O38" s="41">
        <f>'10'!N38/1.2</f>
        <v>0</v>
      </c>
      <c r="P38" s="94">
        <f>'10'!O38/1.2</f>
        <v>0</v>
      </c>
      <c r="Q38" s="41">
        <f>'10'!P38/1.2</f>
        <v>0</v>
      </c>
      <c r="R38" s="41">
        <v>0</v>
      </c>
      <c r="S38" s="41">
        <f t="shared" si="2"/>
        <v>92.188926233070077</v>
      </c>
      <c r="T38" s="41">
        <f t="shared" si="3"/>
        <v>0.49458052499999994</v>
      </c>
      <c r="U38" s="41">
        <f t="shared" si="4"/>
        <v>246.09557422422253</v>
      </c>
      <c r="V38" s="41"/>
    </row>
    <row r="39" spans="1:22" ht="36" hidden="1" outlineLevel="1" x14ac:dyDescent="0.25">
      <c r="A39" s="26" t="s">
        <v>77</v>
      </c>
      <c r="B39" s="22" t="s">
        <v>78</v>
      </c>
      <c r="C39" s="23" t="s">
        <v>31</v>
      </c>
      <c r="D39" s="23" t="s">
        <v>38</v>
      </c>
      <c r="E39" s="23" t="s">
        <v>38</v>
      </c>
      <c r="F39" s="23" t="s">
        <v>38</v>
      </c>
      <c r="G39" s="23" t="s">
        <v>38</v>
      </c>
      <c r="H39" s="23" t="s">
        <v>38</v>
      </c>
      <c r="I39" s="23" t="s">
        <v>38</v>
      </c>
      <c r="J39" s="23" t="s">
        <v>38</v>
      </c>
      <c r="K39" s="23" t="s">
        <v>38</v>
      </c>
      <c r="L39" s="23" t="s">
        <v>38</v>
      </c>
      <c r="M39" s="23" t="s">
        <v>38</v>
      </c>
      <c r="N39" s="23" t="s">
        <v>38</v>
      </c>
      <c r="O39" s="23" t="s">
        <v>38</v>
      </c>
      <c r="P39" s="23" t="s">
        <v>38</v>
      </c>
      <c r="Q39" s="23" t="s">
        <v>38</v>
      </c>
      <c r="R39" s="23" t="s">
        <v>38</v>
      </c>
      <c r="S39" s="23" t="s">
        <v>38</v>
      </c>
      <c r="T39" s="23" t="s">
        <v>38</v>
      </c>
      <c r="U39" s="23" t="s">
        <v>38</v>
      </c>
      <c r="V39" s="23"/>
    </row>
    <row r="40" spans="1:22" ht="48" hidden="1" outlineLevel="1" x14ac:dyDescent="0.25">
      <c r="A40" s="26" t="s">
        <v>79</v>
      </c>
      <c r="B40" s="22" t="s">
        <v>80</v>
      </c>
      <c r="C40" s="23" t="s">
        <v>31</v>
      </c>
      <c r="D40" s="23">
        <f>'10'!D40/1.2/6.71</f>
        <v>63.3368925264366</v>
      </c>
      <c r="E40" s="23">
        <f>SUM(E41:E44)</f>
        <v>0</v>
      </c>
      <c r="F40" s="23">
        <v>0</v>
      </c>
      <c r="G40" s="23">
        <f>'10'!F40/1.2</f>
        <v>424.99054885238957</v>
      </c>
      <c r="H40" s="91">
        <f>'10'!G40/1.2</f>
        <v>11.505886</v>
      </c>
      <c r="I40" s="23">
        <f>'10'!H40/1.2</f>
        <v>1.5284864600000001</v>
      </c>
      <c r="J40" s="91">
        <f>'10'!I40/1.2</f>
        <v>11.505886</v>
      </c>
      <c r="K40" s="23">
        <f>'10'!J40/1.2</f>
        <v>1.5284864600000001</v>
      </c>
      <c r="L40" s="91">
        <f>'10'!K40/1.2</f>
        <v>0</v>
      </c>
      <c r="M40" s="23">
        <f>'10'!L40/1.2</f>
        <v>0</v>
      </c>
      <c r="N40" s="91">
        <f>'10'!M40/1.2</f>
        <v>0</v>
      </c>
      <c r="O40" s="23">
        <f>'10'!N40/1.2</f>
        <v>0</v>
      </c>
      <c r="P40" s="91">
        <f>'10'!O40/1.2</f>
        <v>0</v>
      </c>
      <c r="Q40" s="23">
        <f>'10'!P40/1.2</f>
        <v>0</v>
      </c>
      <c r="R40" s="23">
        <v>0</v>
      </c>
      <c r="S40" s="23">
        <f t="shared" si="2"/>
        <v>423.46206239238956</v>
      </c>
      <c r="T40" s="23">
        <f t="shared" si="3"/>
        <v>-9.9773995400000004</v>
      </c>
      <c r="U40" s="23">
        <f t="shared" si="4"/>
        <v>13.284387312719769</v>
      </c>
      <c r="V40" s="23"/>
    </row>
    <row r="41" spans="1:22" ht="24" hidden="1" outlineLevel="2" x14ac:dyDescent="0.25">
      <c r="A41" s="39" t="s">
        <v>81</v>
      </c>
      <c r="B41" s="40" t="s">
        <v>82</v>
      </c>
      <c r="C41" s="41" t="s">
        <v>83</v>
      </c>
      <c r="D41" s="41">
        <f>'10'!D41/1.2/6.71</f>
        <v>5.0220480679582709</v>
      </c>
      <c r="E41" s="41">
        <f>'10'!E41/1.2</f>
        <v>0</v>
      </c>
      <c r="F41" s="41">
        <v>0</v>
      </c>
      <c r="G41" s="41">
        <f>'10'!F41/1.2</f>
        <v>33.697942535999999</v>
      </c>
      <c r="H41" s="94">
        <f>'10'!G41/1.2</f>
        <v>6.234</v>
      </c>
      <c r="I41" s="41">
        <f>'10'!H41/1.2</f>
        <v>0.20748645999999998</v>
      </c>
      <c r="J41" s="94">
        <f>'10'!I41/1.2</f>
        <v>6.234</v>
      </c>
      <c r="K41" s="41">
        <f>'10'!J41/1.2</f>
        <v>0.20748645999999998</v>
      </c>
      <c r="L41" s="94">
        <f>'10'!K41/1.2</f>
        <v>0</v>
      </c>
      <c r="M41" s="41">
        <f>'10'!L41/1.2</f>
        <v>0</v>
      </c>
      <c r="N41" s="94">
        <f>'10'!M41/1.2</f>
        <v>0</v>
      </c>
      <c r="O41" s="41">
        <f>'10'!N41/1.2</f>
        <v>0</v>
      </c>
      <c r="P41" s="94">
        <f>'10'!O41/1.2</f>
        <v>0</v>
      </c>
      <c r="Q41" s="41">
        <f>'10'!P41/1.2</f>
        <v>0</v>
      </c>
      <c r="R41" s="41">
        <v>0</v>
      </c>
      <c r="S41" s="41">
        <f t="shared" si="2"/>
        <v>33.490456076000001</v>
      </c>
      <c r="T41" s="41">
        <f t="shared" si="3"/>
        <v>-6.0265135399999998</v>
      </c>
      <c r="U41" s="41">
        <f t="shared" si="4"/>
        <v>3.3283038177735</v>
      </c>
      <c r="V41" s="41"/>
    </row>
    <row r="42" spans="1:22" ht="48" hidden="1" outlineLevel="2" x14ac:dyDescent="0.25">
      <c r="A42" s="39" t="s">
        <v>84</v>
      </c>
      <c r="B42" s="40" t="s">
        <v>85</v>
      </c>
      <c r="C42" s="41" t="s">
        <v>86</v>
      </c>
      <c r="D42" s="41">
        <f>'10'!D42/1.2/6.71</f>
        <v>58.117974115706339</v>
      </c>
      <c r="E42" s="41">
        <f>'10'!E42/1.2</f>
        <v>0</v>
      </c>
      <c r="F42" s="41">
        <v>0</v>
      </c>
      <c r="G42" s="41">
        <f>'10'!F42/1.2</f>
        <v>389.97160631638951</v>
      </c>
      <c r="H42" s="94">
        <f>'10'!G42/1.2</f>
        <v>5.2718860000000003</v>
      </c>
      <c r="I42" s="41">
        <f>'10'!H42/1.2</f>
        <v>0</v>
      </c>
      <c r="J42" s="94">
        <f>'10'!I42/1.2</f>
        <v>5.2718860000000003</v>
      </c>
      <c r="K42" s="41">
        <f>'10'!J42/1.2</f>
        <v>0</v>
      </c>
      <c r="L42" s="94">
        <f>'10'!K42/1.2</f>
        <v>0</v>
      </c>
      <c r="M42" s="41">
        <f>'10'!L42/1.2</f>
        <v>0</v>
      </c>
      <c r="N42" s="94">
        <f>'10'!M42/1.2</f>
        <v>0</v>
      </c>
      <c r="O42" s="41">
        <f>'10'!N42/1.2</f>
        <v>0</v>
      </c>
      <c r="P42" s="94">
        <f>'10'!O42/1.2</f>
        <v>0</v>
      </c>
      <c r="Q42" s="41">
        <f>'10'!P42/1.2</f>
        <v>0</v>
      </c>
      <c r="R42" s="41">
        <v>0</v>
      </c>
      <c r="S42" s="41">
        <f t="shared" si="2"/>
        <v>389.97160631638951</v>
      </c>
      <c r="T42" s="41">
        <f t="shared" si="3"/>
        <v>-5.2718860000000003</v>
      </c>
      <c r="U42" s="41">
        <f t="shared" si="4"/>
        <v>0</v>
      </c>
      <c r="V42" s="41"/>
    </row>
    <row r="43" spans="1:22" hidden="1" outlineLevel="2" x14ac:dyDescent="0.25">
      <c r="A43" s="39" t="s">
        <v>87</v>
      </c>
      <c r="B43" s="40" t="s">
        <v>949</v>
      </c>
      <c r="C43" s="41" t="s">
        <v>89</v>
      </c>
      <c r="D43" s="41">
        <f>'10'!D43/1.2/6.71</f>
        <v>5.3651266766020861E-2</v>
      </c>
      <c r="E43" s="41">
        <f>'10'!E43/1.2</f>
        <v>0</v>
      </c>
      <c r="F43" s="41">
        <v>0</v>
      </c>
      <c r="G43" s="41">
        <f>'10'!F43/1.2</f>
        <v>0.36</v>
      </c>
      <c r="H43" s="94">
        <f>'10'!G43/1.2</f>
        <v>0</v>
      </c>
      <c r="I43" s="41">
        <f>'10'!H43/1.2</f>
        <v>0.36</v>
      </c>
      <c r="J43" s="94">
        <f>'10'!I43/1.2</f>
        <v>0</v>
      </c>
      <c r="K43" s="41">
        <f>'10'!J43/1.2</f>
        <v>0.36</v>
      </c>
      <c r="L43" s="94">
        <f>'10'!K43/1.2</f>
        <v>0</v>
      </c>
      <c r="M43" s="41">
        <f>'10'!L43/1.2</f>
        <v>0</v>
      </c>
      <c r="N43" s="94">
        <f>'10'!M43/1.2</f>
        <v>0</v>
      </c>
      <c r="O43" s="41">
        <f>'10'!N43/1.2</f>
        <v>0</v>
      </c>
      <c r="P43" s="94">
        <f>'10'!O43/1.2</f>
        <v>0</v>
      </c>
      <c r="Q43" s="41">
        <f>'10'!P43/1.2</f>
        <v>0</v>
      </c>
      <c r="R43" s="41">
        <v>0</v>
      </c>
      <c r="S43" s="41">
        <f t="shared" ref="S43" si="8">G43-I43</f>
        <v>0</v>
      </c>
      <c r="T43" s="414">
        <f t="shared" ref="T43" si="9">I43-H43</f>
        <v>0.36</v>
      </c>
      <c r="U43" s="41">
        <f t="shared" ref="U43" si="10">IF(H43&gt;0,I43/H43,0)*100</f>
        <v>0</v>
      </c>
      <c r="V43" s="41"/>
    </row>
    <row r="44" spans="1:22" ht="24" hidden="1" outlineLevel="2" x14ac:dyDescent="0.25">
      <c r="A44" s="39" t="s">
        <v>950</v>
      </c>
      <c r="B44" s="40" t="s">
        <v>88</v>
      </c>
      <c r="C44" s="41" t="s">
        <v>951</v>
      </c>
      <c r="D44" s="41">
        <f>'10'!D44/1.2/6.71</f>
        <v>0.14321907600596126</v>
      </c>
      <c r="E44" s="41">
        <f>'10'!E44/1.2</f>
        <v>0</v>
      </c>
      <c r="F44" s="41">
        <v>0</v>
      </c>
      <c r="G44" s="41">
        <f>'10'!F44/1.2</f>
        <v>0.96100000000000008</v>
      </c>
      <c r="H44" s="94">
        <f>'10'!G44/1.2</f>
        <v>0</v>
      </c>
      <c r="I44" s="41">
        <f>'10'!H44/1.2</f>
        <v>0.96100000000000008</v>
      </c>
      <c r="J44" s="94">
        <f>'10'!I44/1.2</f>
        <v>0</v>
      </c>
      <c r="K44" s="41">
        <f>'10'!J44/1.2</f>
        <v>0.96100000000000008</v>
      </c>
      <c r="L44" s="94">
        <f>'10'!K44/1.2</f>
        <v>0</v>
      </c>
      <c r="M44" s="41">
        <f>'10'!L44/1.2</f>
        <v>0</v>
      </c>
      <c r="N44" s="94">
        <f>'10'!M44/1.2</f>
        <v>0</v>
      </c>
      <c r="O44" s="41">
        <f>'10'!N44/1.2</f>
        <v>0</v>
      </c>
      <c r="P44" s="94">
        <f>'10'!O44/1.2</f>
        <v>0</v>
      </c>
      <c r="Q44" s="41">
        <f>'10'!P44/1.2</f>
        <v>0</v>
      </c>
      <c r="R44" s="41">
        <v>0</v>
      </c>
      <c r="S44" s="41">
        <f t="shared" si="2"/>
        <v>0</v>
      </c>
      <c r="T44" s="41">
        <f t="shared" si="3"/>
        <v>0.96100000000000008</v>
      </c>
      <c r="U44" s="41">
        <f t="shared" si="4"/>
        <v>0</v>
      </c>
      <c r="V44" s="41"/>
    </row>
    <row r="45" spans="1:22" ht="48" collapsed="1" x14ac:dyDescent="0.25">
      <c r="A45" s="32" t="s">
        <v>90</v>
      </c>
      <c r="B45" s="33" t="s">
        <v>37</v>
      </c>
      <c r="C45" s="34" t="s">
        <v>31</v>
      </c>
      <c r="D45" s="34" t="s">
        <v>38</v>
      </c>
      <c r="E45" s="34" t="s">
        <v>38</v>
      </c>
      <c r="F45" s="34" t="s">
        <v>38</v>
      </c>
      <c r="G45" s="34" t="s">
        <v>38</v>
      </c>
      <c r="H45" s="34" t="s">
        <v>38</v>
      </c>
      <c r="I45" s="34" t="s">
        <v>38</v>
      </c>
      <c r="J45" s="34" t="s">
        <v>38</v>
      </c>
      <c r="K45" s="34" t="s">
        <v>38</v>
      </c>
      <c r="L45" s="34" t="s">
        <v>38</v>
      </c>
      <c r="M45" s="34" t="s">
        <v>38</v>
      </c>
      <c r="N45" s="34" t="s">
        <v>38</v>
      </c>
      <c r="O45" s="34" t="s">
        <v>38</v>
      </c>
      <c r="P45" s="34" t="s">
        <v>38</v>
      </c>
      <c r="Q45" s="34" t="s">
        <v>38</v>
      </c>
      <c r="R45" s="34" t="s">
        <v>38</v>
      </c>
      <c r="S45" s="34" t="s">
        <v>38</v>
      </c>
      <c r="T45" s="34" t="s">
        <v>38</v>
      </c>
      <c r="U45" s="34" t="s">
        <v>38</v>
      </c>
      <c r="V45" s="34"/>
    </row>
    <row r="46" spans="1:22" ht="36" collapsed="1" x14ac:dyDescent="0.25">
      <c r="A46" s="32" t="s">
        <v>91</v>
      </c>
      <c r="B46" s="33" t="s">
        <v>92</v>
      </c>
      <c r="C46" s="34" t="s">
        <v>31</v>
      </c>
      <c r="D46" s="34">
        <f>'10'!D46/1.2/6.71</f>
        <v>90.678106499223759</v>
      </c>
      <c r="E46" s="34">
        <f>E47+E50+E51+E52+E53+E49</f>
        <v>0</v>
      </c>
      <c r="F46" s="34">
        <v>0</v>
      </c>
      <c r="G46" s="34">
        <f>'10'!F46/1.2</f>
        <v>608.45009460979145</v>
      </c>
      <c r="H46" s="93">
        <f>'10'!G46/1.2</f>
        <v>3.0748963807405834</v>
      </c>
      <c r="I46" s="34">
        <f>'10'!H46/1.2</f>
        <v>29.852399759999997</v>
      </c>
      <c r="J46" s="93">
        <f>'10'!I46/1.2</f>
        <v>3.0748963807405834</v>
      </c>
      <c r="K46" s="34">
        <f>'10'!J46/1.2</f>
        <v>29.852399759999997</v>
      </c>
      <c r="L46" s="93">
        <f>'10'!K46/1.2</f>
        <v>0</v>
      </c>
      <c r="M46" s="34">
        <f>'10'!L46/1.2</f>
        <v>0</v>
      </c>
      <c r="N46" s="93">
        <f>'10'!M46/1.2</f>
        <v>0</v>
      </c>
      <c r="O46" s="34">
        <f>'10'!N46/1.2</f>
        <v>0</v>
      </c>
      <c r="P46" s="93">
        <f>'10'!O46/1.2</f>
        <v>0</v>
      </c>
      <c r="Q46" s="34">
        <f>'10'!P46/1.2</f>
        <v>0</v>
      </c>
      <c r="R46" s="34">
        <v>0</v>
      </c>
      <c r="S46" s="34">
        <f t="shared" si="2"/>
        <v>578.59769484979142</v>
      </c>
      <c r="T46" s="34">
        <f t="shared" si="3"/>
        <v>26.777503379259414</v>
      </c>
      <c r="U46" s="34">
        <f t="shared" si="4"/>
        <v>970.84246308196248</v>
      </c>
      <c r="V46" s="34"/>
    </row>
    <row r="47" spans="1:22" ht="24" hidden="1" outlineLevel="2" x14ac:dyDescent="0.25">
      <c r="A47" s="39" t="s">
        <v>93</v>
      </c>
      <c r="B47" s="40" t="s">
        <v>94</v>
      </c>
      <c r="C47" s="41" t="s">
        <v>95</v>
      </c>
      <c r="D47" s="41">
        <f>'10'!D47/1.2/6.71</f>
        <v>36.416280060506708</v>
      </c>
      <c r="E47" s="41">
        <f>'10'!E47/1.2</f>
        <v>0</v>
      </c>
      <c r="F47" s="41">
        <v>0</v>
      </c>
      <c r="G47" s="41">
        <f>'10'!F47/1.2</f>
        <v>244.35323920599998</v>
      </c>
      <c r="H47" s="94">
        <f>'10'!G47/1.2</f>
        <v>0</v>
      </c>
      <c r="I47" s="41">
        <f>'10'!H47/1.2</f>
        <v>29.51172425</v>
      </c>
      <c r="J47" s="94">
        <f>'10'!I47/1.2</f>
        <v>0</v>
      </c>
      <c r="K47" s="41">
        <f>'10'!J47/1.2</f>
        <v>29.51172425</v>
      </c>
      <c r="L47" s="94">
        <f>'10'!K47/1.2</f>
        <v>0</v>
      </c>
      <c r="M47" s="41">
        <f>'10'!L47/1.2</f>
        <v>0</v>
      </c>
      <c r="N47" s="94">
        <f>'10'!M47/1.2</f>
        <v>0</v>
      </c>
      <c r="O47" s="41">
        <f>'10'!N47/1.2</f>
        <v>0</v>
      </c>
      <c r="P47" s="94">
        <f>'10'!O47/1.2</f>
        <v>0</v>
      </c>
      <c r="Q47" s="41">
        <f>'10'!P47/1.2</f>
        <v>0</v>
      </c>
      <c r="R47" s="41">
        <v>0</v>
      </c>
      <c r="S47" s="41">
        <f t="shared" si="2"/>
        <v>214.84151495599997</v>
      </c>
      <c r="T47" s="41">
        <f t="shared" si="3"/>
        <v>29.51172425</v>
      </c>
      <c r="U47" s="41">
        <f t="shared" si="4"/>
        <v>0</v>
      </c>
      <c r="V47" s="41"/>
    </row>
    <row r="48" spans="1:22" hidden="1" outlineLevel="3" x14ac:dyDescent="0.25">
      <c r="A48" s="39" t="s">
        <v>96</v>
      </c>
      <c r="B48" s="40" t="s">
        <v>97</v>
      </c>
      <c r="C48" s="41" t="s">
        <v>98</v>
      </c>
      <c r="D48" s="41">
        <f>'10'!D48/1.2/6.71</f>
        <v>36.416280060506708</v>
      </c>
      <c r="E48" s="41">
        <f>'10'!E48/1.2</f>
        <v>0</v>
      </c>
      <c r="F48" s="41">
        <v>0</v>
      </c>
      <c r="G48" s="41">
        <f>'10'!F48/1.2</f>
        <v>244.35323920599998</v>
      </c>
      <c r="H48" s="94">
        <f>'10'!G48/1.2</f>
        <v>0</v>
      </c>
      <c r="I48" s="41">
        <f>'10'!H48/1.2</f>
        <v>29.51172425</v>
      </c>
      <c r="J48" s="94">
        <f>'10'!I48/1.2</f>
        <v>0</v>
      </c>
      <c r="K48" s="41">
        <f>'10'!J48/1.2</f>
        <v>29.51172425</v>
      </c>
      <c r="L48" s="94">
        <f>'10'!K48/1.2</f>
        <v>0</v>
      </c>
      <c r="M48" s="41">
        <f>'10'!L48/1.2</f>
        <v>0</v>
      </c>
      <c r="N48" s="94">
        <f>'10'!M48/1.2</f>
        <v>0</v>
      </c>
      <c r="O48" s="41">
        <f>'10'!N48/1.2</f>
        <v>0</v>
      </c>
      <c r="P48" s="94">
        <f>'10'!O48/1.2</f>
        <v>0</v>
      </c>
      <c r="Q48" s="41">
        <f>'10'!P48/1.2</f>
        <v>0</v>
      </c>
      <c r="R48" s="41">
        <v>0</v>
      </c>
      <c r="S48" s="41">
        <f t="shared" si="2"/>
        <v>214.84151495599997</v>
      </c>
      <c r="T48" s="41">
        <f t="shared" si="3"/>
        <v>29.51172425</v>
      </c>
      <c r="U48" s="41">
        <f t="shared" si="4"/>
        <v>0</v>
      </c>
      <c r="V48" s="41"/>
    </row>
    <row r="49" spans="1:22" ht="24" hidden="1" outlineLevel="2" x14ac:dyDescent="0.25">
      <c r="A49" s="39" t="s">
        <v>99</v>
      </c>
      <c r="B49" s="40" t="s">
        <v>100</v>
      </c>
      <c r="C49" s="41" t="s">
        <v>101</v>
      </c>
      <c r="D49" s="41">
        <f>'10'!D49/1.2/6.71</f>
        <v>0.33308468910057554</v>
      </c>
      <c r="E49" s="41">
        <f>'10'!E49/1.2</f>
        <v>0</v>
      </c>
      <c r="F49" s="41">
        <v>0</v>
      </c>
      <c r="G49" s="41">
        <f>'10'!F49/1.2</f>
        <v>2.234998263864862</v>
      </c>
      <c r="H49" s="94">
        <f>'10'!G49/1.2</f>
        <v>0</v>
      </c>
      <c r="I49" s="41">
        <f>'10'!H49/1.2</f>
        <v>1.2E-2</v>
      </c>
      <c r="J49" s="94">
        <f>'10'!I49/1.2</f>
        <v>0</v>
      </c>
      <c r="K49" s="41">
        <f>'10'!J49/1.2</f>
        <v>1.2E-2</v>
      </c>
      <c r="L49" s="94">
        <f>'10'!K49/1.2</f>
        <v>0</v>
      </c>
      <c r="M49" s="41">
        <f>'10'!L49/1.2</f>
        <v>0</v>
      </c>
      <c r="N49" s="94">
        <f>'10'!M49/1.2</f>
        <v>0</v>
      </c>
      <c r="O49" s="41">
        <f>'10'!N49/1.2</f>
        <v>0</v>
      </c>
      <c r="P49" s="94">
        <f>'10'!O49/1.2</f>
        <v>0</v>
      </c>
      <c r="Q49" s="41">
        <f>'10'!P49/1.2</f>
        <v>0</v>
      </c>
      <c r="R49" s="41">
        <v>0</v>
      </c>
      <c r="S49" s="41">
        <f t="shared" si="2"/>
        <v>2.222998263864862</v>
      </c>
      <c r="T49" s="41">
        <f t="shared" si="3"/>
        <v>1.2E-2</v>
      </c>
      <c r="U49" s="41">
        <f t="shared" si="4"/>
        <v>0</v>
      </c>
      <c r="V49" s="41"/>
    </row>
    <row r="50" spans="1:22" ht="24" hidden="1" outlineLevel="2" x14ac:dyDescent="0.25">
      <c r="A50" s="39" t="s">
        <v>99</v>
      </c>
      <c r="B50" s="40" t="s">
        <v>102</v>
      </c>
      <c r="C50" s="41" t="s">
        <v>101</v>
      </c>
      <c r="D50" s="41">
        <f>'10'!D50/1.2/6.71</f>
        <v>42.580000783659102</v>
      </c>
      <c r="E50" s="41">
        <f>'10'!E50/1.2</f>
        <v>0</v>
      </c>
      <c r="F50" s="41">
        <v>0</v>
      </c>
      <c r="G50" s="41">
        <f>'10'!F50/1.2</f>
        <v>285.71180525835257</v>
      </c>
      <c r="H50" s="94">
        <f>'10'!G50/1.2</f>
        <v>1.1155524117333333</v>
      </c>
      <c r="I50" s="41">
        <f>'10'!H50/1.2</f>
        <v>0.10975160999999997</v>
      </c>
      <c r="J50" s="94">
        <f>'10'!I50/1.2</f>
        <v>1.1155524117333333</v>
      </c>
      <c r="K50" s="41">
        <f>'10'!J50/1.2</f>
        <v>0.10975160999999997</v>
      </c>
      <c r="L50" s="94">
        <f>'10'!K50/1.2</f>
        <v>0</v>
      </c>
      <c r="M50" s="41">
        <f>'10'!L50/1.2</f>
        <v>0</v>
      </c>
      <c r="N50" s="94">
        <f>'10'!M50/1.2</f>
        <v>0</v>
      </c>
      <c r="O50" s="41">
        <f>'10'!N50/1.2</f>
        <v>0</v>
      </c>
      <c r="P50" s="94">
        <f>'10'!O50/1.2</f>
        <v>0</v>
      </c>
      <c r="Q50" s="41">
        <f>'10'!P50/1.2</f>
        <v>0</v>
      </c>
      <c r="R50" s="41">
        <v>0</v>
      </c>
      <c r="S50" s="41">
        <f t="shared" si="2"/>
        <v>285.60205364835258</v>
      </c>
      <c r="T50" s="41">
        <f t="shared" si="3"/>
        <v>-1.0058008017333333</v>
      </c>
      <c r="U50" s="41">
        <f t="shared" si="4"/>
        <v>9.8383194590982139</v>
      </c>
      <c r="V50" s="41"/>
    </row>
    <row r="51" spans="1:22" ht="24" hidden="1" outlineLevel="2" x14ac:dyDescent="0.25">
      <c r="A51" s="39" t="s">
        <v>103</v>
      </c>
      <c r="B51" s="40" t="s">
        <v>104</v>
      </c>
      <c r="C51" s="41" t="s">
        <v>105</v>
      </c>
      <c r="D51" s="41">
        <f>'10'!D51/1.2/6.71</f>
        <v>1.4455898513220466</v>
      </c>
      <c r="E51" s="41">
        <f>'10'!E51/1.2</f>
        <v>0</v>
      </c>
      <c r="F51" s="41">
        <v>0</v>
      </c>
      <c r="G51" s="41">
        <f>'10'!F51/1.2</f>
        <v>9.6999079023709331</v>
      </c>
      <c r="H51" s="94">
        <f>'10'!G51/1.2</f>
        <v>0.55964003333333334</v>
      </c>
      <c r="I51" s="41">
        <f>'10'!H51/1.2</f>
        <v>9.2426500000000009E-2</v>
      </c>
      <c r="J51" s="94">
        <f>'10'!I51/1.2</f>
        <v>0.55964003333333334</v>
      </c>
      <c r="K51" s="41">
        <f>'10'!J51/1.2</f>
        <v>9.2426500000000009E-2</v>
      </c>
      <c r="L51" s="94">
        <f>'10'!K51/1.2</f>
        <v>0</v>
      </c>
      <c r="M51" s="41">
        <f>'10'!L51/1.2</f>
        <v>0</v>
      </c>
      <c r="N51" s="94">
        <f>'10'!M51/1.2</f>
        <v>0</v>
      </c>
      <c r="O51" s="41">
        <f>'10'!N51/1.2</f>
        <v>0</v>
      </c>
      <c r="P51" s="94">
        <f>'10'!O51/1.2</f>
        <v>0</v>
      </c>
      <c r="Q51" s="41">
        <f>'10'!P51/1.2</f>
        <v>0</v>
      </c>
      <c r="R51" s="41">
        <v>0</v>
      </c>
      <c r="S51" s="41">
        <f t="shared" si="2"/>
        <v>9.607481402370933</v>
      </c>
      <c r="T51" s="41">
        <f t="shared" si="3"/>
        <v>-0.46721353333333332</v>
      </c>
      <c r="U51" s="41">
        <f t="shared" si="4"/>
        <v>16.515348169338136</v>
      </c>
      <c r="V51" s="41"/>
    </row>
    <row r="52" spans="1:22" ht="24" hidden="1" outlineLevel="2" x14ac:dyDescent="0.25">
      <c r="A52" s="39" t="s">
        <v>106</v>
      </c>
      <c r="B52" s="40" t="s">
        <v>107</v>
      </c>
      <c r="C52" s="41" t="s">
        <v>108</v>
      </c>
      <c r="D52" s="41">
        <f>'10'!D52/1.2/6.71</f>
        <v>5.3727147558960775</v>
      </c>
      <c r="E52" s="41">
        <f>'10'!E52/1.2</f>
        <v>0</v>
      </c>
      <c r="F52" s="41">
        <v>0</v>
      </c>
      <c r="G52" s="41">
        <f>'10'!F52/1.2</f>
        <v>36.050916012062679</v>
      </c>
      <c r="H52" s="94">
        <f>'10'!G52/1.2</f>
        <v>0.13955600891166667</v>
      </c>
      <c r="I52" s="41">
        <f>'10'!H52/1.2</f>
        <v>5.801681999999999E-2</v>
      </c>
      <c r="J52" s="94">
        <f>'10'!I52/1.2</f>
        <v>0.13955600891166667</v>
      </c>
      <c r="K52" s="41">
        <f>'10'!J52/1.2</f>
        <v>5.801681999999999E-2</v>
      </c>
      <c r="L52" s="94">
        <f>'10'!K52/1.2</f>
        <v>0</v>
      </c>
      <c r="M52" s="41">
        <f>'10'!L52/1.2</f>
        <v>0</v>
      </c>
      <c r="N52" s="94">
        <f>'10'!M52/1.2</f>
        <v>0</v>
      </c>
      <c r="O52" s="41">
        <f>'10'!N52/1.2</f>
        <v>0</v>
      </c>
      <c r="P52" s="94">
        <f>'10'!O52/1.2</f>
        <v>0</v>
      </c>
      <c r="Q52" s="41">
        <f>'10'!P52/1.2</f>
        <v>0</v>
      </c>
      <c r="R52" s="41">
        <v>0</v>
      </c>
      <c r="S52" s="41">
        <f t="shared" si="2"/>
        <v>35.99289919206268</v>
      </c>
      <c r="T52" s="41">
        <f t="shared" si="3"/>
        <v>-8.1539188911666671E-2</v>
      </c>
      <c r="U52" s="41">
        <f t="shared" si="4"/>
        <v>41.57242705093573</v>
      </c>
      <c r="V52" s="41"/>
    </row>
    <row r="53" spans="1:22" ht="24" hidden="1" outlineLevel="2" x14ac:dyDescent="0.25">
      <c r="A53" s="39" t="s">
        <v>109</v>
      </c>
      <c r="B53" s="40" t="s">
        <v>110</v>
      </c>
      <c r="C53" s="41" t="s">
        <v>111</v>
      </c>
      <c r="D53" s="41">
        <f>'10'!D53/1.2/6.71</f>
        <v>4.5304363587392649</v>
      </c>
      <c r="E53" s="41">
        <f>'10'!E53/1.2</f>
        <v>0</v>
      </c>
      <c r="F53" s="41">
        <v>0</v>
      </c>
      <c r="G53" s="41">
        <f>'10'!F53/1.2</f>
        <v>30.399227967140465</v>
      </c>
      <c r="H53" s="94">
        <f>'10'!G53/1.2</f>
        <v>1.26014792676225</v>
      </c>
      <c r="I53" s="41">
        <f>'10'!H53/1.2</f>
        <v>6.8480580000000013E-2</v>
      </c>
      <c r="J53" s="94">
        <f>'10'!I53/1.2</f>
        <v>1.26014792676225</v>
      </c>
      <c r="K53" s="41">
        <f>'10'!J53/1.2</f>
        <v>6.8480580000000013E-2</v>
      </c>
      <c r="L53" s="94">
        <f>'10'!K53/1.2</f>
        <v>0</v>
      </c>
      <c r="M53" s="41">
        <f>'10'!L53/1.2</f>
        <v>0</v>
      </c>
      <c r="N53" s="94">
        <f>'10'!M53/1.2</f>
        <v>0</v>
      </c>
      <c r="O53" s="41">
        <f>'10'!N53/1.2</f>
        <v>0</v>
      </c>
      <c r="P53" s="94">
        <f>'10'!O53/1.2</f>
        <v>0</v>
      </c>
      <c r="Q53" s="41">
        <f>'10'!P53/1.2</f>
        <v>0</v>
      </c>
      <c r="R53" s="41">
        <v>0</v>
      </c>
      <c r="S53" s="41">
        <f t="shared" si="2"/>
        <v>30.330747387140466</v>
      </c>
      <c r="T53" s="41">
        <f t="shared" si="3"/>
        <v>-1.1916673467622498</v>
      </c>
      <c r="U53" s="41">
        <f t="shared" si="4"/>
        <v>5.4343286645679756</v>
      </c>
      <c r="V53" s="41"/>
    </row>
    <row r="54" spans="1:22" ht="36" collapsed="1" x14ac:dyDescent="0.25">
      <c r="A54" s="32" t="s">
        <v>112</v>
      </c>
      <c r="B54" s="33" t="s">
        <v>42</v>
      </c>
      <c r="C54" s="34" t="s">
        <v>31</v>
      </c>
      <c r="D54" s="34">
        <f>'10'!D54/1.2/6.71</f>
        <v>0</v>
      </c>
      <c r="E54" s="34">
        <f>'10'!E54/1.2</f>
        <v>0</v>
      </c>
      <c r="F54" s="34">
        <v>0</v>
      </c>
      <c r="G54" s="34">
        <f>'10'!F54/1.2</f>
        <v>0</v>
      </c>
      <c r="H54" s="93">
        <f>'10'!G54/1.2</f>
        <v>0</v>
      </c>
      <c r="I54" s="34">
        <f>'10'!H54/1.2</f>
        <v>0</v>
      </c>
      <c r="J54" s="93">
        <f>'10'!I54/1.2</f>
        <v>0</v>
      </c>
      <c r="K54" s="34">
        <f>'10'!J54/1.2</f>
        <v>0</v>
      </c>
      <c r="L54" s="93">
        <f>'10'!K54/1.2</f>
        <v>0</v>
      </c>
      <c r="M54" s="34">
        <f>'10'!L54/1.2</f>
        <v>0</v>
      </c>
      <c r="N54" s="93">
        <f>'10'!M54/1.2</f>
        <v>0</v>
      </c>
      <c r="O54" s="34">
        <f>'10'!N54/1.2</f>
        <v>0</v>
      </c>
      <c r="P54" s="93">
        <f>'10'!O54/1.2</f>
        <v>0</v>
      </c>
      <c r="Q54" s="34">
        <f>'10'!P54/1.2</f>
        <v>0</v>
      </c>
      <c r="R54" s="34">
        <v>0</v>
      </c>
      <c r="S54" s="34">
        <f t="shared" si="2"/>
        <v>0</v>
      </c>
      <c r="T54" s="34">
        <f t="shared" si="3"/>
        <v>0</v>
      </c>
      <c r="U54" s="34">
        <f t="shared" si="4"/>
        <v>0</v>
      </c>
      <c r="V54" s="34"/>
    </row>
    <row r="55" spans="1:22" ht="24" collapsed="1" x14ac:dyDescent="0.25">
      <c r="A55" s="32" t="s">
        <v>113</v>
      </c>
      <c r="B55" s="33" t="s">
        <v>114</v>
      </c>
      <c r="C55" s="34" t="s">
        <v>31</v>
      </c>
      <c r="D55" s="34">
        <f>'10'!D55/1.2/6.71</f>
        <v>34.658037800802795</v>
      </c>
      <c r="E55" s="34">
        <f>SUM(E56:E57)</f>
        <v>0</v>
      </c>
      <c r="F55" s="34">
        <v>0</v>
      </c>
      <c r="G55" s="34">
        <f>'10'!F55/1.2</f>
        <v>232.55543364338675</v>
      </c>
      <c r="H55" s="93">
        <f>'10'!G55/1.2</f>
        <v>0.55200000000000005</v>
      </c>
      <c r="I55" s="34">
        <f>'10'!H55/1.2</f>
        <v>4.1703733300000003</v>
      </c>
      <c r="J55" s="93">
        <f>'10'!I55/1.2</f>
        <v>0.55200000000000005</v>
      </c>
      <c r="K55" s="34">
        <f>'10'!J55/1.2</f>
        <v>4.1703733300000003</v>
      </c>
      <c r="L55" s="93">
        <f>'10'!K55/1.2</f>
        <v>0</v>
      </c>
      <c r="M55" s="34">
        <f>'10'!L55/1.2</f>
        <v>0</v>
      </c>
      <c r="N55" s="93">
        <f>'10'!M55/1.2</f>
        <v>0</v>
      </c>
      <c r="O55" s="34">
        <f>'10'!N55/1.2</f>
        <v>0</v>
      </c>
      <c r="P55" s="93">
        <f>'10'!O55/1.2</f>
        <v>0</v>
      </c>
      <c r="Q55" s="34">
        <f>'10'!P55/1.2</f>
        <v>0</v>
      </c>
      <c r="R55" s="34">
        <v>0</v>
      </c>
      <c r="S55" s="34">
        <f t="shared" si="2"/>
        <v>228.38506031338676</v>
      </c>
      <c r="T55" s="34">
        <f t="shared" si="3"/>
        <v>3.6183733300000003</v>
      </c>
      <c r="U55" s="34">
        <f t="shared" si="4"/>
        <v>755.50241485507252</v>
      </c>
      <c r="V55" s="34"/>
    </row>
    <row r="56" spans="1:22" ht="24" hidden="1" outlineLevel="2" x14ac:dyDescent="0.25">
      <c r="A56" s="39" t="s">
        <v>115</v>
      </c>
      <c r="B56" s="40" t="s">
        <v>116</v>
      </c>
      <c r="C56" s="41" t="s">
        <v>117</v>
      </c>
      <c r="D56" s="41">
        <f>'10'!D56/1.2/6.71</f>
        <v>34.076884298567322</v>
      </c>
      <c r="E56" s="41">
        <f>'10'!E56/1.2</f>
        <v>0</v>
      </c>
      <c r="F56" s="41">
        <v>0</v>
      </c>
      <c r="G56" s="41">
        <f>'10'!F56/1.2</f>
        <v>228.65589364338675</v>
      </c>
      <c r="H56" s="94">
        <f>'10'!G56/1.2</f>
        <v>0</v>
      </c>
      <c r="I56" s="41">
        <f>'10'!H56/1.2</f>
        <v>0.27083332999999998</v>
      </c>
      <c r="J56" s="94">
        <f>'10'!I56/1.2</f>
        <v>0</v>
      </c>
      <c r="K56" s="41">
        <f>'10'!J56/1.2</f>
        <v>0.27083332999999998</v>
      </c>
      <c r="L56" s="94">
        <f>'10'!K56/1.2</f>
        <v>0</v>
      </c>
      <c r="M56" s="41">
        <f>'10'!L56/1.2</f>
        <v>0</v>
      </c>
      <c r="N56" s="94">
        <f>'10'!M56/1.2</f>
        <v>0</v>
      </c>
      <c r="O56" s="41">
        <f>'10'!N56/1.2</f>
        <v>0</v>
      </c>
      <c r="P56" s="94">
        <f>'10'!O56/1.2</f>
        <v>0</v>
      </c>
      <c r="Q56" s="41">
        <f>'10'!P56/1.2</f>
        <v>0</v>
      </c>
      <c r="R56" s="41">
        <v>0</v>
      </c>
      <c r="S56" s="41">
        <f t="shared" si="2"/>
        <v>228.38506031338676</v>
      </c>
      <c r="T56" s="41">
        <f t="shared" si="3"/>
        <v>0.27083332999999998</v>
      </c>
      <c r="U56" s="41">
        <f t="shared" si="4"/>
        <v>0</v>
      </c>
      <c r="V56" s="41"/>
    </row>
    <row r="57" spans="1:22" hidden="1" outlineLevel="2" x14ac:dyDescent="0.25">
      <c r="A57" s="39" t="s">
        <v>118</v>
      </c>
      <c r="B57" s="40" t="s">
        <v>119</v>
      </c>
      <c r="C57" s="41" t="s">
        <v>120</v>
      </c>
      <c r="D57" s="41">
        <f>'10'!D57/1.2/6.71</f>
        <v>0.58115350223546947</v>
      </c>
      <c r="E57" s="41">
        <f>'10'!E57/1.2</f>
        <v>0</v>
      </c>
      <c r="F57" s="41">
        <v>0</v>
      </c>
      <c r="G57" s="41">
        <f>'10'!F57/1.2</f>
        <v>3.89954</v>
      </c>
      <c r="H57" s="94">
        <f>'10'!G57/1.2</f>
        <v>0.55200000000000005</v>
      </c>
      <c r="I57" s="41">
        <f>'10'!H57/1.2</f>
        <v>3.89954</v>
      </c>
      <c r="J57" s="94">
        <f>'10'!I57/1.2</f>
        <v>0.55200000000000005</v>
      </c>
      <c r="K57" s="41">
        <f>'10'!J57/1.2</f>
        <v>3.89954</v>
      </c>
      <c r="L57" s="94">
        <f>'10'!K57/1.2</f>
        <v>0</v>
      </c>
      <c r="M57" s="41">
        <f>'10'!L57/1.2</f>
        <v>0</v>
      </c>
      <c r="N57" s="94">
        <f>'10'!M57/1.2</f>
        <v>0</v>
      </c>
      <c r="O57" s="41">
        <f>'10'!N57/1.2</f>
        <v>0</v>
      </c>
      <c r="P57" s="94">
        <f>'10'!O57/1.2</f>
        <v>0</v>
      </c>
      <c r="Q57" s="41">
        <f>'10'!P57/1.2</f>
        <v>0</v>
      </c>
      <c r="R57" s="41">
        <v>0</v>
      </c>
      <c r="S57" s="41">
        <f t="shared" si="2"/>
        <v>0</v>
      </c>
      <c r="T57" s="41">
        <f t="shared" si="3"/>
        <v>3.34754</v>
      </c>
      <c r="U57" s="41">
        <f t="shared" si="4"/>
        <v>706.43840579710138</v>
      </c>
      <c r="V57" s="41"/>
    </row>
    <row r="58" spans="1:22" collapsed="1" x14ac:dyDescent="0.25">
      <c r="H58" s="98"/>
      <c r="J58" s="98"/>
      <c r="L58" s="98"/>
      <c r="N58" s="98"/>
      <c r="P58" s="98"/>
    </row>
    <row r="59" spans="1:22" s="49" customFormat="1" x14ac:dyDescent="0.25">
      <c r="D59" s="89"/>
      <c r="E59" s="89"/>
      <c r="F59" s="89"/>
      <c r="G59" s="89"/>
      <c r="H59" s="89"/>
    </row>
    <row r="60" spans="1:22" s="49" customFormat="1" x14ac:dyDescent="0.25">
      <c r="D60" s="89"/>
      <c r="E60" s="89"/>
      <c r="F60" s="89"/>
      <c r="G60" s="89"/>
      <c r="H60" s="89"/>
    </row>
    <row r="61" spans="1:22" s="49" customFormat="1" x14ac:dyDescent="0.25">
      <c r="D61" s="89"/>
      <c r="E61" s="89"/>
      <c r="F61" s="89"/>
      <c r="G61" s="89"/>
      <c r="H61" s="89"/>
    </row>
    <row r="62" spans="1:22" s="49" customFormat="1" x14ac:dyDescent="0.25">
      <c r="D62" s="89"/>
      <c r="E62" s="89"/>
      <c r="F62" s="89"/>
      <c r="G62" s="89"/>
      <c r="H62" s="89"/>
    </row>
    <row r="63" spans="1:22" s="49" customFormat="1" x14ac:dyDescent="0.25">
      <c r="D63" s="89"/>
      <c r="E63" s="89"/>
      <c r="F63" s="89"/>
      <c r="G63" s="89"/>
      <c r="H63" s="89"/>
    </row>
    <row r="64" spans="1:22" s="49" customFormat="1" x14ac:dyDescent="0.25">
      <c r="D64" s="89"/>
      <c r="E64" s="89"/>
      <c r="F64" s="89"/>
      <c r="G64" s="89"/>
      <c r="H64" s="89"/>
    </row>
  </sheetData>
  <autoFilter ref="A16:V57" xr:uid="{00000000-0009-0000-0000-000008000000}"/>
  <mergeCells count="26">
    <mergeCell ref="T2:V2"/>
    <mergeCell ref="A3:V3"/>
    <mergeCell ref="G6:P6"/>
    <mergeCell ref="G7:P7"/>
    <mergeCell ref="F11:V11"/>
    <mergeCell ref="B11:E11"/>
    <mergeCell ref="A14:A16"/>
    <mergeCell ref="B14:B16"/>
    <mergeCell ref="C14:C16"/>
    <mergeCell ref="D14:D16"/>
    <mergeCell ref="E14:E16"/>
    <mergeCell ref="H12:Q12"/>
    <mergeCell ref="T14:U15"/>
    <mergeCell ref="V14:V16"/>
    <mergeCell ref="F15:F16"/>
    <mergeCell ref="G15:G16"/>
    <mergeCell ref="H15:I15"/>
    <mergeCell ref="J15:K15"/>
    <mergeCell ref="L15:M15"/>
    <mergeCell ref="N15:O15"/>
    <mergeCell ref="F14:G14"/>
    <mergeCell ref="P15:Q15"/>
    <mergeCell ref="R15:R16"/>
    <mergeCell ref="S15:S16"/>
    <mergeCell ref="H14:Q14"/>
    <mergeCell ref="R14:S14"/>
  </mergeCells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1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X59"/>
  <sheetViews>
    <sheetView view="pageBreakPreview" topLeftCell="A5" zoomScaleNormal="100" zoomScaleSheetLayoutView="100" workbookViewId="0">
      <selection activeCell="B14" sqref="B14:B18"/>
    </sheetView>
  </sheetViews>
  <sheetFormatPr defaultRowHeight="15.75" outlineLevelRow="3" x14ac:dyDescent="0.25"/>
  <cols>
    <col min="1" max="1" width="7.140625" style="49" customWidth="1"/>
    <col min="2" max="2" width="32.28515625" style="49" customWidth="1"/>
    <col min="3" max="3" width="12" style="49" customWidth="1"/>
    <col min="4" max="4" width="8.42578125" style="89" customWidth="1"/>
    <col min="5" max="7" width="7.7109375" style="89" customWidth="1"/>
    <col min="8" max="8" width="9.28515625" style="89" customWidth="1"/>
    <col min="9" max="9" width="8.140625" style="49" customWidth="1"/>
    <col min="10" max="12" width="7.7109375" style="49" customWidth="1"/>
    <col min="13" max="13" width="8.42578125" style="49" customWidth="1"/>
    <col min="14" max="14" width="8.28515625" style="49" customWidth="1"/>
    <col min="15" max="15" width="10.7109375" style="49" customWidth="1"/>
    <col min="16" max="21" width="6.7109375" style="49" customWidth="1"/>
    <col min="22" max="22" width="8.5703125" style="49" customWidth="1"/>
    <col min="23" max="23" width="8.28515625" style="49" bestFit="1" customWidth="1"/>
    <col min="24" max="24" width="11.7109375" style="49" customWidth="1"/>
    <col min="25" max="16384" width="9.140625" style="49"/>
  </cols>
  <sheetData>
    <row r="1" spans="1:24" s="44" customFormat="1" ht="11.25" x14ac:dyDescent="0.2">
      <c r="D1" s="88"/>
      <c r="E1" s="88"/>
      <c r="F1" s="88"/>
      <c r="G1" s="88"/>
      <c r="H1" s="88"/>
      <c r="X1" s="45" t="s">
        <v>124</v>
      </c>
    </row>
    <row r="2" spans="1:24" s="44" customFormat="1" ht="24" customHeight="1" x14ac:dyDescent="0.2">
      <c r="P2" s="46"/>
      <c r="Q2" s="46"/>
      <c r="R2" s="46"/>
      <c r="S2" s="46"/>
      <c r="T2" s="46"/>
      <c r="U2" s="46"/>
      <c r="V2" s="726" t="s">
        <v>1</v>
      </c>
      <c r="W2" s="726"/>
      <c r="X2" s="726"/>
    </row>
    <row r="3" spans="1:24" s="47" customFormat="1" ht="12" customHeight="1" x14ac:dyDescent="0.2">
      <c r="A3" s="727" t="s">
        <v>125</v>
      </c>
      <c r="B3" s="727"/>
      <c r="C3" s="727"/>
      <c r="D3" s="727"/>
      <c r="E3" s="727"/>
      <c r="F3" s="727"/>
      <c r="G3" s="727"/>
      <c r="H3" s="727"/>
      <c r="I3" s="727"/>
      <c r="J3" s="727"/>
      <c r="K3" s="727"/>
      <c r="L3" s="727"/>
      <c r="M3" s="727"/>
      <c r="N3" s="727"/>
      <c r="O3" s="727"/>
      <c r="P3" s="727"/>
      <c r="Q3" s="727"/>
      <c r="R3" s="727"/>
      <c r="S3" s="727"/>
      <c r="T3" s="727"/>
      <c r="U3" s="727"/>
      <c r="V3" s="727"/>
      <c r="W3" s="727"/>
      <c r="X3" s="727"/>
    </row>
    <row r="4" spans="1:24" s="47" customFormat="1" ht="12" x14ac:dyDescent="0.2">
      <c r="H4" s="48" t="s">
        <v>3</v>
      </c>
      <c r="I4" s="628" t="str">
        <f>'10'!$G$4</f>
        <v>1</v>
      </c>
      <c r="J4" s="628"/>
      <c r="K4" s="47" t="s">
        <v>4</v>
      </c>
      <c r="L4" s="628" t="str">
        <f>'10'!$J$4</f>
        <v>2020</v>
      </c>
      <c r="M4" s="628"/>
      <c r="N4" s="47" t="s">
        <v>5</v>
      </c>
    </row>
    <row r="5" spans="1:24" ht="11.25" customHeight="1" x14ac:dyDescent="0.25">
      <c r="D5" s="49"/>
      <c r="E5" s="49"/>
      <c r="F5" s="49"/>
      <c r="G5" s="49"/>
      <c r="H5" s="49"/>
    </row>
    <row r="6" spans="1:24" s="47" customFormat="1" ht="12" x14ac:dyDescent="0.2">
      <c r="H6" s="48" t="s">
        <v>6</v>
      </c>
      <c r="I6" s="628" t="str">
        <f>'10'!$G$6</f>
        <v xml:space="preserve"> АО «Вологодская областная энергетическая компания» </v>
      </c>
      <c r="J6" s="628"/>
      <c r="K6" s="628"/>
      <c r="L6" s="628"/>
      <c r="M6" s="628"/>
      <c r="N6" s="628"/>
      <c r="O6" s="628"/>
      <c r="P6" s="628"/>
      <c r="Q6" s="628"/>
      <c r="R6" s="628"/>
    </row>
    <row r="7" spans="1:24" s="44" customFormat="1" ht="12.75" customHeight="1" x14ac:dyDescent="0.2">
      <c r="I7" s="697" t="s">
        <v>8</v>
      </c>
      <c r="J7" s="697"/>
      <c r="K7" s="697"/>
      <c r="L7" s="697"/>
      <c r="M7" s="697"/>
      <c r="N7" s="697"/>
      <c r="O7" s="697"/>
      <c r="P7" s="697"/>
      <c r="Q7" s="697"/>
      <c r="R7" s="697"/>
    </row>
    <row r="8" spans="1:24" ht="11.25" customHeight="1" x14ac:dyDescent="0.25">
      <c r="D8" s="49"/>
      <c r="E8" s="49"/>
      <c r="F8" s="49"/>
      <c r="G8" s="49"/>
      <c r="H8" s="49"/>
    </row>
    <row r="9" spans="1:24" s="47" customFormat="1" ht="12" x14ac:dyDescent="0.2">
      <c r="K9" s="48" t="s">
        <v>9</v>
      </c>
      <c r="L9" s="628">
        <f>'10'!$J$9</f>
        <v>2020</v>
      </c>
      <c r="M9" s="628"/>
      <c r="N9" s="47" t="s">
        <v>10</v>
      </c>
    </row>
    <row r="10" spans="1:24" ht="11.25" customHeight="1" x14ac:dyDescent="0.25">
      <c r="D10" s="49"/>
      <c r="E10" s="49"/>
      <c r="F10" s="49"/>
      <c r="G10" s="49"/>
      <c r="H10" s="49"/>
    </row>
    <row r="11" spans="1:24" s="47" customFormat="1" ht="36" customHeight="1" x14ac:dyDescent="0.2">
      <c r="B11" s="701" t="s">
        <v>11</v>
      </c>
      <c r="C11" s="701"/>
      <c r="D11" s="701"/>
      <c r="E11" s="701"/>
      <c r="F11" s="701"/>
      <c r="G11" s="696" t="str">
        <f>'10'!$E$11</f>
        <v>приказом ДЕПАРТАМЕНТА ТОПЛИВНО-ЭНЕРГЕТИЧЕСКОГО КОМПЛЕКСА И ТАРИФНОГО РЕГУЛИРОВАНИЯ ВОЛОГОДСКОЙ ОБЛАСТИ "Об утверждении  инвестиционной программы АО «Вологодская областная энергетическая компания» на 2020-2024 годы"  от 30 октября 2019 года"  № 160</v>
      </c>
      <c r="H11" s="696"/>
      <c r="I11" s="696"/>
      <c r="J11" s="696"/>
      <c r="K11" s="696"/>
      <c r="L11" s="696"/>
      <c r="M11" s="696"/>
      <c r="N11" s="696"/>
      <c r="O11" s="696"/>
      <c r="P11" s="696"/>
      <c r="Q11" s="696"/>
      <c r="R11" s="696"/>
      <c r="S11" s="696"/>
      <c r="T11" s="696"/>
      <c r="U11" s="696"/>
      <c r="V11" s="696"/>
      <c r="W11" s="696"/>
      <c r="X11" s="696"/>
    </row>
    <row r="12" spans="1:24" s="44" customFormat="1" ht="12.75" customHeight="1" x14ac:dyDescent="0.2">
      <c r="D12" s="88"/>
      <c r="E12" s="88"/>
      <c r="F12" s="88"/>
      <c r="G12" s="88"/>
      <c r="H12" s="88"/>
      <c r="K12" s="697" t="s">
        <v>13</v>
      </c>
      <c r="L12" s="697"/>
      <c r="M12" s="697"/>
      <c r="N12" s="697"/>
      <c r="O12" s="697"/>
      <c r="P12" s="697"/>
      <c r="Q12" s="697"/>
      <c r="R12" s="697"/>
      <c r="S12" s="697"/>
    </row>
    <row r="13" spans="1:24" ht="11.25" customHeight="1" x14ac:dyDescent="0.25"/>
    <row r="14" spans="1:24" s="44" customFormat="1" ht="15" customHeight="1" x14ac:dyDescent="0.2">
      <c r="A14" s="698" t="s">
        <v>14</v>
      </c>
      <c r="B14" s="698" t="s">
        <v>15</v>
      </c>
      <c r="C14" s="712" t="s">
        <v>16</v>
      </c>
      <c r="D14" s="715" t="s">
        <v>126</v>
      </c>
      <c r="E14" s="716"/>
      <c r="F14" s="716"/>
      <c r="G14" s="716"/>
      <c r="H14" s="716"/>
      <c r="I14" s="716"/>
      <c r="J14" s="716"/>
      <c r="K14" s="716"/>
      <c r="L14" s="716"/>
      <c r="M14" s="717"/>
      <c r="N14" s="718" t="s">
        <v>19</v>
      </c>
      <c r="O14" s="718"/>
      <c r="P14" s="718"/>
      <c r="Q14" s="718"/>
      <c r="R14" s="718"/>
      <c r="S14" s="718"/>
      <c r="T14" s="718"/>
      <c r="U14" s="718"/>
      <c r="V14" s="718"/>
      <c r="W14" s="719"/>
      <c r="X14" s="698" t="s">
        <v>20</v>
      </c>
    </row>
    <row r="15" spans="1:24" s="44" customFormat="1" ht="15" customHeight="1" x14ac:dyDescent="0.2">
      <c r="A15" s="699"/>
      <c r="B15" s="699"/>
      <c r="C15" s="713"/>
      <c r="D15" s="715" t="s">
        <v>958</v>
      </c>
      <c r="E15" s="716"/>
      <c r="F15" s="716"/>
      <c r="G15" s="716"/>
      <c r="H15" s="716"/>
      <c r="I15" s="716"/>
      <c r="J15" s="716"/>
      <c r="K15" s="716"/>
      <c r="L15" s="716"/>
      <c r="M15" s="717"/>
      <c r="N15" s="720"/>
      <c r="O15" s="720"/>
      <c r="P15" s="720"/>
      <c r="Q15" s="720"/>
      <c r="R15" s="720"/>
      <c r="S15" s="720"/>
      <c r="T15" s="720"/>
      <c r="U15" s="720"/>
      <c r="V15" s="720"/>
      <c r="W15" s="721"/>
      <c r="X15" s="699"/>
    </row>
    <row r="16" spans="1:24" s="44" customFormat="1" ht="15" customHeight="1" x14ac:dyDescent="0.2">
      <c r="A16" s="699"/>
      <c r="B16" s="699"/>
      <c r="C16" s="713"/>
      <c r="D16" s="709" t="s">
        <v>28</v>
      </c>
      <c r="E16" s="710"/>
      <c r="F16" s="710"/>
      <c r="G16" s="710"/>
      <c r="H16" s="711"/>
      <c r="I16" s="724" t="s">
        <v>29</v>
      </c>
      <c r="J16" s="716"/>
      <c r="K16" s="716"/>
      <c r="L16" s="716"/>
      <c r="M16" s="717"/>
      <c r="N16" s="725" t="s">
        <v>127</v>
      </c>
      <c r="O16" s="702"/>
      <c r="P16" s="702" t="s">
        <v>128</v>
      </c>
      <c r="Q16" s="702"/>
      <c r="R16" s="702" t="s">
        <v>129</v>
      </c>
      <c r="S16" s="702"/>
      <c r="T16" s="702" t="s">
        <v>130</v>
      </c>
      <c r="U16" s="702"/>
      <c r="V16" s="702" t="s">
        <v>131</v>
      </c>
      <c r="W16" s="702"/>
      <c r="X16" s="699"/>
    </row>
    <row r="17" spans="1:24" s="44" customFormat="1" ht="111.75" customHeight="1" x14ac:dyDescent="0.2">
      <c r="A17" s="699"/>
      <c r="B17" s="699"/>
      <c r="C17" s="713"/>
      <c r="D17" s="703" t="s">
        <v>127</v>
      </c>
      <c r="E17" s="705" t="s">
        <v>128</v>
      </c>
      <c r="F17" s="705" t="s">
        <v>129</v>
      </c>
      <c r="G17" s="705" t="s">
        <v>130</v>
      </c>
      <c r="H17" s="705" t="s">
        <v>132</v>
      </c>
      <c r="I17" s="707" t="s">
        <v>133</v>
      </c>
      <c r="J17" s="707" t="s">
        <v>128</v>
      </c>
      <c r="K17" s="707" t="s">
        <v>129</v>
      </c>
      <c r="L17" s="707" t="s">
        <v>130</v>
      </c>
      <c r="M17" s="722" t="s">
        <v>132</v>
      </c>
      <c r="N17" s="725"/>
      <c r="O17" s="702"/>
      <c r="P17" s="702"/>
      <c r="Q17" s="702"/>
      <c r="R17" s="702"/>
      <c r="S17" s="702"/>
      <c r="T17" s="702"/>
      <c r="U17" s="702"/>
      <c r="V17" s="702"/>
      <c r="W17" s="702"/>
      <c r="X17" s="699"/>
    </row>
    <row r="18" spans="1:24" s="44" customFormat="1" ht="40.5" customHeight="1" x14ac:dyDescent="0.2">
      <c r="A18" s="700"/>
      <c r="B18" s="700"/>
      <c r="C18" s="714"/>
      <c r="D18" s="704"/>
      <c r="E18" s="706"/>
      <c r="F18" s="706"/>
      <c r="G18" s="706"/>
      <c r="H18" s="706"/>
      <c r="I18" s="708"/>
      <c r="J18" s="708"/>
      <c r="K18" s="708"/>
      <c r="L18" s="708"/>
      <c r="M18" s="723"/>
      <c r="N18" s="133" t="s">
        <v>26</v>
      </c>
      <c r="O18" s="50" t="s">
        <v>27</v>
      </c>
      <c r="P18" s="50" t="s">
        <v>26</v>
      </c>
      <c r="Q18" s="50" t="s">
        <v>27</v>
      </c>
      <c r="R18" s="50" t="s">
        <v>26</v>
      </c>
      <c r="S18" s="50" t="s">
        <v>27</v>
      </c>
      <c r="T18" s="50" t="s">
        <v>26</v>
      </c>
      <c r="U18" s="50" t="s">
        <v>27</v>
      </c>
      <c r="V18" s="50" t="s">
        <v>26</v>
      </c>
      <c r="W18" s="50" t="s">
        <v>27</v>
      </c>
      <c r="X18" s="700"/>
    </row>
    <row r="19" spans="1:24" s="44" customFormat="1" ht="11.25" x14ac:dyDescent="0.2">
      <c r="A19" s="51">
        <v>1</v>
      </c>
      <c r="B19" s="51">
        <v>2</v>
      </c>
      <c r="C19" s="132">
        <v>3</v>
      </c>
      <c r="D19" s="292">
        <v>4</v>
      </c>
      <c r="E19" s="51">
        <v>5</v>
      </c>
      <c r="F19" s="51">
        <v>6</v>
      </c>
      <c r="G19" s="51">
        <v>7</v>
      </c>
      <c r="H19" s="51">
        <v>8</v>
      </c>
      <c r="I19" s="51">
        <v>9</v>
      </c>
      <c r="J19" s="51">
        <v>10</v>
      </c>
      <c r="K19" s="51">
        <v>11</v>
      </c>
      <c r="L19" s="51">
        <v>12</v>
      </c>
      <c r="M19" s="135">
        <v>13</v>
      </c>
      <c r="N19" s="134">
        <v>14</v>
      </c>
      <c r="O19" s="51">
        <v>15</v>
      </c>
      <c r="P19" s="51">
        <v>16</v>
      </c>
      <c r="Q19" s="51">
        <v>17</v>
      </c>
      <c r="R19" s="51">
        <v>18</v>
      </c>
      <c r="S19" s="51">
        <v>19</v>
      </c>
      <c r="T19" s="51">
        <v>20</v>
      </c>
      <c r="U19" s="51">
        <v>21</v>
      </c>
      <c r="V19" s="51">
        <v>22</v>
      </c>
      <c r="W19" s="51">
        <v>23</v>
      </c>
      <c r="X19" s="51">
        <v>24</v>
      </c>
    </row>
    <row r="20" spans="1:24" s="20" customFormat="1" ht="24" collapsed="1" x14ac:dyDescent="0.2">
      <c r="A20" s="15">
        <v>0</v>
      </c>
      <c r="B20" s="16" t="s">
        <v>30</v>
      </c>
      <c r="C20" s="110" t="s">
        <v>31</v>
      </c>
      <c r="D20" s="136">
        <f>H20</f>
        <v>51.8233081937503</v>
      </c>
      <c r="E20" s="90">
        <v>0</v>
      </c>
      <c r="F20" s="90">
        <v>0</v>
      </c>
      <c r="G20" s="90">
        <v>0</v>
      </c>
      <c r="H20" s="18">
        <f>'10'!G18</f>
        <v>51.8233081937503</v>
      </c>
      <c r="I20" s="17">
        <f>M20</f>
        <v>127.56201801599998</v>
      </c>
      <c r="J20" s="17">
        <v>0</v>
      </c>
      <c r="K20" s="17">
        <v>0</v>
      </c>
      <c r="L20" s="17">
        <v>0</v>
      </c>
      <c r="M20" s="123">
        <f>'10'!H18</f>
        <v>127.56201801599998</v>
      </c>
      <c r="N20" s="115">
        <f>I20-D20</f>
        <v>75.738709822249689</v>
      </c>
      <c r="O20" s="17">
        <f>IF(D20&gt;0,I20/D20,0)*100</f>
        <v>246.14796403789501</v>
      </c>
      <c r="P20" s="17">
        <v>0</v>
      </c>
      <c r="Q20" s="17">
        <v>0</v>
      </c>
      <c r="R20" s="17">
        <v>0</v>
      </c>
      <c r="S20" s="17">
        <v>0</v>
      </c>
      <c r="T20" s="19"/>
      <c r="U20" s="19"/>
      <c r="V20" s="17">
        <f>M20-H20</f>
        <v>75.738709822249689</v>
      </c>
      <c r="W20" s="17">
        <f>IF(H20&gt;0,M20/H20,0)*100</f>
        <v>246.14796403789501</v>
      </c>
      <c r="X20" s="19"/>
    </row>
    <row r="21" spans="1:24" s="6" customFormat="1" hidden="1" outlineLevel="1" x14ac:dyDescent="0.25">
      <c r="A21" s="21" t="s">
        <v>32</v>
      </c>
      <c r="B21" s="22" t="s">
        <v>33</v>
      </c>
      <c r="C21" s="111" t="s">
        <v>31</v>
      </c>
      <c r="D21" s="136">
        <f t="shared" ref="D21:D26" si="0">H21</f>
        <v>31.494161099999996</v>
      </c>
      <c r="E21" s="90">
        <v>0</v>
      </c>
      <c r="F21" s="90">
        <v>0</v>
      </c>
      <c r="G21" s="90">
        <v>0</v>
      </c>
      <c r="H21" s="18">
        <f>'10'!G19</f>
        <v>31.494161099999996</v>
      </c>
      <c r="I21" s="17">
        <f t="shared" ref="I21:I26" si="1">M21</f>
        <v>78.870852131999996</v>
      </c>
      <c r="J21" s="17">
        <v>0</v>
      </c>
      <c r="K21" s="17">
        <v>0</v>
      </c>
      <c r="L21" s="17">
        <v>0</v>
      </c>
      <c r="M21" s="123">
        <f>'10'!H19</f>
        <v>78.870852131999996</v>
      </c>
      <c r="N21" s="115">
        <f t="shared" ref="N21:N26" si="2">I21-D21</f>
        <v>47.376691031999997</v>
      </c>
      <c r="O21" s="17">
        <f t="shared" ref="O21:O26" si="3">IF(D21&gt;0,I21/D21,0)*100</f>
        <v>250.43007775812768</v>
      </c>
      <c r="P21" s="17">
        <v>0</v>
      </c>
      <c r="Q21" s="17">
        <v>0</v>
      </c>
      <c r="R21" s="17">
        <v>0</v>
      </c>
      <c r="S21" s="17">
        <v>0</v>
      </c>
      <c r="T21" s="19"/>
      <c r="U21" s="19"/>
      <c r="V21" s="17">
        <f t="shared" ref="V21:V26" si="4">M21-H21</f>
        <v>47.376691031999997</v>
      </c>
      <c r="W21" s="17">
        <f t="shared" ref="W21:W26" si="5">IF(H21&gt;0,M21/H21,0)*100</f>
        <v>250.43007775812768</v>
      </c>
      <c r="X21" s="25"/>
    </row>
    <row r="22" spans="1:24" s="6" customFormat="1" ht="24" hidden="1" outlineLevel="1" x14ac:dyDescent="0.25">
      <c r="A22" s="21" t="s">
        <v>34</v>
      </c>
      <c r="B22" s="22" t="s">
        <v>35</v>
      </c>
      <c r="C22" s="111" t="s">
        <v>31</v>
      </c>
      <c r="D22" s="136">
        <f t="shared" si="0"/>
        <v>15.9768714368616</v>
      </c>
      <c r="E22" s="90">
        <v>0</v>
      </c>
      <c r="F22" s="90">
        <v>0</v>
      </c>
      <c r="G22" s="90">
        <v>0</v>
      </c>
      <c r="H22" s="18">
        <f>'10'!G20</f>
        <v>15.9768714368616</v>
      </c>
      <c r="I22" s="17">
        <f t="shared" si="1"/>
        <v>7.8638381759999998</v>
      </c>
      <c r="J22" s="17">
        <v>0</v>
      </c>
      <c r="K22" s="17">
        <v>0</v>
      </c>
      <c r="L22" s="17">
        <v>0</v>
      </c>
      <c r="M22" s="123">
        <f>'10'!H20</f>
        <v>7.8638381759999998</v>
      </c>
      <c r="N22" s="115">
        <f t="shared" si="2"/>
        <v>-8.1130332608616005</v>
      </c>
      <c r="O22" s="17">
        <f t="shared" si="3"/>
        <v>49.220138041898927</v>
      </c>
      <c r="P22" s="17">
        <v>0</v>
      </c>
      <c r="Q22" s="17">
        <v>0</v>
      </c>
      <c r="R22" s="17">
        <v>0</v>
      </c>
      <c r="S22" s="17">
        <v>0</v>
      </c>
      <c r="T22" s="19"/>
      <c r="U22" s="19"/>
      <c r="V22" s="17">
        <f t="shared" si="4"/>
        <v>-8.1130332608616005</v>
      </c>
      <c r="W22" s="17">
        <f t="shared" si="5"/>
        <v>49.220138041898927</v>
      </c>
      <c r="X22" s="25"/>
    </row>
    <row r="23" spans="1:24" s="6" customFormat="1" ht="48" hidden="1" outlineLevel="1" x14ac:dyDescent="0.25">
      <c r="A23" s="21" t="s">
        <v>36</v>
      </c>
      <c r="B23" s="22" t="s">
        <v>37</v>
      </c>
      <c r="C23" s="111" t="s">
        <v>31</v>
      </c>
      <c r="D23" s="136" t="str">
        <f t="shared" si="0"/>
        <v>нд</v>
      </c>
      <c r="E23" s="90">
        <v>0</v>
      </c>
      <c r="F23" s="90">
        <v>0</v>
      </c>
      <c r="G23" s="90">
        <v>0</v>
      </c>
      <c r="H23" s="18" t="str">
        <f>'10'!G21</f>
        <v>нд</v>
      </c>
      <c r="I23" s="17" t="str">
        <f t="shared" si="1"/>
        <v>нд</v>
      </c>
      <c r="J23" s="17">
        <v>0</v>
      </c>
      <c r="K23" s="17">
        <v>0</v>
      </c>
      <c r="L23" s="17">
        <v>0</v>
      </c>
      <c r="M23" s="123" t="str">
        <f>'10'!H21</f>
        <v>нд</v>
      </c>
      <c r="N23" s="115" t="str">
        <f>'10'!I21</f>
        <v>нд</v>
      </c>
      <c r="O23" s="17" t="str">
        <f>'10'!J21</f>
        <v>нд</v>
      </c>
      <c r="P23" s="17" t="str">
        <f>'10'!K21</f>
        <v>нд</v>
      </c>
      <c r="Q23" s="17" t="str">
        <f>'10'!L21</f>
        <v>нд</v>
      </c>
      <c r="R23" s="17" t="str">
        <f>'10'!M21</f>
        <v>нд</v>
      </c>
      <c r="S23" s="17" t="str">
        <f>'10'!N21</f>
        <v>нд</v>
      </c>
      <c r="T23" s="17" t="str">
        <f>'10'!O21</f>
        <v>нд</v>
      </c>
      <c r="U23" s="17" t="str">
        <f>'10'!P21</f>
        <v>нд</v>
      </c>
      <c r="V23" s="17" t="str">
        <f>'10'!Q21</f>
        <v>нд</v>
      </c>
      <c r="W23" s="17" t="str">
        <f>'10'!R21</f>
        <v>нд</v>
      </c>
      <c r="X23" s="25"/>
    </row>
    <row r="24" spans="1:24" s="6" customFormat="1" ht="24" hidden="1" outlineLevel="1" x14ac:dyDescent="0.25">
      <c r="A24" s="26" t="s">
        <v>39</v>
      </c>
      <c r="B24" s="22" t="s">
        <v>40</v>
      </c>
      <c r="C24" s="111" t="s">
        <v>31</v>
      </c>
      <c r="D24" s="136">
        <f t="shared" si="0"/>
        <v>3.6898756568886997</v>
      </c>
      <c r="E24" s="90">
        <v>0</v>
      </c>
      <c r="F24" s="90">
        <v>0</v>
      </c>
      <c r="G24" s="90">
        <v>0</v>
      </c>
      <c r="H24" s="18">
        <f>'10'!G22</f>
        <v>3.6898756568886997</v>
      </c>
      <c r="I24" s="17">
        <f t="shared" si="1"/>
        <v>35.822879711999995</v>
      </c>
      <c r="J24" s="17">
        <v>0</v>
      </c>
      <c r="K24" s="17">
        <v>0</v>
      </c>
      <c r="L24" s="17">
        <v>0</v>
      </c>
      <c r="M24" s="123">
        <f>'10'!H22</f>
        <v>35.822879711999995</v>
      </c>
      <c r="N24" s="115">
        <f t="shared" si="2"/>
        <v>32.133004055111293</v>
      </c>
      <c r="O24" s="17">
        <f t="shared" si="3"/>
        <v>970.84246308196248</v>
      </c>
      <c r="P24" s="17">
        <v>0</v>
      </c>
      <c r="Q24" s="17">
        <v>0</v>
      </c>
      <c r="R24" s="17">
        <v>0</v>
      </c>
      <c r="S24" s="17">
        <v>0</v>
      </c>
      <c r="T24" s="19"/>
      <c r="U24" s="19"/>
      <c r="V24" s="17">
        <f t="shared" si="4"/>
        <v>32.133004055111293</v>
      </c>
      <c r="W24" s="17">
        <f t="shared" si="5"/>
        <v>970.84246308196248</v>
      </c>
      <c r="X24" s="25"/>
    </row>
    <row r="25" spans="1:24" s="6" customFormat="1" ht="36" hidden="1" outlineLevel="1" x14ac:dyDescent="0.25">
      <c r="A25" s="26" t="s">
        <v>41</v>
      </c>
      <c r="B25" s="22" t="s">
        <v>42</v>
      </c>
      <c r="C25" s="111" t="s">
        <v>31</v>
      </c>
      <c r="D25" s="136">
        <f t="shared" si="0"/>
        <v>0</v>
      </c>
      <c r="E25" s="90">
        <v>0</v>
      </c>
      <c r="F25" s="90">
        <v>0</v>
      </c>
      <c r="G25" s="90">
        <v>0</v>
      </c>
      <c r="H25" s="18">
        <f>'10'!G23</f>
        <v>0</v>
      </c>
      <c r="I25" s="17">
        <f t="shared" si="1"/>
        <v>0</v>
      </c>
      <c r="J25" s="17">
        <v>0</v>
      </c>
      <c r="K25" s="17">
        <v>0</v>
      </c>
      <c r="L25" s="17">
        <v>0</v>
      </c>
      <c r="M25" s="123">
        <f>'10'!H23</f>
        <v>0</v>
      </c>
      <c r="N25" s="115">
        <f t="shared" si="2"/>
        <v>0</v>
      </c>
      <c r="O25" s="17">
        <f t="shared" si="3"/>
        <v>0</v>
      </c>
      <c r="P25" s="17">
        <v>0</v>
      </c>
      <c r="Q25" s="17">
        <v>0</v>
      </c>
      <c r="R25" s="17">
        <v>0</v>
      </c>
      <c r="S25" s="17">
        <v>0</v>
      </c>
      <c r="T25" s="19"/>
      <c r="U25" s="19"/>
      <c r="V25" s="17">
        <f t="shared" si="4"/>
        <v>0</v>
      </c>
      <c r="W25" s="17">
        <f t="shared" si="5"/>
        <v>0</v>
      </c>
      <c r="X25" s="25"/>
    </row>
    <row r="26" spans="1:24" s="6" customFormat="1" hidden="1" outlineLevel="1" x14ac:dyDescent="0.25">
      <c r="A26" s="26" t="s">
        <v>43</v>
      </c>
      <c r="B26" s="22" t="s">
        <v>44</v>
      </c>
      <c r="C26" s="111" t="s">
        <v>31</v>
      </c>
      <c r="D26" s="136">
        <f t="shared" si="0"/>
        <v>0.66239999999999999</v>
      </c>
      <c r="E26" s="90">
        <v>0</v>
      </c>
      <c r="F26" s="90">
        <v>0</v>
      </c>
      <c r="G26" s="90">
        <v>0</v>
      </c>
      <c r="H26" s="18">
        <f>'10'!G24</f>
        <v>0.66239999999999999</v>
      </c>
      <c r="I26" s="17">
        <f t="shared" si="1"/>
        <v>5.0044479959999997</v>
      </c>
      <c r="J26" s="17">
        <v>0</v>
      </c>
      <c r="K26" s="17">
        <v>0</v>
      </c>
      <c r="L26" s="17">
        <v>0</v>
      </c>
      <c r="M26" s="123">
        <f>'10'!H24</f>
        <v>5.0044479959999997</v>
      </c>
      <c r="N26" s="115">
        <f t="shared" si="2"/>
        <v>4.3420479959999998</v>
      </c>
      <c r="O26" s="17">
        <f t="shared" si="3"/>
        <v>755.5024148550724</v>
      </c>
      <c r="P26" s="17">
        <v>0</v>
      </c>
      <c r="Q26" s="17">
        <v>0</v>
      </c>
      <c r="R26" s="17">
        <v>0</v>
      </c>
      <c r="S26" s="17">
        <v>0</v>
      </c>
      <c r="T26" s="19"/>
      <c r="U26" s="19"/>
      <c r="V26" s="17">
        <f t="shared" si="4"/>
        <v>4.3420479959999998</v>
      </c>
      <c r="W26" s="17">
        <f t="shared" si="5"/>
        <v>755.5024148550724</v>
      </c>
      <c r="X26" s="25"/>
    </row>
    <row r="27" spans="1:24" s="6" customFormat="1" x14ac:dyDescent="0.25">
      <c r="A27" s="27">
        <v>1</v>
      </c>
      <c r="B27" s="28" t="s">
        <v>45</v>
      </c>
      <c r="C27" s="29"/>
      <c r="D27" s="137"/>
      <c r="E27" s="92"/>
      <c r="F27" s="92"/>
      <c r="G27" s="92"/>
      <c r="H27" s="92"/>
      <c r="I27" s="29"/>
      <c r="J27" s="29"/>
      <c r="K27" s="29"/>
      <c r="L27" s="29"/>
      <c r="M27" s="127"/>
      <c r="N27" s="29"/>
      <c r="O27" s="29"/>
      <c r="P27" s="29"/>
      <c r="Q27" s="29"/>
      <c r="R27" s="29"/>
      <c r="S27" s="29"/>
      <c r="T27" s="31"/>
      <c r="U27" s="31"/>
      <c r="V27" s="29"/>
      <c r="W27" s="29"/>
      <c r="X27" s="31"/>
    </row>
    <row r="28" spans="1:24" s="6" customFormat="1" ht="24" collapsed="1" x14ac:dyDescent="0.25">
      <c r="A28" s="32" t="s">
        <v>46</v>
      </c>
      <c r="B28" s="33" t="s">
        <v>47</v>
      </c>
      <c r="C28" s="112" t="s">
        <v>31</v>
      </c>
      <c r="D28" s="138">
        <f t="shared" ref="D28:D59" si="6">H28</f>
        <v>31.494161099999996</v>
      </c>
      <c r="E28" s="93">
        <v>0</v>
      </c>
      <c r="F28" s="93">
        <v>0</v>
      </c>
      <c r="G28" s="93">
        <v>0</v>
      </c>
      <c r="H28" s="93">
        <f>'10'!G26</f>
        <v>31.494161099999996</v>
      </c>
      <c r="I28" s="34">
        <f t="shared" ref="I28:I59" si="7">M28</f>
        <v>78.870852131999996</v>
      </c>
      <c r="J28" s="34">
        <v>0</v>
      </c>
      <c r="K28" s="34">
        <v>0</v>
      </c>
      <c r="L28" s="34">
        <v>0</v>
      </c>
      <c r="M28" s="129">
        <f>'10'!H26</f>
        <v>78.870852131999996</v>
      </c>
      <c r="N28" s="117">
        <f>I28-D28</f>
        <v>47.376691031999997</v>
      </c>
      <c r="O28" s="34">
        <f>IF(D28&gt;0,I28/D28,0)*100</f>
        <v>250.43007775812768</v>
      </c>
      <c r="P28" s="34">
        <v>0</v>
      </c>
      <c r="Q28" s="34">
        <v>0</v>
      </c>
      <c r="R28" s="34">
        <v>0</v>
      </c>
      <c r="S28" s="34">
        <v>0</v>
      </c>
      <c r="T28" s="36"/>
      <c r="U28" s="36"/>
      <c r="V28" s="34">
        <f t="shared" ref="V28:V59" si="8">M28-H28</f>
        <v>47.376691031999997</v>
      </c>
      <c r="W28" s="34">
        <f>IF(H28&gt;0,M28/H28,0)*100</f>
        <v>250.43007775812768</v>
      </c>
      <c r="X28" s="36"/>
    </row>
    <row r="29" spans="1:24" s="6" customFormat="1" ht="36" hidden="1" outlineLevel="1" x14ac:dyDescent="0.25">
      <c r="A29" s="37" t="s">
        <v>48</v>
      </c>
      <c r="B29" s="38" t="s">
        <v>49</v>
      </c>
      <c r="C29" s="111" t="s">
        <v>31</v>
      </c>
      <c r="D29" s="139">
        <f t="shared" si="6"/>
        <v>31.494161099999996</v>
      </c>
      <c r="E29" s="91">
        <v>0</v>
      </c>
      <c r="F29" s="91">
        <v>0</v>
      </c>
      <c r="G29" s="91">
        <v>0</v>
      </c>
      <c r="H29" s="91">
        <f>'10'!G27</f>
        <v>31.494161099999996</v>
      </c>
      <c r="I29" s="23">
        <f t="shared" si="7"/>
        <v>78.870852131999996</v>
      </c>
      <c r="J29" s="23">
        <v>0</v>
      </c>
      <c r="K29" s="23">
        <v>0</v>
      </c>
      <c r="L29" s="23">
        <v>0</v>
      </c>
      <c r="M29" s="125">
        <f>'10'!H27</f>
        <v>78.870852131999996</v>
      </c>
      <c r="N29" s="116">
        <f t="shared" ref="N29:N58" si="9">I29-D29</f>
        <v>47.376691031999997</v>
      </c>
      <c r="O29" s="23">
        <f t="shared" ref="O29:O59" si="10">IF(D29&gt;0,I29/D29,0)*100</f>
        <v>250.43007775812768</v>
      </c>
      <c r="P29" s="23">
        <v>0</v>
      </c>
      <c r="Q29" s="23">
        <v>0</v>
      </c>
      <c r="R29" s="23">
        <v>0</v>
      </c>
      <c r="S29" s="23">
        <v>0</v>
      </c>
      <c r="T29" s="25"/>
      <c r="U29" s="25"/>
      <c r="V29" s="23">
        <f t="shared" si="8"/>
        <v>47.376691031999997</v>
      </c>
      <c r="W29" s="23">
        <f t="shared" ref="W29:W59" si="11">IF(H29&gt;0,M29/H29,0)*100</f>
        <v>250.43007775812768</v>
      </c>
      <c r="X29" s="25"/>
    </row>
    <row r="30" spans="1:24" s="6" customFormat="1" ht="48" hidden="1" outlineLevel="2" x14ac:dyDescent="0.25">
      <c r="A30" s="39" t="s">
        <v>50</v>
      </c>
      <c r="B30" s="40" t="s">
        <v>51</v>
      </c>
      <c r="C30" s="113" t="s">
        <v>31</v>
      </c>
      <c r="D30" s="140">
        <f t="shared" si="6"/>
        <v>25.133663399999996</v>
      </c>
      <c r="E30" s="94">
        <v>0</v>
      </c>
      <c r="F30" s="94">
        <v>0</v>
      </c>
      <c r="G30" s="94">
        <v>0</v>
      </c>
      <c r="H30" s="94">
        <f>'10'!G28</f>
        <v>25.133663399999996</v>
      </c>
      <c r="I30" s="41">
        <f t="shared" si="7"/>
        <v>27.042549647999998</v>
      </c>
      <c r="J30" s="41">
        <v>0</v>
      </c>
      <c r="K30" s="41">
        <v>0</v>
      </c>
      <c r="L30" s="41">
        <v>0</v>
      </c>
      <c r="M30" s="131">
        <f>'10'!H28</f>
        <v>27.042549647999998</v>
      </c>
      <c r="N30" s="118">
        <f t="shared" si="9"/>
        <v>1.9088862480000017</v>
      </c>
      <c r="O30" s="41">
        <f t="shared" si="10"/>
        <v>107.59493838053072</v>
      </c>
      <c r="P30" s="41">
        <v>0</v>
      </c>
      <c r="Q30" s="41">
        <v>0</v>
      </c>
      <c r="R30" s="41">
        <v>0</v>
      </c>
      <c r="S30" s="41">
        <v>0</v>
      </c>
      <c r="T30" s="43"/>
      <c r="U30" s="43"/>
      <c r="V30" s="41">
        <f t="shared" si="8"/>
        <v>1.9088862480000017</v>
      </c>
      <c r="W30" s="41">
        <f t="shared" si="11"/>
        <v>107.59493838053072</v>
      </c>
      <c r="X30" s="43"/>
    </row>
    <row r="31" spans="1:24" s="6" customFormat="1" ht="48" hidden="1" outlineLevel="2" x14ac:dyDescent="0.25">
      <c r="A31" s="39" t="s">
        <v>52</v>
      </c>
      <c r="B31" s="40" t="s">
        <v>53</v>
      </c>
      <c r="C31" s="113" t="s">
        <v>31</v>
      </c>
      <c r="D31" s="140">
        <f t="shared" si="6"/>
        <v>6.3604976999999998</v>
      </c>
      <c r="E31" s="94">
        <v>0</v>
      </c>
      <c r="F31" s="94">
        <v>0</v>
      </c>
      <c r="G31" s="94">
        <v>0</v>
      </c>
      <c r="H31" s="94">
        <f>'10'!G29</f>
        <v>6.3604976999999998</v>
      </c>
      <c r="I31" s="41">
        <f t="shared" si="7"/>
        <v>27.917942784000001</v>
      </c>
      <c r="J31" s="41">
        <v>0</v>
      </c>
      <c r="K31" s="41">
        <v>0</v>
      </c>
      <c r="L31" s="41">
        <v>0</v>
      </c>
      <c r="M31" s="131">
        <f>'10'!H29</f>
        <v>27.917942784000001</v>
      </c>
      <c r="N31" s="118">
        <f t="shared" si="9"/>
        <v>21.557445084000001</v>
      </c>
      <c r="O31" s="41">
        <f t="shared" si="10"/>
        <v>438.92701641885662</v>
      </c>
      <c r="P31" s="41">
        <v>0</v>
      </c>
      <c r="Q31" s="41">
        <v>0</v>
      </c>
      <c r="R31" s="41">
        <v>0</v>
      </c>
      <c r="S31" s="41">
        <v>0</v>
      </c>
      <c r="T31" s="43"/>
      <c r="U31" s="43"/>
      <c r="V31" s="41">
        <f t="shared" si="8"/>
        <v>21.557445084000001</v>
      </c>
      <c r="W31" s="41">
        <f t="shared" si="11"/>
        <v>438.92701641885662</v>
      </c>
      <c r="X31" s="43"/>
    </row>
    <row r="32" spans="1:24" s="6" customFormat="1" ht="36" hidden="1" outlineLevel="2" x14ac:dyDescent="0.25">
      <c r="A32" s="39" t="s">
        <v>54</v>
      </c>
      <c r="B32" s="40" t="s">
        <v>55</v>
      </c>
      <c r="C32" s="113" t="s">
        <v>31</v>
      </c>
      <c r="D32" s="140">
        <f t="shared" si="6"/>
        <v>0</v>
      </c>
      <c r="E32" s="94">
        <v>0</v>
      </c>
      <c r="F32" s="94">
        <v>0</v>
      </c>
      <c r="G32" s="94">
        <v>0</v>
      </c>
      <c r="H32" s="94">
        <f>'10'!G30</f>
        <v>0</v>
      </c>
      <c r="I32" s="41">
        <f t="shared" si="7"/>
        <v>23.910359700000001</v>
      </c>
      <c r="J32" s="41">
        <v>0</v>
      </c>
      <c r="K32" s="41">
        <v>0</v>
      </c>
      <c r="L32" s="41">
        <v>0</v>
      </c>
      <c r="M32" s="131">
        <f>'10'!H30</f>
        <v>23.910359700000001</v>
      </c>
      <c r="N32" s="118">
        <f t="shared" si="9"/>
        <v>23.910359700000001</v>
      </c>
      <c r="O32" s="41">
        <f t="shared" si="10"/>
        <v>0</v>
      </c>
      <c r="P32" s="41">
        <v>0</v>
      </c>
      <c r="Q32" s="41">
        <v>0</v>
      </c>
      <c r="R32" s="41">
        <v>0</v>
      </c>
      <c r="S32" s="41">
        <v>0</v>
      </c>
      <c r="T32" s="43"/>
      <c r="U32" s="43"/>
      <c r="V32" s="41">
        <f t="shared" si="8"/>
        <v>23.910359700000001</v>
      </c>
      <c r="W32" s="41">
        <f t="shared" si="11"/>
        <v>0</v>
      </c>
      <c r="X32" s="43"/>
    </row>
    <row r="33" spans="1:24" s="6" customFormat="1" ht="36" collapsed="1" x14ac:dyDescent="0.25">
      <c r="A33" s="32" t="s">
        <v>56</v>
      </c>
      <c r="B33" s="33" t="s">
        <v>57</v>
      </c>
      <c r="C33" s="112" t="s">
        <v>31</v>
      </c>
      <c r="D33" s="138">
        <f t="shared" si="6"/>
        <v>15.9768714368616</v>
      </c>
      <c r="E33" s="93">
        <v>0</v>
      </c>
      <c r="F33" s="93">
        <v>0</v>
      </c>
      <c r="G33" s="93">
        <v>0</v>
      </c>
      <c r="H33" s="93">
        <f>'10'!G31</f>
        <v>15.9768714368616</v>
      </c>
      <c r="I33" s="34">
        <f>M33</f>
        <v>7.8638381759999998</v>
      </c>
      <c r="J33" s="34">
        <v>0</v>
      </c>
      <c r="K33" s="34">
        <v>0</v>
      </c>
      <c r="L33" s="34">
        <v>0</v>
      </c>
      <c r="M33" s="129">
        <f>'10'!H31</f>
        <v>7.8638381759999998</v>
      </c>
      <c r="N33" s="117">
        <f t="shared" si="9"/>
        <v>-8.1130332608616005</v>
      </c>
      <c r="O33" s="34">
        <f t="shared" si="10"/>
        <v>49.220138041898927</v>
      </c>
      <c r="P33" s="34">
        <v>0</v>
      </c>
      <c r="Q33" s="34">
        <v>0</v>
      </c>
      <c r="R33" s="34">
        <v>0</v>
      </c>
      <c r="S33" s="34">
        <v>0</v>
      </c>
      <c r="T33" s="36"/>
      <c r="U33" s="36"/>
      <c r="V33" s="34">
        <f t="shared" si="8"/>
        <v>-8.1130332608616005</v>
      </c>
      <c r="W33" s="34">
        <f t="shared" si="11"/>
        <v>49.220138041898927</v>
      </c>
      <c r="X33" s="36"/>
    </row>
    <row r="34" spans="1:24" s="6" customFormat="1" ht="60" hidden="1" outlineLevel="1" x14ac:dyDescent="0.25">
      <c r="A34" s="26" t="s">
        <v>58</v>
      </c>
      <c r="B34" s="22" t="s">
        <v>59</v>
      </c>
      <c r="C34" s="111" t="s">
        <v>31</v>
      </c>
      <c r="D34" s="139">
        <f t="shared" si="6"/>
        <v>1.70854696681</v>
      </c>
      <c r="E34" s="91">
        <v>0</v>
      </c>
      <c r="F34" s="91">
        <v>0</v>
      </c>
      <c r="G34" s="91">
        <v>0</v>
      </c>
      <c r="H34" s="91">
        <f>'10'!G32</f>
        <v>1.70854696681</v>
      </c>
      <c r="I34" s="23">
        <f t="shared" si="7"/>
        <v>1.6525592279999999</v>
      </c>
      <c r="J34" s="23">
        <v>0</v>
      </c>
      <c r="K34" s="23">
        <v>0</v>
      </c>
      <c r="L34" s="23">
        <v>0</v>
      </c>
      <c r="M34" s="125">
        <f>'10'!H32</f>
        <v>1.6525592279999999</v>
      </c>
      <c r="N34" s="116">
        <f t="shared" si="9"/>
        <v>-5.5987738810000076E-2</v>
      </c>
      <c r="O34" s="23">
        <f t="shared" si="10"/>
        <v>96.723078738974678</v>
      </c>
      <c r="P34" s="23">
        <v>0</v>
      </c>
      <c r="Q34" s="23">
        <v>0</v>
      </c>
      <c r="R34" s="23">
        <v>0</v>
      </c>
      <c r="S34" s="23">
        <v>0</v>
      </c>
      <c r="T34" s="25"/>
      <c r="U34" s="25"/>
      <c r="V34" s="23">
        <f t="shared" si="8"/>
        <v>-5.5987738810000076E-2</v>
      </c>
      <c r="W34" s="23">
        <f t="shared" si="11"/>
        <v>96.723078738974678</v>
      </c>
      <c r="X34" s="25"/>
    </row>
    <row r="35" spans="1:24" s="6" customFormat="1" hidden="1" outlineLevel="2" x14ac:dyDescent="0.25">
      <c r="A35" s="39" t="s">
        <v>60</v>
      </c>
      <c r="B35" s="40" t="s">
        <v>61</v>
      </c>
      <c r="C35" s="113" t="s">
        <v>62</v>
      </c>
      <c r="D35" s="140">
        <f t="shared" si="6"/>
        <v>1.70854696681</v>
      </c>
      <c r="E35" s="94">
        <v>0</v>
      </c>
      <c r="F35" s="94">
        <v>0</v>
      </c>
      <c r="G35" s="94">
        <v>0</v>
      </c>
      <c r="H35" s="94">
        <f>'10'!G33</f>
        <v>1.70854696681</v>
      </c>
      <c r="I35" s="41">
        <f t="shared" si="7"/>
        <v>1.6525592279999999</v>
      </c>
      <c r="J35" s="41">
        <v>0</v>
      </c>
      <c r="K35" s="41">
        <v>0</v>
      </c>
      <c r="L35" s="41">
        <v>0</v>
      </c>
      <c r="M35" s="131">
        <f>'10'!H33</f>
        <v>1.6525592279999999</v>
      </c>
      <c r="N35" s="118">
        <f t="shared" si="9"/>
        <v>-5.5987738810000076E-2</v>
      </c>
      <c r="O35" s="41">
        <f t="shared" si="10"/>
        <v>96.723078738974678</v>
      </c>
      <c r="P35" s="41">
        <v>0</v>
      </c>
      <c r="Q35" s="41">
        <v>0</v>
      </c>
      <c r="R35" s="41">
        <v>0</v>
      </c>
      <c r="S35" s="41">
        <v>0</v>
      </c>
      <c r="T35" s="43"/>
      <c r="U35" s="43"/>
      <c r="V35" s="41">
        <f t="shared" si="8"/>
        <v>-5.5987738810000076E-2</v>
      </c>
      <c r="W35" s="41">
        <f t="shared" si="11"/>
        <v>96.723078738974678</v>
      </c>
      <c r="X35" s="43"/>
    </row>
    <row r="36" spans="1:24" s="6" customFormat="1" ht="36" hidden="1" outlineLevel="1" x14ac:dyDescent="0.25">
      <c r="A36" s="26" t="s">
        <v>63</v>
      </c>
      <c r="B36" s="22" t="s">
        <v>64</v>
      </c>
      <c r="C36" s="111" t="s">
        <v>31</v>
      </c>
      <c r="D36" s="139">
        <f t="shared" si="6"/>
        <v>0.46126127005159995</v>
      </c>
      <c r="E36" s="91">
        <v>0</v>
      </c>
      <c r="F36" s="91">
        <v>0</v>
      </c>
      <c r="G36" s="91">
        <v>0</v>
      </c>
      <c r="H36" s="91">
        <f>'10'!G34</f>
        <v>0.46126127005159995</v>
      </c>
      <c r="I36" s="23">
        <f t="shared" si="7"/>
        <v>4.377095196</v>
      </c>
      <c r="J36" s="23">
        <v>0</v>
      </c>
      <c r="K36" s="23">
        <v>0</v>
      </c>
      <c r="L36" s="23">
        <v>0</v>
      </c>
      <c r="M36" s="125">
        <f>'10'!H34</f>
        <v>4.377095196</v>
      </c>
      <c r="N36" s="116">
        <f t="shared" si="9"/>
        <v>3.9158339259483999</v>
      </c>
      <c r="O36" s="23">
        <f t="shared" si="10"/>
        <v>948.9405419861821</v>
      </c>
      <c r="P36" s="23">
        <v>0</v>
      </c>
      <c r="Q36" s="23">
        <v>0</v>
      </c>
      <c r="R36" s="23">
        <v>0</v>
      </c>
      <c r="S36" s="23">
        <v>0</v>
      </c>
      <c r="T36" s="25"/>
      <c r="U36" s="25"/>
      <c r="V36" s="23">
        <f t="shared" si="8"/>
        <v>3.9158339259483999</v>
      </c>
      <c r="W36" s="23">
        <f t="shared" si="11"/>
        <v>948.9405419861821</v>
      </c>
      <c r="X36" s="25"/>
    </row>
    <row r="37" spans="1:24" s="6" customFormat="1" hidden="1" outlineLevel="2" x14ac:dyDescent="0.25">
      <c r="A37" s="39" t="s">
        <v>65</v>
      </c>
      <c r="B37" s="40" t="s">
        <v>66</v>
      </c>
      <c r="C37" s="113" t="s">
        <v>67</v>
      </c>
      <c r="D37" s="140">
        <f t="shared" si="6"/>
        <v>0</v>
      </c>
      <c r="E37" s="94">
        <v>0</v>
      </c>
      <c r="F37" s="94">
        <v>0</v>
      </c>
      <c r="G37" s="94">
        <v>0</v>
      </c>
      <c r="H37" s="94">
        <f>'10'!G35</f>
        <v>0</v>
      </c>
      <c r="I37" s="41">
        <f t="shared" si="7"/>
        <v>0</v>
      </c>
      <c r="J37" s="41">
        <v>0</v>
      </c>
      <c r="K37" s="41">
        <v>0</v>
      </c>
      <c r="L37" s="41">
        <v>0</v>
      </c>
      <c r="M37" s="131">
        <f>'10'!H35</f>
        <v>0</v>
      </c>
      <c r="N37" s="118">
        <f t="shared" si="9"/>
        <v>0</v>
      </c>
      <c r="O37" s="41">
        <f t="shared" si="10"/>
        <v>0</v>
      </c>
      <c r="P37" s="41">
        <v>0</v>
      </c>
      <c r="Q37" s="41">
        <v>0</v>
      </c>
      <c r="R37" s="41">
        <v>0</v>
      </c>
      <c r="S37" s="41">
        <v>0</v>
      </c>
      <c r="T37" s="43"/>
      <c r="U37" s="43"/>
      <c r="V37" s="41">
        <f t="shared" si="8"/>
        <v>0</v>
      </c>
      <c r="W37" s="41">
        <f t="shared" si="11"/>
        <v>0</v>
      </c>
      <c r="X37" s="43"/>
    </row>
    <row r="38" spans="1:24" s="6" customFormat="1" ht="24" hidden="1" outlineLevel="2" x14ac:dyDescent="0.25">
      <c r="A38" s="39" t="s">
        <v>68</v>
      </c>
      <c r="B38" s="40" t="s">
        <v>69</v>
      </c>
      <c r="C38" s="113" t="s">
        <v>70</v>
      </c>
      <c r="D38" s="140">
        <f t="shared" si="6"/>
        <v>0</v>
      </c>
      <c r="E38" s="94">
        <v>0</v>
      </c>
      <c r="F38" s="94">
        <v>0</v>
      </c>
      <c r="G38" s="94">
        <v>0</v>
      </c>
      <c r="H38" s="94">
        <f>'10'!G36</f>
        <v>0</v>
      </c>
      <c r="I38" s="41">
        <f t="shared" si="7"/>
        <v>5.7697919999999993E-2</v>
      </c>
      <c r="J38" s="41">
        <v>0</v>
      </c>
      <c r="K38" s="41">
        <v>0</v>
      </c>
      <c r="L38" s="41">
        <v>0</v>
      </c>
      <c r="M38" s="131">
        <f>'10'!H36</f>
        <v>5.7697919999999993E-2</v>
      </c>
      <c r="N38" s="118">
        <f t="shared" si="9"/>
        <v>5.7697919999999993E-2</v>
      </c>
      <c r="O38" s="41">
        <f t="shared" si="10"/>
        <v>0</v>
      </c>
      <c r="P38" s="41">
        <v>0</v>
      </c>
      <c r="Q38" s="41">
        <v>0</v>
      </c>
      <c r="R38" s="41">
        <v>0</v>
      </c>
      <c r="S38" s="41">
        <v>0</v>
      </c>
      <c r="T38" s="43"/>
      <c r="U38" s="43"/>
      <c r="V38" s="41">
        <f t="shared" si="8"/>
        <v>5.7697919999999993E-2</v>
      </c>
      <c r="W38" s="41">
        <f t="shared" si="11"/>
        <v>0</v>
      </c>
      <c r="X38" s="43"/>
    </row>
    <row r="39" spans="1:24" s="6" customFormat="1" ht="24" hidden="1" outlineLevel="2" x14ac:dyDescent="0.25">
      <c r="A39" s="39" t="s">
        <v>71</v>
      </c>
      <c r="B39" s="40" t="s">
        <v>72</v>
      </c>
      <c r="C39" s="113" t="s">
        <v>73</v>
      </c>
      <c r="D39" s="140">
        <f t="shared" si="6"/>
        <v>5.5022660051599996E-2</v>
      </c>
      <c r="E39" s="94">
        <v>0</v>
      </c>
      <c r="F39" s="94">
        <v>0</v>
      </c>
      <c r="G39" s="94">
        <v>0</v>
      </c>
      <c r="H39" s="94">
        <f>'10'!G37</f>
        <v>5.5022660051599996E-2</v>
      </c>
      <c r="I39" s="41">
        <f t="shared" si="7"/>
        <v>3.3196620360000004</v>
      </c>
      <c r="J39" s="41">
        <v>0</v>
      </c>
      <c r="K39" s="41">
        <v>0</v>
      </c>
      <c r="L39" s="41">
        <v>0</v>
      </c>
      <c r="M39" s="131">
        <f>'10'!H37</f>
        <v>3.3196620360000004</v>
      </c>
      <c r="N39" s="118">
        <f t="shared" si="9"/>
        <v>3.2646393759484003</v>
      </c>
      <c r="O39" s="41">
        <f t="shared" si="10"/>
        <v>6033.2634461635198</v>
      </c>
      <c r="P39" s="41">
        <v>0</v>
      </c>
      <c r="Q39" s="41">
        <v>0</v>
      </c>
      <c r="R39" s="41">
        <v>0</v>
      </c>
      <c r="S39" s="41">
        <v>0</v>
      </c>
      <c r="T39" s="43"/>
      <c r="U39" s="43"/>
      <c r="V39" s="41">
        <f t="shared" si="8"/>
        <v>3.2646393759484003</v>
      </c>
      <c r="W39" s="41">
        <f t="shared" si="11"/>
        <v>6033.2634461635198</v>
      </c>
      <c r="X39" s="43"/>
    </row>
    <row r="40" spans="1:24" s="6" customFormat="1" ht="24" hidden="1" outlineLevel="2" x14ac:dyDescent="0.25">
      <c r="A40" s="39" t="s">
        <v>74</v>
      </c>
      <c r="B40" s="40" t="s">
        <v>75</v>
      </c>
      <c r="C40" s="113" t="s">
        <v>76</v>
      </c>
      <c r="D40" s="140">
        <f t="shared" si="6"/>
        <v>0.40623860999999994</v>
      </c>
      <c r="E40" s="94">
        <v>0</v>
      </c>
      <c r="F40" s="94">
        <v>0</v>
      </c>
      <c r="G40" s="94">
        <v>0</v>
      </c>
      <c r="H40" s="94">
        <f>'10'!G38</f>
        <v>0.40623860999999994</v>
      </c>
      <c r="I40" s="41">
        <f t="shared" si="7"/>
        <v>0.99973523999999991</v>
      </c>
      <c r="J40" s="41">
        <v>0</v>
      </c>
      <c r="K40" s="41">
        <v>0</v>
      </c>
      <c r="L40" s="41">
        <v>0</v>
      </c>
      <c r="M40" s="131">
        <f>'10'!H38</f>
        <v>0.99973523999999991</v>
      </c>
      <c r="N40" s="118">
        <f t="shared" si="9"/>
        <v>0.59349662999999997</v>
      </c>
      <c r="O40" s="41">
        <f t="shared" si="10"/>
        <v>246.09557422422256</v>
      </c>
      <c r="P40" s="41">
        <v>0</v>
      </c>
      <c r="Q40" s="41">
        <v>0</v>
      </c>
      <c r="R40" s="41">
        <v>0</v>
      </c>
      <c r="S40" s="41">
        <v>0</v>
      </c>
      <c r="T40" s="43"/>
      <c r="U40" s="43"/>
      <c r="V40" s="41">
        <f t="shared" si="8"/>
        <v>0.59349662999999997</v>
      </c>
      <c r="W40" s="41">
        <f t="shared" si="11"/>
        <v>246.09557422422256</v>
      </c>
      <c r="X40" s="43"/>
    </row>
    <row r="41" spans="1:24" s="6" customFormat="1" ht="36" hidden="1" outlineLevel="1" x14ac:dyDescent="0.25">
      <c r="A41" s="26" t="s">
        <v>77</v>
      </c>
      <c r="B41" s="22" t="s">
        <v>78</v>
      </c>
      <c r="C41" s="111" t="s">
        <v>31</v>
      </c>
      <c r="D41" s="139" t="str">
        <f t="shared" si="6"/>
        <v>нд</v>
      </c>
      <c r="E41" s="91">
        <v>0</v>
      </c>
      <c r="F41" s="91">
        <v>0</v>
      </c>
      <c r="G41" s="91">
        <v>0</v>
      </c>
      <c r="H41" s="91" t="str">
        <f>'10'!G39</f>
        <v>нд</v>
      </c>
      <c r="I41" s="23" t="str">
        <f t="shared" si="7"/>
        <v>нд</v>
      </c>
      <c r="J41" s="23">
        <v>0</v>
      </c>
      <c r="K41" s="23">
        <v>0</v>
      </c>
      <c r="L41" s="23">
        <v>0</v>
      </c>
      <c r="M41" s="125" t="str">
        <f>'10'!H39</f>
        <v>нд</v>
      </c>
      <c r="N41" s="116" t="str">
        <f>'10'!I39</f>
        <v>нд</v>
      </c>
      <c r="O41" s="23" t="str">
        <f>'10'!J39</f>
        <v>нд</v>
      </c>
      <c r="P41" s="23" t="str">
        <f>'10'!K39</f>
        <v>нд</v>
      </c>
      <c r="Q41" s="23" t="str">
        <f>'10'!L39</f>
        <v>нд</v>
      </c>
      <c r="R41" s="23" t="str">
        <f>'10'!M39</f>
        <v>нд</v>
      </c>
      <c r="S41" s="23" t="str">
        <f>'10'!N39</f>
        <v>нд</v>
      </c>
      <c r="T41" s="23" t="str">
        <f>'10'!O39</f>
        <v>нд</v>
      </c>
      <c r="U41" s="23" t="str">
        <f>'10'!P39</f>
        <v>нд</v>
      </c>
      <c r="V41" s="23" t="str">
        <f>'10'!Q39</f>
        <v>нд</v>
      </c>
      <c r="W41" s="23" t="str">
        <f>'10'!R39</f>
        <v>нд</v>
      </c>
      <c r="X41" s="25"/>
    </row>
    <row r="42" spans="1:24" s="6" customFormat="1" ht="48" hidden="1" outlineLevel="1" x14ac:dyDescent="0.25">
      <c r="A42" s="26" t="s">
        <v>79</v>
      </c>
      <c r="B42" s="22" t="s">
        <v>80</v>
      </c>
      <c r="C42" s="111" t="s">
        <v>31</v>
      </c>
      <c r="D42" s="139">
        <f t="shared" si="6"/>
        <v>13.8070632</v>
      </c>
      <c r="E42" s="91">
        <v>0</v>
      </c>
      <c r="F42" s="91">
        <v>0</v>
      </c>
      <c r="G42" s="91">
        <v>0</v>
      </c>
      <c r="H42" s="91">
        <f>'10'!G40</f>
        <v>13.8070632</v>
      </c>
      <c r="I42" s="23">
        <f t="shared" si="7"/>
        <v>1.8341837519999999</v>
      </c>
      <c r="J42" s="23">
        <v>0</v>
      </c>
      <c r="K42" s="23">
        <v>0</v>
      </c>
      <c r="L42" s="23">
        <v>0</v>
      </c>
      <c r="M42" s="125">
        <f>'10'!H40</f>
        <v>1.8341837519999999</v>
      </c>
      <c r="N42" s="116">
        <f t="shared" si="9"/>
        <v>-11.972879448</v>
      </c>
      <c r="O42" s="23">
        <f t="shared" si="10"/>
        <v>13.284387312719767</v>
      </c>
      <c r="P42" s="23">
        <v>0</v>
      </c>
      <c r="Q42" s="23">
        <v>0</v>
      </c>
      <c r="R42" s="23">
        <v>0</v>
      </c>
      <c r="S42" s="23">
        <v>0</v>
      </c>
      <c r="T42" s="25"/>
      <c r="U42" s="25"/>
      <c r="V42" s="23">
        <f t="shared" si="8"/>
        <v>-11.972879448</v>
      </c>
      <c r="W42" s="23">
        <f t="shared" si="11"/>
        <v>13.284387312719767</v>
      </c>
      <c r="X42" s="25"/>
    </row>
    <row r="43" spans="1:24" s="6" customFormat="1" ht="24" hidden="1" outlineLevel="2" x14ac:dyDescent="0.25">
      <c r="A43" s="39" t="s">
        <v>81</v>
      </c>
      <c r="B43" s="40" t="s">
        <v>82</v>
      </c>
      <c r="C43" s="113" t="s">
        <v>83</v>
      </c>
      <c r="D43" s="140">
        <f t="shared" si="6"/>
        <v>7.4807999999999995</v>
      </c>
      <c r="E43" s="94">
        <v>0</v>
      </c>
      <c r="F43" s="94">
        <v>0</v>
      </c>
      <c r="G43" s="94">
        <v>0</v>
      </c>
      <c r="H43" s="94">
        <f>'10'!G41</f>
        <v>7.4807999999999995</v>
      </c>
      <c r="I43" s="41">
        <f t="shared" si="7"/>
        <v>0.24898375199999997</v>
      </c>
      <c r="J43" s="41">
        <v>0</v>
      </c>
      <c r="K43" s="41">
        <v>0</v>
      </c>
      <c r="L43" s="41">
        <v>0</v>
      </c>
      <c r="M43" s="131">
        <f>'10'!H41</f>
        <v>0.24898375199999997</v>
      </c>
      <c r="N43" s="118">
        <f t="shared" si="9"/>
        <v>-7.2318162479999994</v>
      </c>
      <c r="O43" s="41">
        <f t="shared" si="10"/>
        <v>3.3283038177735</v>
      </c>
      <c r="P43" s="41">
        <v>0</v>
      </c>
      <c r="Q43" s="41">
        <v>0</v>
      </c>
      <c r="R43" s="41">
        <v>0</v>
      </c>
      <c r="S43" s="41">
        <v>0</v>
      </c>
      <c r="T43" s="43"/>
      <c r="U43" s="43"/>
      <c r="V43" s="41">
        <f t="shared" si="8"/>
        <v>-7.2318162479999994</v>
      </c>
      <c r="W43" s="41">
        <f t="shared" si="11"/>
        <v>3.3283038177735</v>
      </c>
      <c r="X43" s="43"/>
    </row>
    <row r="44" spans="1:24" s="6" customFormat="1" ht="36" hidden="1" outlineLevel="2" x14ac:dyDescent="0.25">
      <c r="A44" s="39" t="s">
        <v>84</v>
      </c>
      <c r="B44" s="40" t="s">
        <v>85</v>
      </c>
      <c r="C44" s="113" t="s">
        <v>86</v>
      </c>
      <c r="D44" s="140">
        <f t="shared" si="6"/>
        <v>6.3262632000000005</v>
      </c>
      <c r="E44" s="94">
        <v>0</v>
      </c>
      <c r="F44" s="94">
        <v>0</v>
      </c>
      <c r="G44" s="94">
        <v>0</v>
      </c>
      <c r="H44" s="94">
        <f>'10'!G42</f>
        <v>6.3262632000000005</v>
      </c>
      <c r="I44" s="41">
        <f t="shared" si="7"/>
        <v>0</v>
      </c>
      <c r="J44" s="41">
        <v>0</v>
      </c>
      <c r="K44" s="41">
        <v>0</v>
      </c>
      <c r="L44" s="41">
        <v>0</v>
      </c>
      <c r="M44" s="131">
        <f>'10'!H42</f>
        <v>0</v>
      </c>
      <c r="N44" s="118">
        <f t="shared" si="9"/>
        <v>-6.3262632000000005</v>
      </c>
      <c r="O44" s="41">
        <f t="shared" si="10"/>
        <v>0</v>
      </c>
      <c r="P44" s="41">
        <v>0</v>
      </c>
      <c r="Q44" s="41">
        <v>0</v>
      </c>
      <c r="R44" s="41">
        <v>0</v>
      </c>
      <c r="S44" s="41">
        <v>0</v>
      </c>
      <c r="T44" s="43"/>
      <c r="U44" s="43"/>
      <c r="V44" s="41">
        <f t="shared" si="8"/>
        <v>-6.3262632000000005</v>
      </c>
      <c r="W44" s="41">
        <f t="shared" si="11"/>
        <v>0</v>
      </c>
      <c r="X44" s="43"/>
    </row>
    <row r="45" spans="1:24" s="6" customFormat="1" hidden="1" outlineLevel="2" x14ac:dyDescent="0.25">
      <c r="A45" s="39" t="s">
        <v>87</v>
      </c>
      <c r="B45" s="40" t="s">
        <v>949</v>
      </c>
      <c r="C45" s="41" t="s">
        <v>89</v>
      </c>
      <c r="D45" s="140">
        <f t="shared" si="6"/>
        <v>0</v>
      </c>
      <c r="E45" s="94"/>
      <c r="F45" s="94"/>
      <c r="G45" s="94"/>
      <c r="H45" s="94">
        <f>'10'!G43</f>
        <v>0</v>
      </c>
      <c r="I45" s="41">
        <f t="shared" ref="I45" si="12">M45</f>
        <v>0.432</v>
      </c>
      <c r="J45" s="41">
        <v>0</v>
      </c>
      <c r="K45" s="41">
        <v>0</v>
      </c>
      <c r="L45" s="41">
        <v>0</v>
      </c>
      <c r="M45" s="131">
        <f>'10'!H43</f>
        <v>0.432</v>
      </c>
      <c r="N45" s="118">
        <f t="shared" ref="N45" si="13">I45-D45</f>
        <v>0.432</v>
      </c>
      <c r="O45" s="41">
        <f t="shared" ref="O45" si="14">IF(D45&gt;0,I45/D45,0)*100</f>
        <v>0</v>
      </c>
      <c r="P45" s="41">
        <v>0</v>
      </c>
      <c r="Q45" s="41">
        <v>0</v>
      </c>
      <c r="R45" s="41">
        <v>0</v>
      </c>
      <c r="S45" s="41">
        <v>0</v>
      </c>
      <c r="T45" s="43"/>
      <c r="U45" s="43"/>
      <c r="V45" s="41">
        <f t="shared" ref="V45" si="15">M45-H45</f>
        <v>0.432</v>
      </c>
      <c r="W45" s="41">
        <f t="shared" ref="W45" si="16">IF(H45&gt;0,M45/H45,0)*100</f>
        <v>0</v>
      </c>
      <c r="X45" s="43"/>
    </row>
    <row r="46" spans="1:24" s="6" customFormat="1" ht="24" hidden="1" outlineLevel="2" x14ac:dyDescent="0.25">
      <c r="A46" s="39" t="s">
        <v>950</v>
      </c>
      <c r="B46" s="40" t="s">
        <v>88</v>
      </c>
      <c r="C46" s="41" t="s">
        <v>951</v>
      </c>
      <c r="D46" s="140">
        <f t="shared" si="6"/>
        <v>0</v>
      </c>
      <c r="E46" s="94">
        <v>0</v>
      </c>
      <c r="F46" s="94">
        <v>0</v>
      </c>
      <c r="G46" s="94">
        <v>0</v>
      </c>
      <c r="H46" s="94">
        <f>'10'!G44</f>
        <v>0</v>
      </c>
      <c r="I46" s="41">
        <f t="shared" si="7"/>
        <v>1.1532</v>
      </c>
      <c r="J46" s="41">
        <v>0</v>
      </c>
      <c r="K46" s="41">
        <v>0</v>
      </c>
      <c r="L46" s="41">
        <v>0</v>
      </c>
      <c r="M46" s="131">
        <f>'10'!H44</f>
        <v>1.1532</v>
      </c>
      <c r="N46" s="118">
        <f t="shared" si="9"/>
        <v>1.1532</v>
      </c>
      <c r="O46" s="41">
        <f t="shared" si="10"/>
        <v>0</v>
      </c>
      <c r="P46" s="41">
        <v>0</v>
      </c>
      <c r="Q46" s="41">
        <v>0</v>
      </c>
      <c r="R46" s="41">
        <v>0</v>
      </c>
      <c r="S46" s="41">
        <v>0</v>
      </c>
      <c r="T46" s="43"/>
      <c r="U46" s="43"/>
      <c r="V46" s="41">
        <f t="shared" si="8"/>
        <v>1.1532</v>
      </c>
      <c r="W46" s="41">
        <f t="shared" si="11"/>
        <v>0</v>
      </c>
      <c r="X46" s="43"/>
    </row>
    <row r="47" spans="1:24" s="6" customFormat="1" ht="48" collapsed="1" x14ac:dyDescent="0.25">
      <c r="A47" s="32" t="s">
        <v>90</v>
      </c>
      <c r="B47" s="33" t="s">
        <v>37</v>
      </c>
      <c r="C47" s="112" t="s">
        <v>31</v>
      </c>
      <c r="D47" s="138" t="str">
        <f t="shared" si="6"/>
        <v>нд</v>
      </c>
      <c r="E47" s="93">
        <v>0</v>
      </c>
      <c r="F47" s="93">
        <v>0</v>
      </c>
      <c r="G47" s="93">
        <v>0</v>
      </c>
      <c r="H47" s="93" t="str">
        <f>'10'!G45</f>
        <v>нд</v>
      </c>
      <c r="I47" s="34" t="str">
        <f t="shared" si="7"/>
        <v>нд</v>
      </c>
      <c r="J47" s="34">
        <v>0</v>
      </c>
      <c r="K47" s="34">
        <v>0</v>
      </c>
      <c r="L47" s="34">
        <v>0</v>
      </c>
      <c r="M47" s="129" t="str">
        <f>'10'!H45</f>
        <v>нд</v>
      </c>
      <c r="N47" s="117" t="str">
        <f>'10'!I45</f>
        <v>нд</v>
      </c>
      <c r="O47" s="34" t="str">
        <f>'10'!J45</f>
        <v>нд</v>
      </c>
      <c r="P47" s="34" t="str">
        <f>'10'!K45</f>
        <v>нд</v>
      </c>
      <c r="Q47" s="34" t="str">
        <f>'10'!L45</f>
        <v>нд</v>
      </c>
      <c r="R47" s="34" t="str">
        <f>'10'!M45</f>
        <v>нд</v>
      </c>
      <c r="S47" s="34" t="str">
        <f>'10'!N45</f>
        <v>нд</v>
      </c>
      <c r="T47" s="34" t="str">
        <f>'10'!O45</f>
        <v>нд</v>
      </c>
      <c r="U47" s="34" t="str">
        <f>'10'!P45</f>
        <v>нд</v>
      </c>
      <c r="V47" s="34" t="str">
        <f>'10'!Q45</f>
        <v>нд</v>
      </c>
      <c r="W47" s="34" t="str">
        <f>'10'!R45</f>
        <v>нд</v>
      </c>
      <c r="X47" s="36"/>
    </row>
    <row r="48" spans="1:24" s="6" customFormat="1" ht="36" collapsed="1" x14ac:dyDescent="0.25">
      <c r="A48" s="32" t="s">
        <v>91</v>
      </c>
      <c r="B48" s="33" t="s">
        <v>92</v>
      </c>
      <c r="C48" s="112" t="s">
        <v>31</v>
      </c>
      <c r="D48" s="138">
        <f t="shared" si="6"/>
        <v>3.6898756568886997</v>
      </c>
      <c r="E48" s="93">
        <v>0</v>
      </c>
      <c r="F48" s="93">
        <v>0</v>
      </c>
      <c r="G48" s="93">
        <v>0</v>
      </c>
      <c r="H48" s="93">
        <f>'10'!G46</f>
        <v>3.6898756568886997</v>
      </c>
      <c r="I48" s="34">
        <f t="shared" si="7"/>
        <v>35.822879711999995</v>
      </c>
      <c r="J48" s="34">
        <v>0</v>
      </c>
      <c r="K48" s="34">
        <v>0</v>
      </c>
      <c r="L48" s="34">
        <v>0</v>
      </c>
      <c r="M48" s="129">
        <f>'10'!H46</f>
        <v>35.822879711999995</v>
      </c>
      <c r="N48" s="117">
        <f t="shared" si="9"/>
        <v>32.133004055111293</v>
      </c>
      <c r="O48" s="34">
        <f t="shared" si="10"/>
        <v>970.84246308196248</v>
      </c>
      <c r="P48" s="34">
        <v>0</v>
      </c>
      <c r="Q48" s="34">
        <v>0</v>
      </c>
      <c r="R48" s="34">
        <v>0</v>
      </c>
      <c r="S48" s="34">
        <v>0</v>
      </c>
      <c r="T48" s="36"/>
      <c r="U48" s="36"/>
      <c r="V48" s="34">
        <f t="shared" si="8"/>
        <v>32.133004055111293</v>
      </c>
      <c r="W48" s="34">
        <f t="shared" si="11"/>
        <v>970.84246308196248</v>
      </c>
      <c r="X48" s="36"/>
    </row>
    <row r="49" spans="1:24" s="6" customFormat="1" ht="24" hidden="1" outlineLevel="2" x14ac:dyDescent="0.25">
      <c r="A49" s="39" t="s">
        <v>93</v>
      </c>
      <c r="B49" s="40" t="s">
        <v>94</v>
      </c>
      <c r="C49" s="113" t="s">
        <v>95</v>
      </c>
      <c r="D49" s="140">
        <f t="shared" si="6"/>
        <v>0</v>
      </c>
      <c r="E49" s="94">
        <v>0</v>
      </c>
      <c r="F49" s="94">
        <v>0</v>
      </c>
      <c r="G49" s="94">
        <v>0</v>
      </c>
      <c r="H49" s="94">
        <f>'10'!G47</f>
        <v>0</v>
      </c>
      <c r="I49" s="41">
        <f t="shared" si="7"/>
        <v>35.414069099999999</v>
      </c>
      <c r="J49" s="41">
        <v>0</v>
      </c>
      <c r="K49" s="41">
        <v>0</v>
      </c>
      <c r="L49" s="41">
        <v>0</v>
      </c>
      <c r="M49" s="131">
        <f>'10'!H47</f>
        <v>35.414069099999999</v>
      </c>
      <c r="N49" s="118">
        <f t="shared" si="9"/>
        <v>35.414069099999999</v>
      </c>
      <c r="O49" s="41">
        <f t="shared" si="10"/>
        <v>0</v>
      </c>
      <c r="P49" s="41">
        <v>0</v>
      </c>
      <c r="Q49" s="41">
        <v>0</v>
      </c>
      <c r="R49" s="41">
        <v>0</v>
      </c>
      <c r="S49" s="41">
        <v>0</v>
      </c>
      <c r="T49" s="43"/>
      <c r="U49" s="43"/>
      <c r="V49" s="41">
        <f t="shared" si="8"/>
        <v>35.414069099999999</v>
      </c>
      <c r="W49" s="41">
        <f t="shared" si="11"/>
        <v>0</v>
      </c>
      <c r="X49" s="43"/>
    </row>
    <row r="50" spans="1:24" s="6" customFormat="1" hidden="1" outlineLevel="3" x14ac:dyDescent="0.25">
      <c r="A50" s="39" t="s">
        <v>96</v>
      </c>
      <c r="B50" s="40" t="s">
        <v>97</v>
      </c>
      <c r="C50" s="113" t="s">
        <v>98</v>
      </c>
      <c r="D50" s="140">
        <f t="shared" si="6"/>
        <v>0</v>
      </c>
      <c r="E50" s="94">
        <v>0</v>
      </c>
      <c r="F50" s="94">
        <v>0</v>
      </c>
      <c r="G50" s="94">
        <v>0</v>
      </c>
      <c r="H50" s="94">
        <f>'10'!G48</f>
        <v>0</v>
      </c>
      <c r="I50" s="41">
        <f t="shared" si="7"/>
        <v>35.414069099999999</v>
      </c>
      <c r="J50" s="41">
        <v>0</v>
      </c>
      <c r="K50" s="41">
        <v>0</v>
      </c>
      <c r="L50" s="41">
        <v>0</v>
      </c>
      <c r="M50" s="131">
        <f>'10'!H48</f>
        <v>35.414069099999999</v>
      </c>
      <c r="N50" s="118">
        <f t="shared" si="9"/>
        <v>35.414069099999999</v>
      </c>
      <c r="O50" s="41">
        <f t="shared" si="10"/>
        <v>0</v>
      </c>
      <c r="P50" s="41">
        <v>0</v>
      </c>
      <c r="Q50" s="41">
        <v>0</v>
      </c>
      <c r="R50" s="41">
        <v>0</v>
      </c>
      <c r="S50" s="41">
        <v>0</v>
      </c>
      <c r="T50" s="43"/>
      <c r="U50" s="43"/>
      <c r="V50" s="41">
        <f t="shared" si="8"/>
        <v>35.414069099999999</v>
      </c>
      <c r="W50" s="41">
        <f t="shared" si="11"/>
        <v>0</v>
      </c>
      <c r="X50" s="43"/>
    </row>
    <row r="51" spans="1:24" s="6" customFormat="1" hidden="1" outlineLevel="2" x14ac:dyDescent="0.25">
      <c r="A51" s="39" t="s">
        <v>99</v>
      </c>
      <c r="B51" s="40" t="s">
        <v>100</v>
      </c>
      <c r="C51" s="113" t="s">
        <v>101</v>
      </c>
      <c r="D51" s="140">
        <f t="shared" si="6"/>
        <v>0</v>
      </c>
      <c r="E51" s="94">
        <v>0</v>
      </c>
      <c r="F51" s="94">
        <v>0</v>
      </c>
      <c r="G51" s="94">
        <v>0</v>
      </c>
      <c r="H51" s="94">
        <f>'10'!G49</f>
        <v>0</v>
      </c>
      <c r="I51" s="41">
        <f t="shared" si="7"/>
        <v>1.44E-2</v>
      </c>
      <c r="J51" s="41">
        <v>0</v>
      </c>
      <c r="K51" s="41">
        <v>0</v>
      </c>
      <c r="L51" s="41">
        <v>0</v>
      </c>
      <c r="M51" s="131">
        <f>'10'!H49</f>
        <v>1.44E-2</v>
      </c>
      <c r="N51" s="118">
        <f t="shared" si="9"/>
        <v>1.44E-2</v>
      </c>
      <c r="O51" s="41">
        <f t="shared" si="10"/>
        <v>0</v>
      </c>
      <c r="P51" s="41">
        <v>0</v>
      </c>
      <c r="Q51" s="41">
        <v>0</v>
      </c>
      <c r="R51" s="41">
        <v>0</v>
      </c>
      <c r="S51" s="41">
        <v>0</v>
      </c>
      <c r="T51" s="43"/>
      <c r="U51" s="43"/>
      <c r="V51" s="41">
        <f t="shared" si="8"/>
        <v>1.44E-2</v>
      </c>
      <c r="W51" s="41">
        <f t="shared" si="11"/>
        <v>0</v>
      </c>
      <c r="X51" s="43"/>
    </row>
    <row r="52" spans="1:24" s="6" customFormat="1" ht="24" hidden="1" outlineLevel="2" x14ac:dyDescent="0.25">
      <c r="A52" s="39" t="s">
        <v>99</v>
      </c>
      <c r="B52" s="40" t="s">
        <v>102</v>
      </c>
      <c r="C52" s="113" t="s">
        <v>101</v>
      </c>
      <c r="D52" s="140">
        <f t="shared" si="6"/>
        <v>1.3386628940799998</v>
      </c>
      <c r="E52" s="94">
        <v>0</v>
      </c>
      <c r="F52" s="94">
        <v>0</v>
      </c>
      <c r="G52" s="94">
        <v>0</v>
      </c>
      <c r="H52" s="94">
        <f>'10'!G50</f>
        <v>1.3386628940799998</v>
      </c>
      <c r="I52" s="41">
        <f t="shared" si="7"/>
        <v>0.13170193199999997</v>
      </c>
      <c r="J52" s="41">
        <v>0</v>
      </c>
      <c r="K52" s="41">
        <v>0</v>
      </c>
      <c r="L52" s="41">
        <v>0</v>
      </c>
      <c r="M52" s="131">
        <f>'10'!H50</f>
        <v>0.13170193199999997</v>
      </c>
      <c r="N52" s="118">
        <f t="shared" si="9"/>
        <v>-1.2069609620799999</v>
      </c>
      <c r="O52" s="41">
        <f t="shared" si="10"/>
        <v>9.8383194590982157</v>
      </c>
      <c r="P52" s="41">
        <v>0</v>
      </c>
      <c r="Q52" s="41">
        <v>0</v>
      </c>
      <c r="R52" s="41">
        <v>0</v>
      </c>
      <c r="S52" s="41">
        <v>0</v>
      </c>
      <c r="T52" s="43"/>
      <c r="U52" s="43"/>
      <c r="V52" s="41">
        <f t="shared" si="8"/>
        <v>-1.2069609620799999</v>
      </c>
      <c r="W52" s="41">
        <f t="shared" si="11"/>
        <v>9.8383194590982157</v>
      </c>
      <c r="X52" s="43"/>
    </row>
    <row r="53" spans="1:24" s="6" customFormat="1" ht="24" hidden="1" outlineLevel="2" x14ac:dyDescent="0.25">
      <c r="A53" s="39" t="s">
        <v>103</v>
      </c>
      <c r="B53" s="40" t="s">
        <v>104</v>
      </c>
      <c r="C53" s="113" t="s">
        <v>105</v>
      </c>
      <c r="D53" s="140">
        <f t="shared" si="6"/>
        <v>0.67156803999999992</v>
      </c>
      <c r="E53" s="94">
        <v>0</v>
      </c>
      <c r="F53" s="94">
        <v>0</v>
      </c>
      <c r="G53" s="94">
        <v>0</v>
      </c>
      <c r="H53" s="94">
        <f>'10'!G51</f>
        <v>0.67156803999999992</v>
      </c>
      <c r="I53" s="41">
        <f t="shared" si="7"/>
        <v>0.1109118</v>
      </c>
      <c r="J53" s="41">
        <v>0</v>
      </c>
      <c r="K53" s="41">
        <v>0</v>
      </c>
      <c r="L53" s="41">
        <v>0</v>
      </c>
      <c r="M53" s="131">
        <f>'10'!H51</f>
        <v>0.1109118</v>
      </c>
      <c r="N53" s="118">
        <f t="shared" si="9"/>
        <v>-0.56065623999999992</v>
      </c>
      <c r="O53" s="41">
        <f t="shared" si="10"/>
        <v>16.515348169338139</v>
      </c>
      <c r="P53" s="41">
        <v>0</v>
      </c>
      <c r="Q53" s="41">
        <v>0</v>
      </c>
      <c r="R53" s="41">
        <v>0</v>
      </c>
      <c r="S53" s="41">
        <v>0</v>
      </c>
      <c r="T53" s="43"/>
      <c r="U53" s="43"/>
      <c r="V53" s="41">
        <f t="shared" si="8"/>
        <v>-0.56065623999999992</v>
      </c>
      <c r="W53" s="41">
        <f t="shared" si="11"/>
        <v>16.515348169338139</v>
      </c>
      <c r="X53" s="43"/>
    </row>
    <row r="54" spans="1:24" s="6" customFormat="1" ht="24" hidden="1" outlineLevel="2" x14ac:dyDescent="0.25">
      <c r="A54" s="39" t="s">
        <v>106</v>
      </c>
      <c r="B54" s="40" t="s">
        <v>107</v>
      </c>
      <c r="C54" s="113" t="s">
        <v>108</v>
      </c>
      <c r="D54" s="140">
        <f t="shared" si="6"/>
        <v>0.167467210694</v>
      </c>
      <c r="E54" s="94">
        <v>0</v>
      </c>
      <c r="F54" s="94">
        <v>0</v>
      </c>
      <c r="G54" s="94">
        <v>0</v>
      </c>
      <c r="H54" s="94">
        <f>'10'!G52</f>
        <v>0.167467210694</v>
      </c>
      <c r="I54" s="41">
        <f t="shared" si="7"/>
        <v>6.9620183999999988E-2</v>
      </c>
      <c r="J54" s="41">
        <v>0</v>
      </c>
      <c r="K54" s="41">
        <v>0</v>
      </c>
      <c r="L54" s="41">
        <v>0</v>
      </c>
      <c r="M54" s="131">
        <f>'10'!H52</f>
        <v>6.9620183999999988E-2</v>
      </c>
      <c r="N54" s="118">
        <f t="shared" si="9"/>
        <v>-9.7847026694000014E-2</v>
      </c>
      <c r="O54" s="41">
        <f t="shared" si="10"/>
        <v>41.57242705093573</v>
      </c>
      <c r="P54" s="41">
        <v>0</v>
      </c>
      <c r="Q54" s="41">
        <v>0</v>
      </c>
      <c r="R54" s="41">
        <v>0</v>
      </c>
      <c r="S54" s="41">
        <v>0</v>
      </c>
      <c r="T54" s="43"/>
      <c r="U54" s="43"/>
      <c r="V54" s="41">
        <f t="shared" si="8"/>
        <v>-9.7847026694000014E-2</v>
      </c>
      <c r="W54" s="41">
        <f t="shared" si="11"/>
        <v>41.57242705093573</v>
      </c>
      <c r="X54" s="43"/>
    </row>
    <row r="55" spans="1:24" s="6" customFormat="1" ht="24" hidden="1" outlineLevel="2" x14ac:dyDescent="0.25">
      <c r="A55" s="39" t="s">
        <v>109</v>
      </c>
      <c r="B55" s="40" t="s">
        <v>110</v>
      </c>
      <c r="C55" s="113" t="s">
        <v>111</v>
      </c>
      <c r="D55" s="140">
        <f t="shared" si="6"/>
        <v>1.5121775121146999</v>
      </c>
      <c r="E55" s="94">
        <v>0</v>
      </c>
      <c r="F55" s="94">
        <v>0</v>
      </c>
      <c r="G55" s="94">
        <v>0</v>
      </c>
      <c r="H55" s="94">
        <f>'10'!G53</f>
        <v>1.5121775121146999</v>
      </c>
      <c r="I55" s="41">
        <f t="shared" si="7"/>
        <v>8.2176696000000007E-2</v>
      </c>
      <c r="J55" s="41">
        <v>0</v>
      </c>
      <c r="K55" s="41">
        <v>0</v>
      </c>
      <c r="L55" s="41">
        <v>0</v>
      </c>
      <c r="M55" s="131">
        <f>'10'!H53</f>
        <v>8.2176696000000007E-2</v>
      </c>
      <c r="N55" s="118">
        <f t="shared" si="9"/>
        <v>-1.4300008161146998</v>
      </c>
      <c r="O55" s="41">
        <f t="shared" si="10"/>
        <v>5.4343286645679756</v>
      </c>
      <c r="P55" s="41">
        <v>0</v>
      </c>
      <c r="Q55" s="41">
        <v>0</v>
      </c>
      <c r="R55" s="41">
        <v>0</v>
      </c>
      <c r="S55" s="41">
        <v>0</v>
      </c>
      <c r="T55" s="43"/>
      <c r="U55" s="43"/>
      <c r="V55" s="41">
        <f t="shared" si="8"/>
        <v>-1.4300008161146998</v>
      </c>
      <c r="W55" s="41">
        <f t="shared" si="11"/>
        <v>5.4343286645679756</v>
      </c>
      <c r="X55" s="43"/>
    </row>
    <row r="56" spans="1:24" s="6" customFormat="1" ht="36" collapsed="1" x14ac:dyDescent="0.25">
      <c r="A56" s="32" t="s">
        <v>112</v>
      </c>
      <c r="B56" s="33" t="s">
        <v>42</v>
      </c>
      <c r="C56" s="112" t="s">
        <v>31</v>
      </c>
      <c r="D56" s="138">
        <f t="shared" si="6"/>
        <v>0</v>
      </c>
      <c r="E56" s="93">
        <v>0</v>
      </c>
      <c r="F56" s="93">
        <v>0</v>
      </c>
      <c r="G56" s="93">
        <v>0</v>
      </c>
      <c r="H56" s="93">
        <f>'10'!G54</f>
        <v>0</v>
      </c>
      <c r="I56" s="34">
        <f t="shared" si="7"/>
        <v>0</v>
      </c>
      <c r="J56" s="34">
        <v>0</v>
      </c>
      <c r="K56" s="34">
        <v>0</v>
      </c>
      <c r="L56" s="34">
        <v>0</v>
      </c>
      <c r="M56" s="129">
        <f>'10'!H54</f>
        <v>0</v>
      </c>
      <c r="N56" s="117">
        <f t="shared" si="9"/>
        <v>0</v>
      </c>
      <c r="O56" s="34">
        <f t="shared" si="10"/>
        <v>0</v>
      </c>
      <c r="P56" s="34">
        <v>0</v>
      </c>
      <c r="Q56" s="34">
        <v>0</v>
      </c>
      <c r="R56" s="34">
        <v>0</v>
      </c>
      <c r="S56" s="34">
        <v>0</v>
      </c>
      <c r="T56" s="36"/>
      <c r="U56" s="36"/>
      <c r="V56" s="34">
        <f t="shared" si="8"/>
        <v>0</v>
      </c>
      <c r="W56" s="34">
        <f t="shared" si="11"/>
        <v>0</v>
      </c>
      <c r="X56" s="36"/>
    </row>
    <row r="57" spans="1:24" s="6" customFormat="1" ht="24" collapsed="1" x14ac:dyDescent="0.25">
      <c r="A57" s="32" t="s">
        <v>113</v>
      </c>
      <c r="B57" s="33" t="s">
        <v>114</v>
      </c>
      <c r="C57" s="112" t="s">
        <v>31</v>
      </c>
      <c r="D57" s="138">
        <f t="shared" si="6"/>
        <v>0.66239999999999999</v>
      </c>
      <c r="E57" s="93">
        <v>0</v>
      </c>
      <c r="F57" s="93">
        <v>0</v>
      </c>
      <c r="G57" s="93">
        <v>0</v>
      </c>
      <c r="H57" s="93">
        <f>'10'!G55</f>
        <v>0.66239999999999999</v>
      </c>
      <c r="I57" s="34">
        <f t="shared" si="7"/>
        <v>5.0044479959999997</v>
      </c>
      <c r="J57" s="34">
        <v>0</v>
      </c>
      <c r="K57" s="34">
        <v>0</v>
      </c>
      <c r="L57" s="34">
        <v>0</v>
      </c>
      <c r="M57" s="129">
        <f>'10'!H55</f>
        <v>5.0044479959999997</v>
      </c>
      <c r="N57" s="117">
        <f t="shared" si="9"/>
        <v>4.3420479959999998</v>
      </c>
      <c r="O57" s="34">
        <f t="shared" si="10"/>
        <v>755.5024148550724</v>
      </c>
      <c r="P57" s="34">
        <v>0</v>
      </c>
      <c r="Q57" s="34">
        <v>0</v>
      </c>
      <c r="R57" s="34">
        <v>0</v>
      </c>
      <c r="S57" s="34">
        <v>0</v>
      </c>
      <c r="T57" s="36"/>
      <c r="U57" s="36"/>
      <c r="V57" s="34">
        <f t="shared" si="8"/>
        <v>4.3420479959999998</v>
      </c>
      <c r="W57" s="34">
        <f t="shared" si="11"/>
        <v>755.5024148550724</v>
      </c>
      <c r="X57" s="36"/>
    </row>
    <row r="58" spans="1:24" s="6" customFormat="1" ht="24" hidden="1" outlineLevel="2" x14ac:dyDescent="0.25">
      <c r="A58" s="39" t="s">
        <v>115</v>
      </c>
      <c r="B58" s="40" t="s">
        <v>116</v>
      </c>
      <c r="C58" s="113" t="s">
        <v>117</v>
      </c>
      <c r="D58" s="140">
        <f t="shared" si="6"/>
        <v>0</v>
      </c>
      <c r="E58" s="94">
        <v>0</v>
      </c>
      <c r="F58" s="94">
        <v>0</v>
      </c>
      <c r="G58" s="94">
        <v>0</v>
      </c>
      <c r="H58" s="94">
        <f>'10'!G56</f>
        <v>0</v>
      </c>
      <c r="I58" s="41">
        <f t="shared" si="7"/>
        <v>0.32499999599999996</v>
      </c>
      <c r="J58" s="41">
        <v>0</v>
      </c>
      <c r="K58" s="41">
        <v>0</v>
      </c>
      <c r="L58" s="41">
        <v>0</v>
      </c>
      <c r="M58" s="131">
        <f>'10'!H56</f>
        <v>0.32499999599999996</v>
      </c>
      <c r="N58" s="118">
        <f t="shared" si="9"/>
        <v>0.32499999599999996</v>
      </c>
      <c r="O58" s="41">
        <f t="shared" si="10"/>
        <v>0</v>
      </c>
      <c r="P58" s="41">
        <v>0</v>
      </c>
      <c r="Q58" s="41">
        <v>0</v>
      </c>
      <c r="R58" s="41">
        <v>0</v>
      </c>
      <c r="S58" s="41">
        <v>0</v>
      </c>
      <c r="T58" s="43"/>
      <c r="U58" s="43"/>
      <c r="V58" s="41">
        <f t="shared" si="8"/>
        <v>0.32499999599999996</v>
      </c>
      <c r="W58" s="41">
        <f t="shared" si="11"/>
        <v>0</v>
      </c>
      <c r="X58" s="43"/>
    </row>
    <row r="59" spans="1:24" s="6" customFormat="1" hidden="1" outlineLevel="2" x14ac:dyDescent="0.25">
      <c r="A59" s="39" t="s">
        <v>118</v>
      </c>
      <c r="B59" s="40" t="s">
        <v>119</v>
      </c>
      <c r="C59" s="113" t="s">
        <v>120</v>
      </c>
      <c r="D59" s="140">
        <f t="shared" si="6"/>
        <v>0.66239999999999999</v>
      </c>
      <c r="E59" s="94">
        <v>0</v>
      </c>
      <c r="F59" s="94">
        <v>0</v>
      </c>
      <c r="G59" s="94">
        <v>0</v>
      </c>
      <c r="H59" s="94">
        <f>'10'!G57</f>
        <v>0.66239999999999999</v>
      </c>
      <c r="I59" s="41">
        <f t="shared" si="7"/>
        <v>4.6794479999999998</v>
      </c>
      <c r="J59" s="41">
        <v>0</v>
      </c>
      <c r="K59" s="41">
        <v>0</v>
      </c>
      <c r="L59" s="41">
        <v>0</v>
      </c>
      <c r="M59" s="131">
        <f>'10'!H57</f>
        <v>4.6794479999999998</v>
      </c>
      <c r="N59" s="118">
        <f>I59-D59</f>
        <v>4.017048</v>
      </c>
      <c r="O59" s="41">
        <f t="shared" si="10"/>
        <v>706.43840579710138</v>
      </c>
      <c r="P59" s="41">
        <v>0</v>
      </c>
      <c r="Q59" s="41">
        <v>0</v>
      </c>
      <c r="R59" s="41">
        <v>0</v>
      </c>
      <c r="S59" s="41">
        <v>0</v>
      </c>
      <c r="T59" s="43"/>
      <c r="U59" s="43"/>
      <c r="V59" s="41">
        <f t="shared" si="8"/>
        <v>4.017048</v>
      </c>
      <c r="W59" s="41">
        <f t="shared" si="11"/>
        <v>706.43840579710138</v>
      </c>
      <c r="X59" s="43"/>
    </row>
  </sheetData>
  <autoFilter ref="A18:X59" xr:uid="{00000000-0009-0000-0000-000009000000}"/>
  <mergeCells count="34">
    <mergeCell ref="I7:R7"/>
    <mergeCell ref="V2:X2"/>
    <mergeCell ref="A3:X3"/>
    <mergeCell ref="I4:J4"/>
    <mergeCell ref="L4:M4"/>
    <mergeCell ref="I6:R6"/>
    <mergeCell ref="A14:A18"/>
    <mergeCell ref="B14:B18"/>
    <mergeCell ref="C14:C18"/>
    <mergeCell ref="D14:M14"/>
    <mergeCell ref="N14:W15"/>
    <mergeCell ref="D15:M15"/>
    <mergeCell ref="T16:U17"/>
    <mergeCell ref="M17:M18"/>
    <mergeCell ref="I16:M16"/>
    <mergeCell ref="N16:O17"/>
    <mergeCell ref="P16:Q17"/>
    <mergeCell ref="R16:S17"/>
    <mergeCell ref="L9:M9"/>
    <mergeCell ref="G11:X11"/>
    <mergeCell ref="K12:S12"/>
    <mergeCell ref="X14:X18"/>
    <mergeCell ref="B11:F11"/>
    <mergeCell ref="V16:W17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D16:H16"/>
  </mergeCells>
  <conditionalFormatting sqref="Q20:Q22 Q24:Q40 Q48:Q59 Q42:Q46">
    <cfRule type="cellIs" dxfId="1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U57"/>
  <sheetViews>
    <sheetView tabSelected="1" topLeftCell="A8" zoomScaleNormal="100" zoomScaleSheetLayoutView="100" workbookViewId="0">
      <selection activeCell="J56" sqref="J56"/>
    </sheetView>
  </sheetViews>
  <sheetFormatPr defaultRowHeight="15.75" outlineLevelRow="3" outlineLevelCol="1" x14ac:dyDescent="0.25"/>
  <cols>
    <col min="1" max="1" width="8.140625" style="6" customWidth="1"/>
    <col min="2" max="2" width="39.42578125" style="6" customWidth="1"/>
    <col min="3" max="3" width="13.7109375" style="6" customWidth="1" outlineLevel="1"/>
    <col min="4" max="4" width="13.85546875" style="6" customWidth="1" outlineLevel="1"/>
    <col min="5" max="5" width="13" style="6" customWidth="1" outlineLevel="1"/>
    <col min="6" max="6" width="13.7109375" style="6" customWidth="1"/>
    <col min="7" max="7" width="8.28515625" style="11" customWidth="1" outlineLevel="1"/>
    <col min="8" max="8" width="8.28515625" style="6" customWidth="1"/>
    <col min="9" max="9" width="7.28515625" style="11" customWidth="1" outlineLevel="1"/>
    <col min="10" max="10" width="8.28515625" style="6" bestFit="1" customWidth="1" outlineLevel="1"/>
    <col min="11" max="11" width="8" style="11" customWidth="1" outlineLevel="1"/>
    <col min="12" max="12" width="8.140625" style="6" customWidth="1" outlineLevel="1"/>
    <col min="13" max="13" width="8.28515625" style="11" customWidth="1" outlineLevel="1"/>
    <col min="14" max="14" width="8.28515625" style="6" customWidth="1" outlineLevel="1"/>
    <col min="15" max="15" width="8.28515625" style="11" customWidth="1" outlineLevel="1"/>
    <col min="16" max="16" width="8.28515625" style="6" customWidth="1" outlineLevel="1"/>
    <col min="17" max="17" width="13.7109375" style="6" customWidth="1"/>
    <col min="18" max="18" width="9.5703125" style="6" customWidth="1" outlineLevel="1"/>
    <col min="19" max="19" width="9.5703125" style="6" bestFit="1" customWidth="1" outlineLevel="1"/>
    <col min="20" max="20" width="10.28515625" style="6" customWidth="1" outlineLevel="1"/>
    <col min="21" max="21" width="9.140625" style="6" customWidth="1" outlineLevel="1"/>
    <col min="22" max="16384" width="9.140625" style="6"/>
  </cols>
  <sheetData>
    <row r="1" spans="1:20" s="1" customFormat="1" ht="12" x14ac:dyDescent="0.2">
      <c r="G1" s="2"/>
      <c r="I1" s="2"/>
      <c r="K1" s="2"/>
      <c r="M1" s="2"/>
      <c r="O1" s="2"/>
      <c r="T1" s="3" t="s">
        <v>0</v>
      </c>
    </row>
    <row r="2" spans="1:20" s="1" customFormat="1" ht="24" customHeight="1" x14ac:dyDescent="0.2">
      <c r="G2" s="2"/>
      <c r="I2" s="2"/>
      <c r="K2" s="2"/>
      <c r="M2" s="2"/>
      <c r="O2" s="2"/>
      <c r="R2" s="566" t="s">
        <v>1</v>
      </c>
      <c r="S2" s="566"/>
      <c r="T2" s="566"/>
    </row>
    <row r="3" spans="1:20" s="4" customFormat="1" ht="12.75" x14ac:dyDescent="0.2">
      <c r="A3" s="568" t="s">
        <v>2</v>
      </c>
      <c r="B3" s="568"/>
      <c r="C3" s="568"/>
      <c r="D3" s="568"/>
      <c r="E3" s="568"/>
      <c r="F3" s="568"/>
      <c r="G3" s="568"/>
      <c r="H3" s="568"/>
      <c r="I3" s="568"/>
      <c r="J3" s="568"/>
      <c r="K3" s="568"/>
      <c r="L3" s="568"/>
      <c r="M3" s="568"/>
      <c r="N3" s="568"/>
      <c r="O3" s="568"/>
      <c r="P3" s="568"/>
      <c r="Q3" s="568"/>
      <c r="R3" s="568"/>
      <c r="S3" s="568"/>
      <c r="T3" s="568"/>
    </row>
    <row r="4" spans="1:20" s="4" customFormat="1" ht="12.75" x14ac:dyDescent="0.2">
      <c r="F4" s="5" t="s">
        <v>3</v>
      </c>
      <c r="G4" s="737" t="s">
        <v>952</v>
      </c>
      <c r="H4" s="737"/>
      <c r="I4" s="4" t="s">
        <v>4</v>
      </c>
      <c r="J4" s="737" t="s">
        <v>953</v>
      </c>
      <c r="K4" s="737"/>
      <c r="L4" s="4" t="s">
        <v>5</v>
      </c>
    </row>
    <row r="5" spans="1:20" ht="11.25" customHeight="1" x14ac:dyDescent="0.25">
      <c r="G5" s="6"/>
      <c r="I5" s="6"/>
      <c r="K5" s="6"/>
      <c r="M5" s="6"/>
      <c r="O5" s="6"/>
    </row>
    <row r="6" spans="1:20" s="4" customFormat="1" ht="12.75" x14ac:dyDescent="0.2">
      <c r="F6" s="5" t="s">
        <v>6</v>
      </c>
      <c r="G6" s="645" t="s">
        <v>7</v>
      </c>
      <c r="H6" s="645"/>
      <c r="I6" s="645"/>
      <c r="J6" s="645"/>
      <c r="K6" s="645"/>
      <c r="L6" s="645"/>
      <c r="M6" s="645"/>
      <c r="N6" s="645"/>
      <c r="O6" s="645"/>
      <c r="P6" s="7"/>
    </row>
    <row r="7" spans="1:20" s="8" customFormat="1" ht="12.75" customHeight="1" x14ac:dyDescent="0.2">
      <c r="G7" s="627" t="s">
        <v>8</v>
      </c>
      <c r="H7" s="627"/>
      <c r="I7" s="627"/>
      <c r="J7" s="627"/>
      <c r="K7" s="627"/>
      <c r="L7" s="627"/>
      <c r="M7" s="627"/>
      <c r="N7" s="627"/>
      <c r="O7" s="627"/>
      <c r="P7" s="9"/>
    </row>
    <row r="8" spans="1:20" ht="11.25" customHeight="1" x14ac:dyDescent="0.25">
      <c r="G8" s="6"/>
      <c r="I8" s="6"/>
      <c r="K8" s="6"/>
      <c r="M8" s="6"/>
      <c r="O8" s="6"/>
    </row>
    <row r="9" spans="1:20" s="4" customFormat="1" ht="12.75" x14ac:dyDescent="0.2">
      <c r="I9" s="5" t="s">
        <v>9</v>
      </c>
      <c r="J9" s="639">
        <v>2020</v>
      </c>
      <c r="K9" s="639"/>
      <c r="L9" s="4" t="s">
        <v>10</v>
      </c>
    </row>
    <row r="10" spans="1:20" ht="11.25" customHeight="1" x14ac:dyDescent="0.25">
      <c r="G10" s="6"/>
      <c r="I10" s="6"/>
      <c r="K10" s="6"/>
      <c r="M10" s="6"/>
      <c r="O10" s="6"/>
    </row>
    <row r="11" spans="1:20" s="4" customFormat="1" ht="51" customHeight="1" x14ac:dyDescent="0.2">
      <c r="B11" s="730" t="s">
        <v>11</v>
      </c>
      <c r="C11" s="730"/>
      <c r="D11" s="730"/>
      <c r="E11" s="731" t="s">
        <v>957</v>
      </c>
      <c r="F11" s="731"/>
      <c r="G11" s="731"/>
      <c r="H11" s="731"/>
      <c r="I11" s="731"/>
      <c r="J11" s="731"/>
      <c r="K11" s="731"/>
      <c r="L11" s="731"/>
      <c r="M11" s="731"/>
      <c r="N11" s="731"/>
      <c r="O11" s="731"/>
      <c r="P11" s="731"/>
      <c r="Q11" s="731"/>
      <c r="R11" s="731"/>
      <c r="S11" s="731"/>
      <c r="T11" s="731"/>
    </row>
    <row r="12" spans="1:20" s="8" customFormat="1" ht="12.75" customHeight="1" x14ac:dyDescent="0.2">
      <c r="G12" s="10"/>
      <c r="H12" s="627" t="s">
        <v>13</v>
      </c>
      <c r="I12" s="627"/>
      <c r="J12" s="627"/>
      <c r="K12" s="627"/>
      <c r="L12" s="627"/>
      <c r="M12" s="627"/>
      <c r="N12" s="627"/>
      <c r="O12" s="627"/>
      <c r="P12" s="627"/>
    </row>
    <row r="13" spans="1:20" ht="11.25" customHeight="1" x14ac:dyDescent="0.25"/>
    <row r="14" spans="1:20" s="1" customFormat="1" ht="48" customHeight="1" x14ac:dyDescent="0.2">
      <c r="A14" s="562" t="s">
        <v>14</v>
      </c>
      <c r="B14" s="562" t="s">
        <v>15</v>
      </c>
      <c r="C14" s="562" t="s">
        <v>16</v>
      </c>
      <c r="D14" s="562" t="s">
        <v>17</v>
      </c>
      <c r="E14" s="562" t="s">
        <v>954</v>
      </c>
      <c r="F14" s="558" t="s">
        <v>955</v>
      </c>
      <c r="G14" s="650" t="s">
        <v>956</v>
      </c>
      <c r="H14" s="651"/>
      <c r="I14" s="651"/>
      <c r="J14" s="651"/>
      <c r="K14" s="651"/>
      <c r="L14" s="651"/>
      <c r="M14" s="651"/>
      <c r="N14" s="651"/>
      <c r="O14" s="651"/>
      <c r="P14" s="652"/>
      <c r="Q14" s="559" t="s">
        <v>18</v>
      </c>
      <c r="R14" s="560" t="s">
        <v>19</v>
      </c>
      <c r="S14" s="561"/>
      <c r="T14" s="562" t="s">
        <v>20</v>
      </c>
    </row>
    <row r="15" spans="1:20" s="1" customFormat="1" ht="15" customHeight="1" x14ac:dyDescent="0.2">
      <c r="A15" s="641"/>
      <c r="B15" s="641"/>
      <c r="C15" s="641"/>
      <c r="D15" s="641"/>
      <c r="E15" s="641"/>
      <c r="F15" s="732"/>
      <c r="G15" s="650" t="s">
        <v>21</v>
      </c>
      <c r="H15" s="561"/>
      <c r="I15" s="560" t="s">
        <v>22</v>
      </c>
      <c r="J15" s="561"/>
      <c r="K15" s="560" t="s">
        <v>23</v>
      </c>
      <c r="L15" s="561"/>
      <c r="M15" s="560" t="s">
        <v>24</v>
      </c>
      <c r="N15" s="561"/>
      <c r="O15" s="560" t="s">
        <v>25</v>
      </c>
      <c r="P15" s="652"/>
      <c r="Q15" s="735"/>
      <c r="R15" s="728" t="s">
        <v>26</v>
      </c>
      <c r="S15" s="733" t="s">
        <v>27</v>
      </c>
      <c r="T15" s="641"/>
    </row>
    <row r="16" spans="1:20" s="1" customFormat="1" ht="63" customHeight="1" x14ac:dyDescent="0.2">
      <c r="A16" s="563"/>
      <c r="B16" s="563"/>
      <c r="C16" s="563"/>
      <c r="D16" s="563"/>
      <c r="E16" s="564"/>
      <c r="F16" s="564"/>
      <c r="G16" s="119" t="s">
        <v>28</v>
      </c>
      <c r="H16" s="13" t="s">
        <v>29</v>
      </c>
      <c r="I16" s="12" t="s">
        <v>28</v>
      </c>
      <c r="J16" s="13" t="s">
        <v>29</v>
      </c>
      <c r="K16" s="12" t="s">
        <v>28</v>
      </c>
      <c r="L16" s="13" t="s">
        <v>29</v>
      </c>
      <c r="M16" s="12" t="s">
        <v>28</v>
      </c>
      <c r="N16" s="13" t="s">
        <v>29</v>
      </c>
      <c r="O16" s="12" t="s">
        <v>28</v>
      </c>
      <c r="P16" s="120" t="s">
        <v>29</v>
      </c>
      <c r="Q16" s="736"/>
      <c r="R16" s="729"/>
      <c r="S16" s="734"/>
      <c r="T16" s="563"/>
    </row>
    <row r="17" spans="1:20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09">
        <v>6</v>
      </c>
      <c r="G17" s="293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  <c r="N17" s="14">
        <v>14</v>
      </c>
      <c r="O17" s="14">
        <v>15</v>
      </c>
      <c r="P17" s="121">
        <v>16</v>
      </c>
      <c r="Q17" s="114">
        <v>17</v>
      </c>
      <c r="R17" s="14">
        <v>18</v>
      </c>
      <c r="S17" s="14">
        <v>19</v>
      </c>
      <c r="T17" s="14">
        <v>20</v>
      </c>
    </row>
    <row r="18" spans="1:20" s="20" customFormat="1" ht="24" collapsed="1" x14ac:dyDescent="0.2">
      <c r="A18" s="15">
        <v>0</v>
      </c>
      <c r="B18" s="16" t="s">
        <v>30</v>
      </c>
      <c r="C18" s="17" t="s">
        <v>31</v>
      </c>
      <c r="D18" s="17">
        <f>D19+D20+D22+D23+D24</f>
        <v>2248.7053915217039</v>
      </c>
      <c r="E18" s="17">
        <v>0</v>
      </c>
      <c r="F18" s="110">
        <f>D18-E18</f>
        <v>2248.7053915217039</v>
      </c>
      <c r="G18" s="122">
        <f>G19+G20+G22+G23+G24</f>
        <v>51.8233081937503</v>
      </c>
      <c r="H18" s="17">
        <f>H19+H20+H22+H23+H24</f>
        <v>127.56201801599998</v>
      </c>
      <c r="I18" s="18">
        <f t="shared" ref="I18:P18" si="0">I19+I20+I22+I23+I24</f>
        <v>51.8233081937503</v>
      </c>
      <c r="J18" s="17">
        <f t="shared" si="0"/>
        <v>127.56201801599998</v>
      </c>
      <c r="K18" s="18">
        <f t="shared" si="0"/>
        <v>0</v>
      </c>
      <c r="L18" s="17">
        <f t="shared" si="0"/>
        <v>0</v>
      </c>
      <c r="M18" s="18">
        <f t="shared" si="0"/>
        <v>0</v>
      </c>
      <c r="N18" s="17">
        <f t="shared" si="0"/>
        <v>0</v>
      </c>
      <c r="O18" s="18">
        <f t="shared" si="0"/>
        <v>0</v>
      </c>
      <c r="P18" s="123">
        <f t="shared" si="0"/>
        <v>0</v>
      </c>
      <c r="Q18" s="115">
        <f>F18-H18</f>
        <v>2121.1433735057039</v>
      </c>
      <c r="R18" s="17">
        <f>H18-G18</f>
        <v>75.738709822249689</v>
      </c>
      <c r="S18" s="17">
        <f>IF(G18&gt;0,H18/G18,0)*100</f>
        <v>246.14796403789501</v>
      </c>
      <c r="T18" s="19"/>
    </row>
    <row r="19" spans="1:20" hidden="1" outlineLevel="1" x14ac:dyDescent="0.25">
      <c r="A19" s="21" t="s">
        <v>32</v>
      </c>
      <c r="B19" s="22" t="s">
        <v>33</v>
      </c>
      <c r="C19" s="23" t="s">
        <v>31</v>
      </c>
      <c r="D19" s="23">
        <f t="shared" ref="D19" si="1">D26</f>
        <v>78.870852131999996</v>
      </c>
      <c r="E19" s="23">
        <v>0</v>
      </c>
      <c r="F19" s="111">
        <f t="shared" ref="F19:F56" si="2">D19-E19</f>
        <v>78.870852131999996</v>
      </c>
      <c r="G19" s="124">
        <f>G26</f>
        <v>31.494161099999996</v>
      </c>
      <c r="H19" s="23">
        <f t="shared" ref="H19:P19" si="3">H26</f>
        <v>78.870852131999996</v>
      </c>
      <c r="I19" s="24">
        <f t="shared" si="3"/>
        <v>31.494161099999996</v>
      </c>
      <c r="J19" s="23">
        <f t="shared" si="3"/>
        <v>78.870852131999996</v>
      </c>
      <c r="K19" s="24">
        <f t="shared" si="3"/>
        <v>0</v>
      </c>
      <c r="L19" s="23">
        <f t="shared" si="3"/>
        <v>0</v>
      </c>
      <c r="M19" s="24">
        <f t="shared" si="3"/>
        <v>0</v>
      </c>
      <c r="N19" s="23">
        <f t="shared" si="3"/>
        <v>0</v>
      </c>
      <c r="O19" s="24">
        <f t="shared" si="3"/>
        <v>0</v>
      </c>
      <c r="P19" s="125">
        <f t="shared" si="3"/>
        <v>0</v>
      </c>
      <c r="Q19" s="116">
        <f t="shared" ref="Q19:Q57" si="4">F19-H19</f>
        <v>0</v>
      </c>
      <c r="R19" s="23">
        <f t="shared" ref="R19:R24" si="5">H19-G19</f>
        <v>47.376691031999997</v>
      </c>
      <c r="S19" s="23">
        <f t="shared" ref="S19:S24" si="6">IF(G19&gt;0,H19/G19,0)*100</f>
        <v>250.43007775812768</v>
      </c>
      <c r="T19" s="25"/>
    </row>
    <row r="20" spans="1:20" ht="24" hidden="1" outlineLevel="1" x14ac:dyDescent="0.25">
      <c r="A20" s="21" t="s">
        <v>34</v>
      </c>
      <c r="B20" s="22" t="s">
        <v>35</v>
      </c>
      <c r="C20" s="23" t="s">
        <v>31</v>
      </c>
      <c r="D20" s="23">
        <f t="shared" ref="D20" si="7">D31</f>
        <v>1160.6279054858901</v>
      </c>
      <c r="E20" s="23">
        <v>0</v>
      </c>
      <c r="F20" s="111">
        <f t="shared" si="2"/>
        <v>1160.6279054858901</v>
      </c>
      <c r="G20" s="124">
        <f>G31</f>
        <v>15.9768714368616</v>
      </c>
      <c r="H20" s="23">
        <f t="shared" ref="H20:P20" si="8">H31</f>
        <v>7.8638381759999998</v>
      </c>
      <c r="I20" s="24">
        <f t="shared" si="8"/>
        <v>15.9768714368616</v>
      </c>
      <c r="J20" s="23">
        <f t="shared" si="8"/>
        <v>7.8638381759999998</v>
      </c>
      <c r="K20" s="24">
        <f t="shared" si="8"/>
        <v>0</v>
      </c>
      <c r="L20" s="23">
        <f t="shared" si="8"/>
        <v>0</v>
      </c>
      <c r="M20" s="24">
        <f t="shared" si="8"/>
        <v>0</v>
      </c>
      <c r="N20" s="23">
        <f t="shared" si="8"/>
        <v>0</v>
      </c>
      <c r="O20" s="24">
        <f t="shared" si="8"/>
        <v>0</v>
      </c>
      <c r="P20" s="125">
        <f t="shared" si="8"/>
        <v>0</v>
      </c>
      <c r="Q20" s="116">
        <f t="shared" si="4"/>
        <v>1152.7640673098902</v>
      </c>
      <c r="R20" s="23">
        <f t="shared" si="5"/>
        <v>-8.1130332608616005</v>
      </c>
      <c r="S20" s="23">
        <f t="shared" si="6"/>
        <v>49.220138041898927</v>
      </c>
      <c r="T20" s="25"/>
    </row>
    <row r="21" spans="1:20" ht="36" hidden="1" outlineLevel="1" x14ac:dyDescent="0.25">
      <c r="A21" s="21" t="s">
        <v>36</v>
      </c>
      <c r="B21" s="22" t="s">
        <v>37</v>
      </c>
      <c r="C21" s="23" t="s">
        <v>31</v>
      </c>
      <c r="D21" s="23" t="s">
        <v>38</v>
      </c>
      <c r="E21" s="23" t="s">
        <v>38</v>
      </c>
      <c r="F21" s="23" t="s">
        <v>38</v>
      </c>
      <c r="G21" s="124" t="s">
        <v>38</v>
      </c>
      <c r="H21" s="23" t="s">
        <v>38</v>
      </c>
      <c r="I21" s="24" t="s">
        <v>38</v>
      </c>
      <c r="J21" s="23" t="s">
        <v>38</v>
      </c>
      <c r="K21" s="24" t="s">
        <v>38</v>
      </c>
      <c r="L21" s="23" t="s">
        <v>38</v>
      </c>
      <c r="M21" s="24" t="s">
        <v>38</v>
      </c>
      <c r="N21" s="23" t="s">
        <v>38</v>
      </c>
      <c r="O21" s="24" t="s">
        <v>38</v>
      </c>
      <c r="P21" s="125" t="s">
        <v>38</v>
      </c>
      <c r="Q21" s="23" t="s">
        <v>38</v>
      </c>
      <c r="R21" s="23" t="s">
        <v>38</v>
      </c>
      <c r="S21" s="23" t="s">
        <v>38</v>
      </c>
      <c r="T21" s="25"/>
    </row>
    <row r="22" spans="1:20" ht="24" hidden="1" outlineLevel="1" x14ac:dyDescent="0.25">
      <c r="A22" s="26" t="s">
        <v>39</v>
      </c>
      <c r="B22" s="22" t="s">
        <v>40</v>
      </c>
      <c r="C22" s="23" t="s">
        <v>31</v>
      </c>
      <c r="D22" s="23">
        <f t="shared" ref="D22" si="9">D46</f>
        <v>730.14011353174965</v>
      </c>
      <c r="E22" s="23">
        <v>0</v>
      </c>
      <c r="F22" s="111">
        <f t="shared" si="2"/>
        <v>730.14011353174965</v>
      </c>
      <c r="G22" s="124">
        <f>G46</f>
        <v>3.6898756568886997</v>
      </c>
      <c r="H22" s="23">
        <f t="shared" ref="H22:P22" si="10">H46</f>
        <v>35.822879711999995</v>
      </c>
      <c r="I22" s="24">
        <f t="shared" si="10"/>
        <v>3.6898756568886997</v>
      </c>
      <c r="J22" s="23">
        <f t="shared" si="10"/>
        <v>35.822879711999995</v>
      </c>
      <c r="K22" s="24">
        <f t="shared" si="10"/>
        <v>0</v>
      </c>
      <c r="L22" s="23">
        <f t="shared" si="10"/>
        <v>0</v>
      </c>
      <c r="M22" s="24">
        <f t="shared" si="10"/>
        <v>0</v>
      </c>
      <c r="N22" s="23">
        <f t="shared" si="10"/>
        <v>0</v>
      </c>
      <c r="O22" s="24">
        <f t="shared" si="10"/>
        <v>0</v>
      </c>
      <c r="P22" s="125">
        <f t="shared" si="10"/>
        <v>0</v>
      </c>
      <c r="Q22" s="116">
        <f t="shared" si="4"/>
        <v>694.31723381974962</v>
      </c>
      <c r="R22" s="23">
        <f t="shared" si="5"/>
        <v>32.133004055111293</v>
      </c>
      <c r="S22" s="23">
        <f t="shared" si="6"/>
        <v>970.84246308196248</v>
      </c>
      <c r="T22" s="25"/>
    </row>
    <row r="23" spans="1:20" ht="24" hidden="1" outlineLevel="1" x14ac:dyDescent="0.25">
      <c r="A23" s="26" t="s">
        <v>41</v>
      </c>
      <c r="B23" s="22" t="s">
        <v>42</v>
      </c>
      <c r="C23" s="23" t="s">
        <v>31</v>
      </c>
      <c r="D23" s="23">
        <f t="shared" ref="D23" si="11">D54</f>
        <v>0</v>
      </c>
      <c r="E23" s="23">
        <v>0</v>
      </c>
      <c r="F23" s="111">
        <f t="shared" si="2"/>
        <v>0</v>
      </c>
      <c r="G23" s="124">
        <f>G54</f>
        <v>0</v>
      </c>
      <c r="H23" s="23">
        <f t="shared" ref="H23:P24" si="12">H54</f>
        <v>0</v>
      </c>
      <c r="I23" s="24">
        <f t="shared" si="12"/>
        <v>0</v>
      </c>
      <c r="J23" s="23">
        <f t="shared" si="12"/>
        <v>0</v>
      </c>
      <c r="K23" s="24">
        <f t="shared" si="12"/>
        <v>0</v>
      </c>
      <c r="L23" s="23">
        <f t="shared" si="12"/>
        <v>0</v>
      </c>
      <c r="M23" s="24">
        <f t="shared" si="12"/>
        <v>0</v>
      </c>
      <c r="N23" s="23">
        <f t="shared" si="12"/>
        <v>0</v>
      </c>
      <c r="O23" s="24">
        <f t="shared" si="12"/>
        <v>0</v>
      </c>
      <c r="P23" s="125">
        <f t="shared" si="12"/>
        <v>0</v>
      </c>
      <c r="Q23" s="116">
        <f t="shared" si="4"/>
        <v>0</v>
      </c>
      <c r="R23" s="23">
        <f t="shared" si="5"/>
        <v>0</v>
      </c>
      <c r="S23" s="23">
        <f t="shared" si="6"/>
        <v>0</v>
      </c>
      <c r="T23" s="25"/>
    </row>
    <row r="24" spans="1:20" hidden="1" outlineLevel="1" x14ac:dyDescent="0.25">
      <c r="A24" s="26" t="s">
        <v>43</v>
      </c>
      <c r="B24" s="22" t="s">
        <v>44</v>
      </c>
      <c r="C24" s="23" t="s">
        <v>31</v>
      </c>
      <c r="D24" s="23">
        <f t="shared" ref="D24" si="13">D55</f>
        <v>279.06652037206408</v>
      </c>
      <c r="E24" s="23">
        <v>0</v>
      </c>
      <c r="F24" s="111">
        <f t="shared" si="2"/>
        <v>279.06652037206408</v>
      </c>
      <c r="G24" s="124">
        <f>G55</f>
        <v>0.66239999999999999</v>
      </c>
      <c r="H24" s="23">
        <f t="shared" si="12"/>
        <v>5.0044479959999997</v>
      </c>
      <c r="I24" s="24">
        <f t="shared" si="12"/>
        <v>0.66239999999999999</v>
      </c>
      <c r="J24" s="23">
        <f t="shared" si="12"/>
        <v>5.0044479959999997</v>
      </c>
      <c r="K24" s="24">
        <f t="shared" si="12"/>
        <v>0</v>
      </c>
      <c r="L24" s="23">
        <f t="shared" si="12"/>
        <v>0</v>
      </c>
      <c r="M24" s="24">
        <f t="shared" si="12"/>
        <v>0</v>
      </c>
      <c r="N24" s="23">
        <f t="shared" si="12"/>
        <v>0</v>
      </c>
      <c r="O24" s="24">
        <f t="shared" si="12"/>
        <v>0</v>
      </c>
      <c r="P24" s="125">
        <f t="shared" si="12"/>
        <v>0</v>
      </c>
      <c r="Q24" s="116">
        <f t="shared" si="4"/>
        <v>274.06207237606407</v>
      </c>
      <c r="R24" s="23">
        <f t="shared" si="5"/>
        <v>4.3420479959999998</v>
      </c>
      <c r="S24" s="23">
        <f t="shared" si="6"/>
        <v>755.5024148550724</v>
      </c>
      <c r="T24" s="25"/>
    </row>
    <row r="25" spans="1:20" x14ac:dyDescent="0.25">
      <c r="A25" s="27">
        <v>1</v>
      </c>
      <c r="B25" s="28" t="s">
        <v>45</v>
      </c>
      <c r="C25" s="29"/>
      <c r="D25" s="29"/>
      <c r="E25" s="29"/>
      <c r="F25" s="29">
        <f t="shared" si="2"/>
        <v>0</v>
      </c>
      <c r="G25" s="126"/>
      <c r="H25" s="29"/>
      <c r="I25" s="30"/>
      <c r="J25" s="29"/>
      <c r="K25" s="30"/>
      <c r="L25" s="29"/>
      <c r="M25" s="30"/>
      <c r="N25" s="29"/>
      <c r="O25" s="30"/>
      <c r="P25" s="127"/>
      <c r="Q25" s="29">
        <f t="shared" si="4"/>
        <v>0</v>
      </c>
      <c r="R25" s="29"/>
      <c r="S25" s="29"/>
      <c r="T25" s="31"/>
    </row>
    <row r="26" spans="1:20" ht="24" collapsed="1" x14ac:dyDescent="0.25">
      <c r="A26" s="32" t="s">
        <v>46</v>
      </c>
      <c r="B26" s="33" t="s">
        <v>47</v>
      </c>
      <c r="C26" s="34" t="s">
        <v>31</v>
      </c>
      <c r="D26" s="34">
        <f t="shared" ref="D26" si="14">D27</f>
        <v>78.870852131999996</v>
      </c>
      <c r="E26" s="34">
        <v>0</v>
      </c>
      <c r="F26" s="112">
        <f t="shared" si="2"/>
        <v>78.870852131999996</v>
      </c>
      <c r="G26" s="128">
        <f>G27</f>
        <v>31.494161099999996</v>
      </c>
      <c r="H26" s="34">
        <f t="shared" ref="H26:P26" si="15">H27</f>
        <v>78.870852131999996</v>
      </c>
      <c r="I26" s="35">
        <f t="shared" si="15"/>
        <v>31.494161099999996</v>
      </c>
      <c r="J26" s="34">
        <f t="shared" si="15"/>
        <v>78.870852131999996</v>
      </c>
      <c r="K26" s="35">
        <f t="shared" si="15"/>
        <v>0</v>
      </c>
      <c r="L26" s="34">
        <f t="shared" si="15"/>
        <v>0</v>
      </c>
      <c r="M26" s="35">
        <f t="shared" si="15"/>
        <v>0</v>
      </c>
      <c r="N26" s="34">
        <f t="shared" si="15"/>
        <v>0</v>
      </c>
      <c r="O26" s="35">
        <f t="shared" si="15"/>
        <v>0</v>
      </c>
      <c r="P26" s="129">
        <f t="shared" si="15"/>
        <v>0</v>
      </c>
      <c r="Q26" s="117">
        <f t="shared" si="4"/>
        <v>0</v>
      </c>
      <c r="R26" s="34">
        <f t="shared" ref="R26:R57" si="16">H26-G26</f>
        <v>47.376691031999997</v>
      </c>
      <c r="S26" s="34">
        <f t="shared" ref="S26:S57" si="17">IF(G26&gt;0,H26/G26,0)*100</f>
        <v>250.43007775812768</v>
      </c>
      <c r="T26" s="36"/>
    </row>
    <row r="27" spans="1:20" ht="36" hidden="1" outlineLevel="1" x14ac:dyDescent="0.25">
      <c r="A27" s="37" t="s">
        <v>48</v>
      </c>
      <c r="B27" s="38" t="s">
        <v>49</v>
      </c>
      <c r="C27" s="23" t="s">
        <v>31</v>
      </c>
      <c r="D27" s="23">
        <f t="shared" ref="D27" si="18">D28+D29+D30</f>
        <v>78.870852131999996</v>
      </c>
      <c r="E27" s="23">
        <v>0</v>
      </c>
      <c r="F27" s="111">
        <f t="shared" si="2"/>
        <v>78.870852131999996</v>
      </c>
      <c r="G27" s="124">
        <f>G28+G29+G30</f>
        <v>31.494161099999996</v>
      </c>
      <c r="H27" s="23">
        <f t="shared" ref="H27:P27" si="19">H28+H29+H30</f>
        <v>78.870852131999996</v>
      </c>
      <c r="I27" s="24">
        <f t="shared" si="19"/>
        <v>31.494161099999996</v>
      </c>
      <c r="J27" s="23">
        <f t="shared" si="19"/>
        <v>78.870852131999996</v>
      </c>
      <c r="K27" s="24">
        <f t="shared" si="19"/>
        <v>0</v>
      </c>
      <c r="L27" s="23">
        <f t="shared" si="19"/>
        <v>0</v>
      </c>
      <c r="M27" s="24">
        <f t="shared" si="19"/>
        <v>0</v>
      </c>
      <c r="N27" s="23">
        <f t="shared" si="19"/>
        <v>0</v>
      </c>
      <c r="O27" s="24">
        <f t="shared" si="19"/>
        <v>0</v>
      </c>
      <c r="P27" s="125">
        <f t="shared" si="19"/>
        <v>0</v>
      </c>
      <c r="Q27" s="116">
        <f t="shared" si="4"/>
        <v>0</v>
      </c>
      <c r="R27" s="23">
        <f t="shared" si="16"/>
        <v>47.376691031999997</v>
      </c>
      <c r="S27" s="23">
        <f t="shared" si="17"/>
        <v>250.43007775812768</v>
      </c>
      <c r="T27" s="25"/>
    </row>
    <row r="28" spans="1:20" ht="48" hidden="1" outlineLevel="2" x14ac:dyDescent="0.25">
      <c r="A28" s="39" t="s">
        <v>50</v>
      </c>
      <c r="B28" s="40" t="s">
        <v>51</v>
      </c>
      <c r="C28" s="41" t="s">
        <v>31</v>
      </c>
      <c r="D28" s="41">
        <f>J28</f>
        <v>27.042549647999998</v>
      </c>
      <c r="E28" s="41">
        <v>0</v>
      </c>
      <c r="F28" s="113">
        <f t="shared" si="2"/>
        <v>27.042549647999998</v>
      </c>
      <c r="G28" s="130">
        <f>I28+K28+M28+O28</f>
        <v>25.133663399999996</v>
      </c>
      <c r="H28" s="41">
        <f t="shared" ref="G28:H30" si="20">J28+L28+N28+P28</f>
        <v>27.042549647999998</v>
      </c>
      <c r="I28" s="42">
        <v>25.133663399999996</v>
      </c>
      <c r="J28" s="41">
        <v>27.042549647999998</v>
      </c>
      <c r="K28" s="42"/>
      <c r="L28" s="41"/>
      <c r="M28" s="42"/>
      <c r="N28" s="41"/>
      <c r="O28" s="42"/>
      <c r="P28" s="131"/>
      <c r="Q28" s="118">
        <f t="shared" si="4"/>
        <v>0</v>
      </c>
      <c r="R28" s="41">
        <f t="shared" si="16"/>
        <v>1.9088862480000017</v>
      </c>
      <c r="S28" s="41">
        <f t="shared" si="17"/>
        <v>107.59493838053072</v>
      </c>
      <c r="T28" s="43"/>
    </row>
    <row r="29" spans="1:20" ht="48" hidden="1" outlineLevel="2" x14ac:dyDescent="0.25">
      <c r="A29" s="39" t="s">
        <v>52</v>
      </c>
      <c r="B29" s="40" t="s">
        <v>53</v>
      </c>
      <c r="C29" s="41" t="s">
        <v>31</v>
      </c>
      <c r="D29" s="41">
        <f t="shared" ref="D29:D30" si="21">J29</f>
        <v>27.917942784000001</v>
      </c>
      <c r="E29" s="41">
        <v>0</v>
      </c>
      <c r="F29" s="113">
        <f t="shared" si="2"/>
        <v>27.917942784000001</v>
      </c>
      <c r="G29" s="130">
        <f t="shared" si="20"/>
        <v>6.3604976999999998</v>
      </c>
      <c r="H29" s="41">
        <f t="shared" si="20"/>
        <v>27.917942784000001</v>
      </c>
      <c r="I29" s="42">
        <v>6.3604976999999998</v>
      </c>
      <c r="J29" s="41">
        <v>27.917942784000001</v>
      </c>
      <c r="K29" s="42"/>
      <c r="L29" s="41"/>
      <c r="M29" s="42"/>
      <c r="N29" s="41"/>
      <c r="O29" s="42"/>
      <c r="P29" s="131"/>
      <c r="Q29" s="118">
        <f t="shared" si="4"/>
        <v>0</v>
      </c>
      <c r="R29" s="41">
        <f t="shared" si="16"/>
        <v>21.557445084000001</v>
      </c>
      <c r="S29" s="41">
        <f t="shared" si="17"/>
        <v>438.92701641885662</v>
      </c>
      <c r="T29" s="43"/>
    </row>
    <row r="30" spans="1:20" ht="36" hidden="1" outlineLevel="2" x14ac:dyDescent="0.25">
      <c r="A30" s="39" t="s">
        <v>54</v>
      </c>
      <c r="B30" s="40" t="s">
        <v>55</v>
      </c>
      <c r="C30" s="41" t="s">
        <v>31</v>
      </c>
      <c r="D30" s="41">
        <f t="shared" si="21"/>
        <v>23.910359700000001</v>
      </c>
      <c r="E30" s="41">
        <v>0</v>
      </c>
      <c r="F30" s="113">
        <f t="shared" si="2"/>
        <v>23.910359700000001</v>
      </c>
      <c r="G30" s="130">
        <f t="shared" si="20"/>
        <v>0</v>
      </c>
      <c r="H30" s="41">
        <f t="shared" si="20"/>
        <v>23.910359700000001</v>
      </c>
      <c r="I30" s="42"/>
      <c r="J30" s="41">
        <v>23.910359700000001</v>
      </c>
      <c r="K30" s="42"/>
      <c r="L30" s="41"/>
      <c r="M30" s="42"/>
      <c r="N30" s="41"/>
      <c r="O30" s="42"/>
      <c r="P30" s="131"/>
      <c r="Q30" s="118">
        <f t="shared" si="4"/>
        <v>0</v>
      </c>
      <c r="R30" s="41">
        <f t="shared" si="16"/>
        <v>23.910359700000001</v>
      </c>
      <c r="S30" s="41">
        <f t="shared" si="17"/>
        <v>0</v>
      </c>
      <c r="T30" s="43"/>
    </row>
    <row r="31" spans="1:20" ht="24" collapsed="1" x14ac:dyDescent="0.25">
      <c r="A31" s="32" t="s">
        <v>56</v>
      </c>
      <c r="B31" s="33" t="s">
        <v>57</v>
      </c>
      <c r="C31" s="34" t="s">
        <v>31</v>
      </c>
      <c r="D31" s="34">
        <f t="shared" ref="D31" si="22">D32+D34+D40</f>
        <v>1160.6279054858901</v>
      </c>
      <c r="E31" s="34">
        <v>0</v>
      </c>
      <c r="F31" s="112">
        <f t="shared" si="2"/>
        <v>1160.6279054858901</v>
      </c>
      <c r="G31" s="128">
        <f>G32+G34+G40</f>
        <v>15.9768714368616</v>
      </c>
      <c r="H31" s="34">
        <f t="shared" ref="H31:P31" si="23">H32+H34+H40</f>
        <v>7.8638381759999998</v>
      </c>
      <c r="I31" s="35">
        <f t="shared" si="23"/>
        <v>15.9768714368616</v>
      </c>
      <c r="J31" s="34">
        <f t="shared" si="23"/>
        <v>7.8638381759999998</v>
      </c>
      <c r="K31" s="35">
        <f>K32+K34+K40</f>
        <v>0</v>
      </c>
      <c r="L31" s="34">
        <f t="shared" si="23"/>
        <v>0</v>
      </c>
      <c r="M31" s="35">
        <f t="shared" si="23"/>
        <v>0</v>
      </c>
      <c r="N31" s="34">
        <f t="shared" si="23"/>
        <v>0</v>
      </c>
      <c r="O31" s="35">
        <f t="shared" si="23"/>
        <v>0</v>
      </c>
      <c r="P31" s="129">
        <f t="shared" si="23"/>
        <v>0</v>
      </c>
      <c r="Q31" s="117">
        <f t="shared" si="4"/>
        <v>1152.7640673098902</v>
      </c>
      <c r="R31" s="34">
        <f t="shared" si="16"/>
        <v>-8.1130332608616005</v>
      </c>
      <c r="S31" s="34">
        <f t="shared" si="17"/>
        <v>49.220138041898927</v>
      </c>
      <c r="T31" s="36"/>
    </row>
    <row r="32" spans="1:20" ht="48" hidden="1" outlineLevel="1" x14ac:dyDescent="0.25">
      <c r="A32" s="26" t="s">
        <v>58</v>
      </c>
      <c r="B32" s="22" t="s">
        <v>59</v>
      </c>
      <c r="C32" s="23" t="s">
        <v>31</v>
      </c>
      <c r="D32" s="23">
        <f t="shared" ref="D32" si="24">D33</f>
        <v>376.46150741389295</v>
      </c>
      <c r="E32" s="23">
        <v>0</v>
      </c>
      <c r="F32" s="111">
        <f t="shared" si="2"/>
        <v>376.46150741389295</v>
      </c>
      <c r="G32" s="124">
        <f>G33</f>
        <v>1.70854696681</v>
      </c>
      <c r="H32" s="23">
        <f t="shared" ref="H32:P32" si="25">H33</f>
        <v>1.6525592279999999</v>
      </c>
      <c r="I32" s="24">
        <f t="shared" si="25"/>
        <v>1.70854696681</v>
      </c>
      <c r="J32" s="23">
        <f>J33</f>
        <v>1.6525592279999999</v>
      </c>
      <c r="K32" s="24">
        <f t="shared" si="25"/>
        <v>0</v>
      </c>
      <c r="L32" s="23">
        <f t="shared" si="25"/>
        <v>0</v>
      </c>
      <c r="M32" s="24">
        <f t="shared" si="25"/>
        <v>0</v>
      </c>
      <c r="N32" s="23">
        <f t="shared" si="25"/>
        <v>0</v>
      </c>
      <c r="O32" s="24">
        <f t="shared" si="25"/>
        <v>0</v>
      </c>
      <c r="P32" s="125">
        <f t="shared" si="25"/>
        <v>0</v>
      </c>
      <c r="Q32" s="116">
        <f t="shared" si="4"/>
        <v>374.80894818589297</v>
      </c>
      <c r="R32" s="23">
        <f t="shared" si="16"/>
        <v>-5.5987738810000076E-2</v>
      </c>
      <c r="S32" s="23">
        <f t="shared" si="17"/>
        <v>96.723078738974678</v>
      </c>
      <c r="T32" s="25"/>
    </row>
    <row r="33" spans="1:20" hidden="1" outlineLevel="2" x14ac:dyDescent="0.25">
      <c r="A33" s="39" t="s">
        <v>60</v>
      </c>
      <c r="B33" s="40" t="s">
        <v>61</v>
      </c>
      <c r="C33" s="41" t="s">
        <v>62</v>
      </c>
      <c r="D33" s="41">
        <v>376.46150741389295</v>
      </c>
      <c r="E33" s="41">
        <v>0</v>
      </c>
      <c r="F33" s="113">
        <f t="shared" si="2"/>
        <v>376.46150741389295</v>
      </c>
      <c r="G33" s="130">
        <f>I33+K33+M33+O33</f>
        <v>1.70854696681</v>
      </c>
      <c r="H33" s="41">
        <f>J33+L33+N33+P33</f>
        <v>1.6525592279999999</v>
      </c>
      <c r="I33" s="42">
        <v>1.70854696681</v>
      </c>
      <c r="J33" s="41">
        <v>1.6525592279999999</v>
      </c>
      <c r="K33" s="42"/>
      <c r="L33" s="41"/>
      <c r="M33" s="42"/>
      <c r="N33" s="41"/>
      <c r="O33" s="42"/>
      <c r="P33" s="131"/>
      <c r="Q33" s="118">
        <f t="shared" si="4"/>
        <v>374.80894818589297</v>
      </c>
      <c r="R33" s="41">
        <f t="shared" si="16"/>
        <v>-5.5987738810000076E-2</v>
      </c>
      <c r="S33" s="41">
        <f t="shared" si="17"/>
        <v>96.723078738974678</v>
      </c>
      <c r="T33" s="43"/>
    </row>
    <row r="34" spans="1:20" ht="36" hidden="1" outlineLevel="1" x14ac:dyDescent="0.25">
      <c r="A34" s="26" t="s">
        <v>63</v>
      </c>
      <c r="B34" s="22" t="s">
        <v>64</v>
      </c>
      <c r="C34" s="23" t="s">
        <v>31</v>
      </c>
      <c r="D34" s="23">
        <f t="shared" ref="D34" si="26">SUM(D35:D38)</f>
        <v>274.17773944912983</v>
      </c>
      <c r="E34" s="23">
        <v>0</v>
      </c>
      <c r="F34" s="111">
        <f t="shared" si="2"/>
        <v>274.17773944912983</v>
      </c>
      <c r="G34" s="124">
        <f>SUM(G35:G38)</f>
        <v>0.46126127005159995</v>
      </c>
      <c r="H34" s="23">
        <f t="shared" ref="H34:P34" si="27">SUM(H35:H38)</f>
        <v>4.377095196</v>
      </c>
      <c r="I34" s="24">
        <f t="shared" si="27"/>
        <v>0.46126127005159995</v>
      </c>
      <c r="J34" s="23">
        <f t="shared" si="27"/>
        <v>4.377095196</v>
      </c>
      <c r="K34" s="24">
        <f t="shared" si="27"/>
        <v>0</v>
      </c>
      <c r="L34" s="23">
        <f t="shared" si="27"/>
        <v>0</v>
      </c>
      <c r="M34" s="24">
        <f t="shared" si="27"/>
        <v>0</v>
      </c>
      <c r="N34" s="23">
        <f t="shared" si="27"/>
        <v>0</v>
      </c>
      <c r="O34" s="24">
        <f t="shared" si="27"/>
        <v>0</v>
      </c>
      <c r="P34" s="125">
        <f t="shared" si="27"/>
        <v>0</v>
      </c>
      <c r="Q34" s="116">
        <f t="shared" si="4"/>
        <v>269.8006442531298</v>
      </c>
      <c r="R34" s="23">
        <f t="shared" si="16"/>
        <v>3.9158339259483999</v>
      </c>
      <c r="S34" s="23">
        <f t="shared" si="17"/>
        <v>948.9405419861821</v>
      </c>
      <c r="T34" s="25"/>
    </row>
    <row r="35" spans="1:20" hidden="1" outlineLevel="2" x14ac:dyDescent="0.25">
      <c r="A35" s="39" t="s">
        <v>65</v>
      </c>
      <c r="B35" s="40" t="s">
        <v>66</v>
      </c>
      <c r="C35" s="41" t="s">
        <v>67</v>
      </c>
      <c r="D35" s="41">
        <v>0</v>
      </c>
      <c r="E35" s="41">
        <v>0</v>
      </c>
      <c r="F35" s="113">
        <f t="shared" si="2"/>
        <v>0</v>
      </c>
      <c r="G35" s="130">
        <f t="shared" ref="G35:H38" si="28">I35+K35+M35+O35</f>
        <v>0</v>
      </c>
      <c r="H35" s="41">
        <f t="shared" si="28"/>
        <v>0</v>
      </c>
      <c r="I35" s="42">
        <v>0</v>
      </c>
      <c r="J35" s="41">
        <v>0</v>
      </c>
      <c r="K35" s="42">
        <v>0</v>
      </c>
      <c r="L35" s="41"/>
      <c r="M35" s="42"/>
      <c r="N35" s="41"/>
      <c r="O35" s="42"/>
      <c r="P35" s="131"/>
      <c r="Q35" s="118">
        <f t="shared" si="4"/>
        <v>0</v>
      </c>
      <c r="R35" s="41">
        <f t="shared" si="16"/>
        <v>0</v>
      </c>
      <c r="S35" s="41">
        <f t="shared" si="17"/>
        <v>0</v>
      </c>
      <c r="T35" s="43"/>
    </row>
    <row r="36" spans="1:20" hidden="1" outlineLevel="2" x14ac:dyDescent="0.25">
      <c r="A36" s="39" t="s">
        <v>68</v>
      </c>
      <c r="B36" s="40" t="s">
        <v>69</v>
      </c>
      <c r="C36" s="41" t="s">
        <v>70</v>
      </c>
      <c r="D36" s="41">
        <f>J36</f>
        <v>5.7697919999999993E-2</v>
      </c>
      <c r="E36" s="41">
        <v>0</v>
      </c>
      <c r="F36" s="113">
        <f t="shared" si="2"/>
        <v>5.7697919999999993E-2</v>
      </c>
      <c r="G36" s="130">
        <f t="shared" si="28"/>
        <v>0</v>
      </c>
      <c r="H36" s="41">
        <f t="shared" si="28"/>
        <v>5.7697919999999993E-2</v>
      </c>
      <c r="I36" s="42">
        <v>0</v>
      </c>
      <c r="J36" s="41">
        <v>5.7697919999999993E-2</v>
      </c>
      <c r="K36" s="42">
        <v>0</v>
      </c>
      <c r="L36" s="41"/>
      <c r="M36" s="42"/>
      <c r="N36" s="41"/>
      <c r="O36" s="42"/>
      <c r="P36" s="131"/>
      <c r="Q36" s="118">
        <f t="shared" si="4"/>
        <v>0</v>
      </c>
      <c r="R36" s="41">
        <f t="shared" si="16"/>
        <v>5.7697919999999993E-2</v>
      </c>
      <c r="S36" s="41">
        <f t="shared" si="17"/>
        <v>0</v>
      </c>
      <c r="T36" s="43"/>
    </row>
    <row r="37" spans="1:20" hidden="1" outlineLevel="2" x14ac:dyDescent="0.25">
      <c r="A37" s="39" t="s">
        <v>71</v>
      </c>
      <c r="B37" s="40" t="s">
        <v>72</v>
      </c>
      <c r="C37" s="41" t="s">
        <v>73</v>
      </c>
      <c r="D37" s="41">
        <v>162.49359480944574</v>
      </c>
      <c r="E37" s="41">
        <v>0</v>
      </c>
      <c r="F37" s="113">
        <f t="shared" si="2"/>
        <v>162.49359480944574</v>
      </c>
      <c r="G37" s="130">
        <f t="shared" si="28"/>
        <v>5.5022660051599996E-2</v>
      </c>
      <c r="H37" s="41">
        <f t="shared" si="28"/>
        <v>3.3196620360000004</v>
      </c>
      <c r="I37" s="42">
        <v>5.5022660051599996E-2</v>
      </c>
      <c r="J37" s="41">
        <v>3.3196620360000004</v>
      </c>
      <c r="K37" s="42"/>
      <c r="L37" s="41"/>
      <c r="M37" s="42"/>
      <c r="N37" s="41"/>
      <c r="O37" s="42"/>
      <c r="P37" s="131"/>
      <c r="Q37" s="118">
        <f t="shared" si="4"/>
        <v>159.17393277344573</v>
      </c>
      <c r="R37" s="41">
        <f t="shared" si="16"/>
        <v>3.2646393759484003</v>
      </c>
      <c r="S37" s="41">
        <f t="shared" si="17"/>
        <v>6033.2634461635198</v>
      </c>
      <c r="T37" s="43"/>
    </row>
    <row r="38" spans="1:20" hidden="1" outlineLevel="2" x14ac:dyDescent="0.25">
      <c r="A38" s="39" t="s">
        <v>74</v>
      </c>
      <c r="B38" s="40" t="s">
        <v>75</v>
      </c>
      <c r="C38" s="41" t="s">
        <v>76</v>
      </c>
      <c r="D38" s="41">
        <v>111.6264467196841</v>
      </c>
      <c r="E38" s="41">
        <v>0</v>
      </c>
      <c r="F38" s="113">
        <f t="shared" si="2"/>
        <v>111.6264467196841</v>
      </c>
      <c r="G38" s="130">
        <f t="shared" si="28"/>
        <v>0.40623860999999994</v>
      </c>
      <c r="H38" s="41">
        <f t="shared" si="28"/>
        <v>0.99973523999999991</v>
      </c>
      <c r="I38" s="42">
        <v>0.40623860999999994</v>
      </c>
      <c r="J38" s="41">
        <v>0.99973523999999991</v>
      </c>
      <c r="K38" s="42"/>
      <c r="L38" s="41"/>
      <c r="M38" s="42"/>
      <c r="N38" s="41"/>
      <c r="O38" s="42"/>
      <c r="P38" s="131"/>
      <c r="Q38" s="118">
        <f t="shared" si="4"/>
        <v>110.62671147968409</v>
      </c>
      <c r="R38" s="41">
        <f t="shared" si="16"/>
        <v>0.59349662999999997</v>
      </c>
      <c r="S38" s="41">
        <f t="shared" si="17"/>
        <v>246.09557422422256</v>
      </c>
      <c r="T38" s="43"/>
    </row>
    <row r="39" spans="1:20" ht="24" hidden="1" outlineLevel="1" x14ac:dyDescent="0.25">
      <c r="A39" s="26" t="s">
        <v>77</v>
      </c>
      <c r="B39" s="22" t="s">
        <v>78</v>
      </c>
      <c r="C39" s="23" t="s">
        <v>31</v>
      </c>
      <c r="D39" s="17" t="s">
        <v>38</v>
      </c>
      <c r="E39" s="17" t="s">
        <v>38</v>
      </c>
      <c r="F39" s="17" t="s">
        <v>38</v>
      </c>
      <c r="G39" s="124" t="s">
        <v>38</v>
      </c>
      <c r="H39" s="23" t="s">
        <v>38</v>
      </c>
      <c r="I39" s="24" t="s">
        <v>38</v>
      </c>
      <c r="J39" s="23" t="s">
        <v>38</v>
      </c>
      <c r="K39" s="24" t="s">
        <v>38</v>
      </c>
      <c r="L39" s="23" t="s">
        <v>38</v>
      </c>
      <c r="M39" s="24" t="s">
        <v>38</v>
      </c>
      <c r="N39" s="23" t="s">
        <v>38</v>
      </c>
      <c r="O39" s="24" t="s">
        <v>38</v>
      </c>
      <c r="P39" s="125" t="s">
        <v>38</v>
      </c>
      <c r="Q39" s="23" t="s">
        <v>38</v>
      </c>
      <c r="R39" s="23" t="s">
        <v>38</v>
      </c>
      <c r="S39" s="23" t="s">
        <v>38</v>
      </c>
      <c r="T39" s="25"/>
    </row>
    <row r="40" spans="1:20" ht="36" hidden="1" outlineLevel="1" x14ac:dyDescent="0.25">
      <c r="A40" s="26" t="s">
        <v>79</v>
      </c>
      <c r="B40" s="22" t="s">
        <v>80</v>
      </c>
      <c r="C40" s="23" t="s">
        <v>31</v>
      </c>
      <c r="D40" s="23">
        <f>SUM(D41:D44)</f>
        <v>509.98865862286743</v>
      </c>
      <c r="E40" s="23">
        <v>0</v>
      </c>
      <c r="F40" s="111">
        <f t="shared" si="2"/>
        <v>509.98865862286743</v>
      </c>
      <c r="G40" s="124">
        <f>SUM(G41:G44)</f>
        <v>13.8070632</v>
      </c>
      <c r="H40" s="23">
        <f>SUM(H41:H44)</f>
        <v>1.8341837519999999</v>
      </c>
      <c r="I40" s="24">
        <f t="shared" ref="I40:P40" si="29">SUM(I41:I44)</f>
        <v>13.8070632</v>
      </c>
      <c r="J40" s="23">
        <f t="shared" si="29"/>
        <v>1.8341837519999999</v>
      </c>
      <c r="K40" s="24">
        <f>SUM(K41:K44)</f>
        <v>0</v>
      </c>
      <c r="L40" s="23">
        <f t="shared" si="29"/>
        <v>0</v>
      </c>
      <c r="M40" s="24">
        <f t="shared" si="29"/>
        <v>0</v>
      </c>
      <c r="N40" s="23">
        <f t="shared" si="29"/>
        <v>0</v>
      </c>
      <c r="O40" s="24">
        <f t="shared" si="29"/>
        <v>0</v>
      </c>
      <c r="P40" s="125">
        <f t="shared" si="29"/>
        <v>0</v>
      </c>
      <c r="Q40" s="116">
        <f t="shared" si="4"/>
        <v>508.15447487086743</v>
      </c>
      <c r="R40" s="23">
        <f t="shared" si="16"/>
        <v>-11.972879448</v>
      </c>
      <c r="S40" s="23">
        <f t="shared" si="17"/>
        <v>13.284387312719767</v>
      </c>
      <c r="T40" s="25"/>
    </row>
    <row r="41" spans="1:20" ht="24" hidden="1" outlineLevel="2" x14ac:dyDescent="0.25">
      <c r="A41" s="39" t="s">
        <v>81</v>
      </c>
      <c r="B41" s="40" t="s">
        <v>82</v>
      </c>
      <c r="C41" s="41" t="s">
        <v>83</v>
      </c>
      <c r="D41" s="41">
        <v>40.437531043199996</v>
      </c>
      <c r="E41" s="41">
        <v>0</v>
      </c>
      <c r="F41" s="113">
        <f t="shared" si="2"/>
        <v>40.437531043199996</v>
      </c>
      <c r="G41" s="130">
        <f t="shared" ref="G41:H44" si="30">I41+K41+M41+O41</f>
        <v>7.4807999999999995</v>
      </c>
      <c r="H41" s="41">
        <f t="shared" si="30"/>
        <v>0.24898375199999997</v>
      </c>
      <c r="I41" s="42">
        <v>7.4807999999999995</v>
      </c>
      <c r="J41" s="41">
        <v>0.24898375199999997</v>
      </c>
      <c r="K41" s="42"/>
      <c r="L41" s="41"/>
      <c r="M41" s="42"/>
      <c r="N41" s="41"/>
      <c r="O41" s="42"/>
      <c r="P41" s="131"/>
      <c r="Q41" s="118">
        <f t="shared" si="4"/>
        <v>40.188547291199995</v>
      </c>
      <c r="R41" s="41">
        <f t="shared" si="16"/>
        <v>-7.2318162479999994</v>
      </c>
      <c r="S41" s="41">
        <f t="shared" si="17"/>
        <v>3.3283038177735</v>
      </c>
      <c r="T41" s="43"/>
    </row>
    <row r="42" spans="1:20" ht="36" hidden="1" outlineLevel="2" x14ac:dyDescent="0.25">
      <c r="A42" s="39" t="s">
        <v>84</v>
      </c>
      <c r="B42" s="40" t="s">
        <v>85</v>
      </c>
      <c r="C42" s="41" t="s">
        <v>86</v>
      </c>
      <c r="D42" s="41">
        <v>467.96592757966738</v>
      </c>
      <c r="E42" s="41">
        <v>0</v>
      </c>
      <c r="F42" s="113">
        <f t="shared" si="2"/>
        <v>467.96592757966738</v>
      </c>
      <c r="G42" s="130">
        <f t="shared" si="30"/>
        <v>6.3262632000000005</v>
      </c>
      <c r="H42" s="41">
        <f t="shared" si="30"/>
        <v>0</v>
      </c>
      <c r="I42" s="42">
        <v>6.3262632000000005</v>
      </c>
      <c r="J42" s="41">
        <v>0</v>
      </c>
      <c r="K42" s="42"/>
      <c r="L42" s="41"/>
      <c r="M42" s="42"/>
      <c r="N42" s="41"/>
      <c r="O42" s="42"/>
      <c r="P42" s="131"/>
      <c r="Q42" s="118">
        <f t="shared" si="4"/>
        <v>467.96592757966738</v>
      </c>
      <c r="R42" s="41">
        <f t="shared" si="16"/>
        <v>-6.3262632000000005</v>
      </c>
      <c r="S42" s="41">
        <f t="shared" si="17"/>
        <v>0</v>
      </c>
      <c r="T42" s="43"/>
    </row>
    <row r="43" spans="1:20" hidden="1" outlineLevel="2" x14ac:dyDescent="0.25">
      <c r="A43" s="39" t="s">
        <v>87</v>
      </c>
      <c r="B43" s="40" t="s">
        <v>949</v>
      </c>
      <c r="C43" s="41" t="s">
        <v>89</v>
      </c>
      <c r="D43" s="41">
        <f>J43</f>
        <v>0.432</v>
      </c>
      <c r="E43" s="41">
        <v>0</v>
      </c>
      <c r="F43" s="113">
        <f t="shared" si="2"/>
        <v>0.432</v>
      </c>
      <c r="G43" s="130">
        <f t="shared" ref="G43" si="31">I43+K43+M43+O43</f>
        <v>0</v>
      </c>
      <c r="H43" s="41">
        <f t="shared" ref="H43" si="32">J43+L43+N43+P43</f>
        <v>0.432</v>
      </c>
      <c r="I43" s="42">
        <v>0</v>
      </c>
      <c r="J43" s="41">
        <v>0.432</v>
      </c>
      <c r="K43" s="42">
        <v>0</v>
      </c>
      <c r="L43" s="41"/>
      <c r="M43" s="42"/>
      <c r="N43" s="41"/>
      <c r="O43" s="42"/>
      <c r="P43" s="131"/>
      <c r="Q43" s="118">
        <f t="shared" si="4"/>
        <v>0</v>
      </c>
      <c r="R43" s="41">
        <f t="shared" si="16"/>
        <v>0.432</v>
      </c>
      <c r="S43" s="41">
        <f t="shared" si="17"/>
        <v>0</v>
      </c>
      <c r="T43" s="43"/>
    </row>
    <row r="44" spans="1:20" hidden="1" outlineLevel="2" x14ac:dyDescent="0.25">
      <c r="A44" s="39" t="s">
        <v>950</v>
      </c>
      <c r="B44" s="40" t="s">
        <v>88</v>
      </c>
      <c r="C44" s="41" t="s">
        <v>951</v>
      </c>
      <c r="D44" s="41">
        <f>J44</f>
        <v>1.1532</v>
      </c>
      <c r="E44" s="41">
        <v>0</v>
      </c>
      <c r="F44" s="113">
        <f t="shared" si="2"/>
        <v>1.1532</v>
      </c>
      <c r="G44" s="130">
        <f t="shared" si="30"/>
        <v>0</v>
      </c>
      <c r="H44" s="41">
        <f t="shared" si="30"/>
        <v>1.1532</v>
      </c>
      <c r="I44" s="42">
        <v>0</v>
      </c>
      <c r="J44" s="41">
        <v>1.1532</v>
      </c>
      <c r="K44" s="42"/>
      <c r="L44" s="41"/>
      <c r="M44" s="42"/>
      <c r="N44" s="41"/>
      <c r="O44" s="42"/>
      <c r="P44" s="131"/>
      <c r="Q44" s="118">
        <f t="shared" si="4"/>
        <v>0</v>
      </c>
      <c r="R44" s="41">
        <f t="shared" si="16"/>
        <v>1.1532</v>
      </c>
      <c r="S44" s="41">
        <f t="shared" si="17"/>
        <v>0</v>
      </c>
      <c r="T44" s="43"/>
    </row>
    <row r="45" spans="1:20" ht="36" collapsed="1" x14ac:dyDescent="0.25">
      <c r="A45" s="32" t="s">
        <v>90</v>
      </c>
      <c r="B45" s="33" t="s">
        <v>37</v>
      </c>
      <c r="C45" s="34" t="s">
        <v>31</v>
      </c>
      <c r="D45" s="34" t="s">
        <v>38</v>
      </c>
      <c r="E45" s="34" t="s">
        <v>38</v>
      </c>
      <c r="F45" s="34" t="s">
        <v>38</v>
      </c>
      <c r="G45" s="128" t="s">
        <v>38</v>
      </c>
      <c r="H45" s="34" t="s">
        <v>38</v>
      </c>
      <c r="I45" s="35" t="s">
        <v>38</v>
      </c>
      <c r="J45" s="34" t="s">
        <v>38</v>
      </c>
      <c r="K45" s="35" t="s">
        <v>38</v>
      </c>
      <c r="L45" s="34" t="s">
        <v>38</v>
      </c>
      <c r="M45" s="35" t="s">
        <v>38</v>
      </c>
      <c r="N45" s="34" t="s">
        <v>38</v>
      </c>
      <c r="O45" s="35" t="s">
        <v>38</v>
      </c>
      <c r="P45" s="129" t="s">
        <v>38</v>
      </c>
      <c r="Q45" s="34" t="s">
        <v>38</v>
      </c>
      <c r="R45" s="34" t="s">
        <v>38</v>
      </c>
      <c r="S45" s="34" t="s">
        <v>38</v>
      </c>
      <c r="T45" s="36"/>
    </row>
    <row r="46" spans="1:20" ht="24" collapsed="1" x14ac:dyDescent="0.25">
      <c r="A46" s="32" t="s">
        <v>91</v>
      </c>
      <c r="B46" s="33" t="s">
        <v>92</v>
      </c>
      <c r="C46" s="34" t="s">
        <v>31</v>
      </c>
      <c r="D46" s="34">
        <f>D47+D50+D51+D52+D53+D49</f>
        <v>730.14011353174965</v>
      </c>
      <c r="E46" s="34">
        <v>0</v>
      </c>
      <c r="F46" s="112">
        <f t="shared" si="2"/>
        <v>730.14011353174965</v>
      </c>
      <c r="G46" s="128">
        <f>G47+G50+G51+G52+G53+G49</f>
        <v>3.6898756568886997</v>
      </c>
      <c r="H46" s="34">
        <f>H47+H50+H51+H52+H53+H49</f>
        <v>35.822879711999995</v>
      </c>
      <c r="I46" s="35">
        <f t="shared" ref="I46:P46" si="33">I47+I50+I51+I52+I53+I49</f>
        <v>3.6898756568886997</v>
      </c>
      <c r="J46" s="34">
        <f t="shared" si="33"/>
        <v>35.822879711999995</v>
      </c>
      <c r="K46" s="35">
        <f t="shared" si="33"/>
        <v>0</v>
      </c>
      <c r="L46" s="34">
        <f t="shared" si="33"/>
        <v>0</v>
      </c>
      <c r="M46" s="35">
        <f t="shared" si="33"/>
        <v>0</v>
      </c>
      <c r="N46" s="34">
        <f t="shared" si="33"/>
        <v>0</v>
      </c>
      <c r="O46" s="35">
        <f t="shared" si="33"/>
        <v>0</v>
      </c>
      <c r="P46" s="129">
        <f t="shared" si="33"/>
        <v>0</v>
      </c>
      <c r="Q46" s="117">
        <f t="shared" si="4"/>
        <v>694.31723381974962</v>
      </c>
      <c r="R46" s="34">
        <f t="shared" si="16"/>
        <v>32.133004055111293</v>
      </c>
      <c r="S46" s="34">
        <f t="shared" si="17"/>
        <v>970.84246308196248</v>
      </c>
      <c r="T46" s="36"/>
    </row>
    <row r="47" spans="1:20" ht="24" hidden="1" outlineLevel="2" x14ac:dyDescent="0.25">
      <c r="A47" s="39" t="s">
        <v>93</v>
      </c>
      <c r="B47" s="40" t="s">
        <v>94</v>
      </c>
      <c r="C47" s="41" t="s">
        <v>95</v>
      </c>
      <c r="D47" s="41">
        <f>D48</f>
        <v>293.22388704719998</v>
      </c>
      <c r="E47" s="41">
        <v>0</v>
      </c>
      <c r="F47" s="113">
        <f t="shared" si="2"/>
        <v>293.22388704719998</v>
      </c>
      <c r="G47" s="130">
        <f t="shared" ref="G47:H57" si="34">I47+K47+M47+O47</f>
        <v>0</v>
      </c>
      <c r="H47" s="41">
        <f t="shared" si="34"/>
        <v>35.414069099999999</v>
      </c>
      <c r="I47" s="42">
        <f>I48</f>
        <v>0</v>
      </c>
      <c r="J47" s="41">
        <f>J48</f>
        <v>35.414069099999999</v>
      </c>
      <c r="K47" s="42"/>
      <c r="L47" s="41"/>
      <c r="M47" s="42"/>
      <c r="N47" s="41"/>
      <c r="O47" s="42"/>
      <c r="P47" s="131"/>
      <c r="Q47" s="118">
        <f t="shared" si="4"/>
        <v>257.80981794719997</v>
      </c>
      <c r="R47" s="41">
        <f t="shared" si="16"/>
        <v>35.414069099999999</v>
      </c>
      <c r="S47" s="41">
        <f t="shared" si="17"/>
        <v>0</v>
      </c>
      <c r="T47" s="43"/>
    </row>
    <row r="48" spans="1:20" hidden="1" outlineLevel="3" x14ac:dyDescent="0.25">
      <c r="A48" s="39" t="s">
        <v>96</v>
      </c>
      <c r="B48" s="40" t="s">
        <v>97</v>
      </c>
      <c r="C48" s="41" t="s">
        <v>98</v>
      </c>
      <c r="D48" s="41">
        <v>293.22388704719998</v>
      </c>
      <c r="E48" s="41">
        <v>0</v>
      </c>
      <c r="F48" s="113">
        <f t="shared" si="2"/>
        <v>293.22388704719998</v>
      </c>
      <c r="G48" s="130">
        <f t="shared" si="34"/>
        <v>0</v>
      </c>
      <c r="H48" s="41">
        <f t="shared" si="34"/>
        <v>35.414069099999999</v>
      </c>
      <c r="I48" s="42">
        <v>0</v>
      </c>
      <c r="J48" s="41">
        <v>35.414069099999999</v>
      </c>
      <c r="K48" s="42"/>
      <c r="L48" s="41"/>
      <c r="M48" s="42"/>
      <c r="N48" s="41"/>
      <c r="O48" s="42"/>
      <c r="P48" s="131"/>
      <c r="Q48" s="118">
        <f t="shared" si="4"/>
        <v>257.80981794719997</v>
      </c>
      <c r="R48" s="41">
        <f t="shared" si="16"/>
        <v>35.414069099999999</v>
      </c>
      <c r="S48" s="41">
        <f t="shared" si="17"/>
        <v>0</v>
      </c>
      <c r="T48" s="43"/>
    </row>
    <row r="49" spans="1:20" hidden="1" outlineLevel="2" x14ac:dyDescent="0.25">
      <c r="A49" s="39" t="s">
        <v>99</v>
      </c>
      <c r="B49" s="40" t="s">
        <v>100</v>
      </c>
      <c r="C49" s="41" t="s">
        <v>101</v>
      </c>
      <c r="D49" s="41">
        <v>2.6819979166378345</v>
      </c>
      <c r="E49" s="41">
        <v>0</v>
      </c>
      <c r="F49" s="113">
        <f t="shared" si="2"/>
        <v>2.6819979166378345</v>
      </c>
      <c r="G49" s="130">
        <f t="shared" si="34"/>
        <v>0</v>
      </c>
      <c r="H49" s="41">
        <f t="shared" si="34"/>
        <v>1.44E-2</v>
      </c>
      <c r="I49" s="42">
        <v>0</v>
      </c>
      <c r="J49" s="41">
        <v>1.44E-2</v>
      </c>
      <c r="K49" s="42"/>
      <c r="L49" s="41"/>
      <c r="M49" s="42"/>
      <c r="N49" s="41"/>
      <c r="O49" s="42"/>
      <c r="P49" s="131"/>
      <c r="Q49" s="118">
        <f t="shared" si="4"/>
        <v>2.6675979166378343</v>
      </c>
      <c r="R49" s="41">
        <f t="shared" si="16"/>
        <v>1.44E-2</v>
      </c>
      <c r="S49" s="41">
        <f t="shared" si="17"/>
        <v>0</v>
      </c>
      <c r="T49" s="43"/>
    </row>
    <row r="50" spans="1:20" hidden="1" outlineLevel="2" x14ac:dyDescent="0.25">
      <c r="A50" s="39" t="s">
        <v>99</v>
      </c>
      <c r="B50" s="40" t="s">
        <v>102</v>
      </c>
      <c r="C50" s="41" t="s">
        <v>101</v>
      </c>
      <c r="D50" s="41">
        <v>342.85416631002306</v>
      </c>
      <c r="E50" s="41">
        <v>0</v>
      </c>
      <c r="F50" s="113">
        <f t="shared" si="2"/>
        <v>342.85416631002306</v>
      </c>
      <c r="G50" s="130">
        <f t="shared" si="34"/>
        <v>1.3386628940799998</v>
      </c>
      <c r="H50" s="41">
        <f t="shared" si="34"/>
        <v>0.13170193199999997</v>
      </c>
      <c r="I50" s="441">
        <v>1.3386628940799998</v>
      </c>
      <c r="J50" s="442">
        <v>0.13170193199999997</v>
      </c>
      <c r="K50" s="42"/>
      <c r="L50" s="41"/>
      <c r="M50" s="42"/>
      <c r="N50" s="41"/>
      <c r="O50" s="42"/>
      <c r="P50" s="131"/>
      <c r="Q50" s="118">
        <f t="shared" si="4"/>
        <v>342.72246437802306</v>
      </c>
      <c r="R50" s="41">
        <f t="shared" si="16"/>
        <v>-1.2069609620799999</v>
      </c>
      <c r="S50" s="41">
        <f t="shared" si="17"/>
        <v>9.8383194590982157</v>
      </c>
      <c r="T50" s="43"/>
    </row>
    <row r="51" spans="1:20" hidden="1" outlineLevel="2" x14ac:dyDescent="0.25">
      <c r="A51" s="39" t="s">
        <v>103</v>
      </c>
      <c r="B51" s="40" t="s">
        <v>104</v>
      </c>
      <c r="C51" s="41" t="s">
        <v>105</v>
      </c>
      <c r="D51" s="41">
        <v>11.639889482845119</v>
      </c>
      <c r="E51" s="41">
        <v>0</v>
      </c>
      <c r="F51" s="113">
        <f t="shared" si="2"/>
        <v>11.639889482845119</v>
      </c>
      <c r="G51" s="130">
        <f t="shared" si="34"/>
        <v>0.67156803999999992</v>
      </c>
      <c r="H51" s="41">
        <f t="shared" si="34"/>
        <v>0.1109118</v>
      </c>
      <c r="I51" s="42">
        <v>0.67156803999999992</v>
      </c>
      <c r="J51" s="41">
        <v>0.1109118</v>
      </c>
      <c r="K51" s="42"/>
      <c r="L51" s="41"/>
      <c r="M51" s="42"/>
      <c r="N51" s="41"/>
      <c r="O51" s="42"/>
      <c r="P51" s="131"/>
      <c r="Q51" s="118">
        <f t="shared" si="4"/>
        <v>11.528977682845118</v>
      </c>
      <c r="R51" s="41">
        <f t="shared" si="16"/>
        <v>-0.56065623999999992</v>
      </c>
      <c r="S51" s="41">
        <f t="shared" si="17"/>
        <v>16.515348169338139</v>
      </c>
      <c r="T51" s="43"/>
    </row>
    <row r="52" spans="1:20" hidden="1" outlineLevel="2" x14ac:dyDescent="0.25">
      <c r="A52" s="39" t="s">
        <v>106</v>
      </c>
      <c r="B52" s="40" t="s">
        <v>107</v>
      </c>
      <c r="C52" s="41" t="s">
        <v>108</v>
      </c>
      <c r="D52" s="41">
        <v>43.261099214475216</v>
      </c>
      <c r="E52" s="41">
        <v>0</v>
      </c>
      <c r="F52" s="113">
        <f t="shared" si="2"/>
        <v>43.261099214475216</v>
      </c>
      <c r="G52" s="130">
        <f t="shared" si="34"/>
        <v>0.167467210694</v>
      </c>
      <c r="H52" s="41">
        <f t="shared" si="34"/>
        <v>6.9620183999999988E-2</v>
      </c>
      <c r="I52" s="42">
        <v>0.167467210694</v>
      </c>
      <c r="J52" s="41">
        <v>6.9620183999999988E-2</v>
      </c>
      <c r="K52" s="42"/>
      <c r="L52" s="41"/>
      <c r="M52" s="42"/>
      <c r="N52" s="41"/>
      <c r="O52" s="42"/>
      <c r="P52" s="131"/>
      <c r="Q52" s="118">
        <f t="shared" si="4"/>
        <v>43.191479030475215</v>
      </c>
      <c r="R52" s="41">
        <f t="shared" si="16"/>
        <v>-9.7847026694000014E-2</v>
      </c>
      <c r="S52" s="41">
        <f t="shared" si="17"/>
        <v>41.57242705093573</v>
      </c>
      <c r="T52" s="43"/>
    </row>
    <row r="53" spans="1:20" hidden="1" outlineLevel="2" x14ac:dyDescent="0.25">
      <c r="A53" s="39" t="s">
        <v>109</v>
      </c>
      <c r="B53" s="40" t="s">
        <v>110</v>
      </c>
      <c r="C53" s="41" t="s">
        <v>111</v>
      </c>
      <c r="D53" s="41">
        <v>36.479073560568558</v>
      </c>
      <c r="E53" s="41">
        <v>0</v>
      </c>
      <c r="F53" s="113">
        <f t="shared" si="2"/>
        <v>36.479073560568558</v>
      </c>
      <c r="G53" s="130">
        <f t="shared" si="34"/>
        <v>1.5121775121146999</v>
      </c>
      <c r="H53" s="41">
        <f t="shared" si="34"/>
        <v>8.2176696000000007E-2</v>
      </c>
      <c r="I53" s="42">
        <v>1.5121775121146999</v>
      </c>
      <c r="J53" s="41">
        <v>8.2176696000000007E-2</v>
      </c>
      <c r="K53" s="42"/>
      <c r="L53" s="41"/>
      <c r="M53" s="42"/>
      <c r="N53" s="41"/>
      <c r="O53" s="42"/>
      <c r="P53" s="131"/>
      <c r="Q53" s="118">
        <f t="shared" si="4"/>
        <v>36.396896864568561</v>
      </c>
      <c r="R53" s="41">
        <f t="shared" si="16"/>
        <v>-1.4300008161146998</v>
      </c>
      <c r="S53" s="41">
        <f t="shared" si="17"/>
        <v>5.4343286645679756</v>
      </c>
      <c r="T53" s="43"/>
    </row>
    <row r="54" spans="1:20" ht="24" collapsed="1" x14ac:dyDescent="0.25">
      <c r="A54" s="32" t="s">
        <v>112</v>
      </c>
      <c r="B54" s="33" t="s">
        <v>42</v>
      </c>
      <c r="C54" s="34" t="s">
        <v>31</v>
      </c>
      <c r="D54" s="34">
        <f t="shared" ref="D54" si="35">E54+H54</f>
        <v>0</v>
      </c>
      <c r="E54" s="34">
        <v>0</v>
      </c>
      <c r="F54" s="112">
        <f t="shared" si="2"/>
        <v>0</v>
      </c>
      <c r="G54" s="128">
        <f t="shared" si="34"/>
        <v>0</v>
      </c>
      <c r="H54" s="34">
        <f t="shared" si="34"/>
        <v>0</v>
      </c>
      <c r="I54" s="35">
        <v>0</v>
      </c>
      <c r="J54" s="34">
        <v>0</v>
      </c>
      <c r="K54" s="35">
        <v>0</v>
      </c>
      <c r="L54" s="34">
        <v>0</v>
      </c>
      <c r="M54" s="35">
        <v>0</v>
      </c>
      <c r="N54" s="34">
        <v>0</v>
      </c>
      <c r="O54" s="35">
        <v>0</v>
      </c>
      <c r="P54" s="129">
        <v>0</v>
      </c>
      <c r="Q54" s="117">
        <f t="shared" si="4"/>
        <v>0</v>
      </c>
      <c r="R54" s="34">
        <f t="shared" si="16"/>
        <v>0</v>
      </c>
      <c r="S54" s="34">
        <f t="shared" si="17"/>
        <v>0</v>
      </c>
      <c r="T54" s="36"/>
    </row>
    <row r="55" spans="1:20" ht="24" collapsed="1" x14ac:dyDescent="0.25">
      <c r="A55" s="32" t="s">
        <v>113</v>
      </c>
      <c r="B55" s="33" t="s">
        <v>114</v>
      </c>
      <c r="C55" s="34" t="s">
        <v>31</v>
      </c>
      <c r="D55" s="34">
        <f>D56+D57</f>
        <v>279.06652037206408</v>
      </c>
      <c r="E55" s="34">
        <v>0</v>
      </c>
      <c r="F55" s="112">
        <f>D55-E55</f>
        <v>279.06652037206408</v>
      </c>
      <c r="G55" s="128">
        <f t="shared" ref="G55:P55" si="36">SUM(G56:G57)</f>
        <v>0.66239999999999999</v>
      </c>
      <c r="H55" s="34">
        <f t="shared" si="36"/>
        <v>5.0044479959999997</v>
      </c>
      <c r="I55" s="35">
        <f t="shared" si="36"/>
        <v>0.66239999999999999</v>
      </c>
      <c r="J55" s="34">
        <f t="shared" si="36"/>
        <v>5.0044479959999997</v>
      </c>
      <c r="K55" s="35">
        <f t="shared" si="36"/>
        <v>0</v>
      </c>
      <c r="L55" s="34">
        <f t="shared" si="36"/>
        <v>0</v>
      </c>
      <c r="M55" s="35">
        <f t="shared" si="36"/>
        <v>0</v>
      </c>
      <c r="N55" s="34">
        <f t="shared" si="36"/>
        <v>0</v>
      </c>
      <c r="O55" s="35">
        <f t="shared" si="36"/>
        <v>0</v>
      </c>
      <c r="P55" s="129">
        <f t="shared" si="36"/>
        <v>0</v>
      </c>
      <c r="Q55" s="117">
        <f t="shared" si="4"/>
        <v>274.06207237606407</v>
      </c>
      <c r="R55" s="34">
        <f t="shared" si="16"/>
        <v>4.3420479959999998</v>
      </c>
      <c r="S55" s="34">
        <f>IF(G55&gt;0,H55/G55,0)*100</f>
        <v>755.5024148550724</v>
      </c>
      <c r="T55" s="36"/>
    </row>
    <row r="56" spans="1:20" hidden="1" outlineLevel="2" x14ac:dyDescent="0.25">
      <c r="A56" s="39" t="s">
        <v>115</v>
      </c>
      <c r="B56" s="40" t="s">
        <v>116</v>
      </c>
      <c r="C56" s="41" t="s">
        <v>117</v>
      </c>
      <c r="D56" s="41">
        <v>274.3870723720641</v>
      </c>
      <c r="E56" s="41">
        <v>0</v>
      </c>
      <c r="F56" s="113">
        <f t="shared" si="2"/>
        <v>274.3870723720641</v>
      </c>
      <c r="G56" s="130">
        <f>I56+K56+M56+O56</f>
        <v>0</v>
      </c>
      <c r="H56" s="41">
        <f t="shared" si="34"/>
        <v>0.32499999599999996</v>
      </c>
      <c r="I56" s="42">
        <v>0</v>
      </c>
      <c r="J56" s="41">
        <v>0.32499999599999996</v>
      </c>
      <c r="K56" s="42"/>
      <c r="L56" s="41"/>
      <c r="M56" s="42"/>
      <c r="N56" s="41"/>
      <c r="O56" s="42"/>
      <c r="P56" s="131"/>
      <c r="Q56" s="118">
        <f t="shared" si="4"/>
        <v>274.06207237606412</v>
      </c>
      <c r="R56" s="41">
        <f t="shared" si="16"/>
        <v>0.32499999599999996</v>
      </c>
      <c r="S56" s="41">
        <f t="shared" si="17"/>
        <v>0</v>
      </c>
      <c r="T56" s="43"/>
    </row>
    <row r="57" spans="1:20" hidden="1" outlineLevel="2" x14ac:dyDescent="0.25">
      <c r="A57" s="39" t="s">
        <v>118</v>
      </c>
      <c r="B57" s="40" t="s">
        <v>119</v>
      </c>
      <c r="C57" s="41" t="s">
        <v>120</v>
      </c>
      <c r="D57" s="41">
        <f>J57</f>
        <v>4.6794479999999998</v>
      </c>
      <c r="E57" s="41">
        <v>0</v>
      </c>
      <c r="F57" s="113">
        <f t="shared" ref="F57" si="37">D57</f>
        <v>4.6794479999999998</v>
      </c>
      <c r="G57" s="130">
        <f>I57+K57+M57+O57</f>
        <v>0.66239999999999999</v>
      </c>
      <c r="H57" s="41">
        <f t="shared" si="34"/>
        <v>4.6794479999999998</v>
      </c>
      <c r="I57" s="42">
        <v>0.66239999999999999</v>
      </c>
      <c r="J57" s="41">
        <v>4.6794479999999998</v>
      </c>
      <c r="K57" s="42"/>
      <c r="L57" s="41"/>
      <c r="M57" s="42"/>
      <c r="N57" s="41"/>
      <c r="O57" s="42"/>
      <c r="P57" s="131"/>
      <c r="Q57" s="118">
        <f t="shared" si="4"/>
        <v>0</v>
      </c>
      <c r="R57" s="41">
        <f t="shared" si="16"/>
        <v>4.017048</v>
      </c>
      <c r="S57" s="41">
        <f t="shared" si="17"/>
        <v>706.43840579710138</v>
      </c>
      <c r="T57" s="43"/>
    </row>
  </sheetData>
  <mergeCells count="27">
    <mergeCell ref="G7:O7"/>
    <mergeCell ref="R2:T2"/>
    <mergeCell ref="A3:T3"/>
    <mergeCell ref="G4:H4"/>
    <mergeCell ref="J4:K4"/>
    <mergeCell ref="G6:O6"/>
    <mergeCell ref="J9:K9"/>
    <mergeCell ref="B11:D11"/>
    <mergeCell ref="E11:T11"/>
    <mergeCell ref="H12:P12"/>
    <mergeCell ref="A14:A16"/>
    <mergeCell ref="B14:B16"/>
    <mergeCell ref="C14:C16"/>
    <mergeCell ref="D14:D16"/>
    <mergeCell ref="E14:E16"/>
    <mergeCell ref="F14:F16"/>
    <mergeCell ref="S15:S16"/>
    <mergeCell ref="G14:P14"/>
    <mergeCell ref="Q14:Q16"/>
    <mergeCell ref="R14:S14"/>
    <mergeCell ref="T14:T16"/>
    <mergeCell ref="G15:H15"/>
    <mergeCell ref="I15:J15"/>
    <mergeCell ref="K15:L15"/>
    <mergeCell ref="M15:N15"/>
    <mergeCell ref="O15:P15"/>
    <mergeCell ref="R15:R16"/>
  </mergeCells>
  <conditionalFormatting sqref="Q1:Q20 Q22:Q38 Q40:Q44 Q46:Q1048576">
    <cfRule type="cellIs" dxfId="0" priority="1" stopIfTrue="1" operator="lessThan">
      <formula>0</formula>
    </cfRule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20 </vt:lpstr>
      <vt:lpstr>19</vt:lpstr>
      <vt:lpstr>18</vt:lpstr>
      <vt:lpstr>17</vt:lpstr>
      <vt:lpstr>16</vt:lpstr>
      <vt:lpstr>15</vt:lpstr>
      <vt:lpstr>14</vt:lpstr>
      <vt:lpstr>13</vt:lpstr>
      <vt:lpstr>12</vt:lpstr>
      <vt:lpstr>11</vt:lpstr>
      <vt:lpstr>10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'19'!Область_печати</vt:lpstr>
      <vt:lpstr>'20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Васёхин Юрий Геннадьевич</cp:lastModifiedBy>
  <dcterms:created xsi:type="dcterms:W3CDTF">2020-03-23T17:22:20Z</dcterms:created>
  <dcterms:modified xsi:type="dcterms:W3CDTF">2020-05-08T10:14:23Z</dcterms:modified>
</cp:coreProperties>
</file>