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es\Рабочая\ОДС\!Красавин К. А\"/>
    </mc:Choice>
  </mc:AlternateContent>
  <bookViews>
    <workbookView xWindow="0" yWindow="30780" windowWidth="20494" windowHeight="7620" tabRatio="811" firstSheet="193" activeTab="206"/>
  </bookViews>
  <sheets>
    <sheet name="Содержание книги" sheetId="228" r:id="rId1"/>
    <sheet name="1" sheetId="49" r:id="rId2"/>
    <sheet name="2" sheetId="55" r:id="rId3"/>
    <sheet name="3" sheetId="56" r:id="rId4"/>
    <sheet name="4" sheetId="57" r:id="rId5"/>
    <sheet name="5" sheetId="60" r:id="rId6"/>
    <sheet name="6" sheetId="61" r:id="rId7"/>
    <sheet name="7" sheetId="62" r:id="rId8"/>
    <sheet name="8" sheetId="66" r:id="rId9"/>
    <sheet name="9" sheetId="43" r:id="rId10"/>
    <sheet name="10" sheetId="65" r:id="rId11"/>
    <sheet name="11" sheetId="83" r:id="rId12"/>
    <sheet name="12" sheetId="35" r:id="rId13"/>
    <sheet name="13" sheetId="36" r:id="rId14"/>
    <sheet name="14" sheetId="37" r:id="rId15"/>
    <sheet name="15" sheetId="41" r:id="rId16"/>
    <sheet name="16" sheetId="42" r:id="rId17"/>
    <sheet name="17" sheetId="68" r:id="rId18"/>
    <sheet name="18" sheetId="82" r:id="rId19"/>
    <sheet name="19" sheetId="69" r:id="rId20"/>
    <sheet name="20" sheetId="75" r:id="rId21"/>
    <sheet name="21" sheetId="77" r:id="rId22"/>
    <sheet name="22" sheetId="91" r:id="rId23"/>
    <sheet name="23" sheetId="92" r:id="rId24"/>
    <sheet name="24" sheetId="93" r:id="rId25"/>
    <sheet name="25" sheetId="12" r:id="rId26"/>
    <sheet name="26" sheetId="13" r:id="rId27"/>
    <sheet name="27" sheetId="14" r:id="rId28"/>
    <sheet name="28" sheetId="23" r:id="rId29"/>
    <sheet name="29" sheetId="24" r:id="rId30"/>
    <sheet name="30" sheetId="25" r:id="rId31"/>
    <sheet name="31" sheetId="79" r:id="rId32"/>
    <sheet name="32" sheetId="88" r:id="rId33"/>
    <sheet name="33" sheetId="45" r:id="rId34"/>
    <sheet name="34" sheetId="46" r:id="rId35"/>
    <sheet name="35" sheetId="47" r:id="rId36"/>
    <sheet name="36" sheetId="48" r:id="rId37"/>
    <sheet name="37" sheetId="63" r:id="rId38"/>
    <sheet name="38" sheetId="64" r:id="rId39"/>
    <sheet name="39" sheetId="76" r:id="rId40"/>
    <sheet name="40" sheetId="90" r:id="rId41"/>
    <sheet name="41" sheetId="95" r:id="rId42"/>
    <sheet name="42" sheetId="1" r:id="rId43"/>
    <sheet name="43" sheetId="3" r:id="rId44"/>
    <sheet name="44" sheetId="4" r:id="rId45"/>
    <sheet name="45" sheetId="5" r:id="rId46"/>
    <sheet name="46" sheetId="6" r:id="rId47"/>
    <sheet name="47" sheetId="7" r:id="rId48"/>
    <sheet name="48" sheetId="8" r:id="rId49"/>
    <sheet name="49" sheetId="9" r:id="rId50"/>
    <sheet name="50" sheetId="10" r:id="rId51"/>
    <sheet name="51" sheetId="11" r:id="rId52"/>
    <sheet name="52" sheetId="85" r:id="rId53"/>
    <sheet name="53" sheetId="86" r:id="rId54"/>
    <sheet name="54" sheetId="87" r:id="rId55"/>
    <sheet name="55" sheetId="26" r:id="rId56"/>
    <sheet name="56" sheetId="27" r:id="rId57"/>
    <sheet name="57" sheetId="28" r:id="rId58"/>
    <sheet name="58" sheetId="29" r:id="rId59"/>
    <sheet name="59" sheetId="30" r:id="rId60"/>
    <sheet name="60" sheetId="31" r:id="rId61"/>
    <sheet name="61" sheetId="38" r:id="rId62"/>
    <sheet name="62" sheetId="40" r:id="rId63"/>
    <sheet name="63" sheetId="39" r:id="rId64"/>
    <sheet name="64" sheetId="80" r:id="rId65"/>
    <sheet name="65" sheetId="81" r:id="rId66"/>
    <sheet name="66" sheetId="50" r:id="rId67"/>
    <sheet name="67" sheetId="51" r:id="rId68"/>
    <sheet name="68" sheetId="52" r:id="rId69"/>
    <sheet name="69" sheetId="53" r:id="rId70"/>
    <sheet name="70" sheetId="54" r:id="rId71"/>
    <sheet name="71" sheetId="34" r:id="rId72"/>
    <sheet name="72" sheetId="73" r:id="rId73"/>
    <sheet name="73" sheetId="74" r:id="rId74"/>
    <sheet name="74" sheetId="58" r:id="rId75"/>
    <sheet name="75" sheetId="59" r:id="rId76"/>
    <sheet name="76" sheetId="70" r:id="rId77"/>
    <sheet name="77" sheetId="71" r:id="rId78"/>
    <sheet name="78" sheetId="72" r:id="rId79"/>
    <sheet name="79" sheetId="78" r:id="rId80"/>
    <sheet name="80" sheetId="94" r:id="rId81"/>
    <sheet name="81" sheetId="32" r:id="rId82"/>
    <sheet name="82" sheetId="33" r:id="rId83"/>
    <sheet name="83" sheetId="89" r:id="rId84"/>
    <sheet name="84" sheetId="44" r:id="rId85"/>
    <sheet name="85" sheetId="67" r:id="rId86"/>
    <sheet name="86" sheetId="97" r:id="rId87"/>
    <sheet name="87" sheetId="96" r:id="rId88"/>
    <sheet name="88" sheetId="98" r:id="rId89"/>
    <sheet name="89" sheetId="99" r:id="rId90"/>
    <sheet name="90" sheetId="100" r:id="rId91"/>
    <sheet name="91" sheetId="101" r:id="rId92"/>
    <sheet name="92" sheetId="102" r:id="rId93"/>
    <sheet name="93" sheetId="103" r:id="rId94"/>
    <sheet name="94" sheetId="104" r:id="rId95"/>
    <sheet name="95" sheetId="105" r:id="rId96"/>
    <sheet name="96" sheetId="106" r:id="rId97"/>
    <sheet name="97" sheetId="107" r:id="rId98"/>
    <sheet name="98" sheetId="108" r:id="rId99"/>
    <sheet name="99" sheetId="109" r:id="rId100"/>
    <sheet name="100" sheetId="110" r:id="rId101"/>
    <sheet name="101" sheetId="111" r:id="rId102"/>
    <sheet name="102" sheetId="112" r:id="rId103"/>
    <sheet name="103" sheetId="214" r:id="rId104"/>
    <sheet name="104" sheetId="215" r:id="rId105"/>
    <sheet name="105" sheetId="216" r:id="rId106"/>
    <sheet name="106" sheetId="217" r:id="rId107"/>
    <sheet name="107" sheetId="218" r:id="rId108"/>
    <sheet name="108" sheetId="219" r:id="rId109"/>
    <sheet name="109" sheetId="220" r:id="rId110"/>
    <sheet name="110" sheetId="221" r:id="rId111"/>
    <sheet name="111" sheetId="113" r:id="rId112"/>
    <sheet name="112" sheetId="114" r:id="rId113"/>
    <sheet name="113" sheetId="115" r:id="rId114"/>
    <sheet name="114" sheetId="116" r:id="rId115"/>
    <sheet name="115" sheetId="117" r:id="rId116"/>
    <sheet name="116" sheetId="118" r:id="rId117"/>
    <sheet name="117" sheetId="119" r:id="rId118"/>
    <sheet name="118" sheetId="120" r:id="rId119"/>
    <sheet name="119" sheetId="121" r:id="rId120"/>
    <sheet name="120" sheetId="126" r:id="rId121"/>
    <sheet name="121" sheetId="127" r:id="rId122"/>
    <sheet name="122" sheetId="144" r:id="rId123"/>
    <sheet name="123" sheetId="128" r:id="rId124"/>
    <sheet name="124" sheetId="129" r:id="rId125"/>
    <sheet name="125" sheetId="130" r:id="rId126"/>
    <sheet name="126" sheetId="131" r:id="rId127"/>
    <sheet name="127" sheetId="132" r:id="rId128"/>
    <sheet name="128" sheetId="133" r:id="rId129"/>
    <sheet name="129" sheetId="134" r:id="rId130"/>
    <sheet name="130" sheetId="135" r:id="rId131"/>
    <sheet name="131" sheetId="137" r:id="rId132"/>
    <sheet name="132" sheetId="138" r:id="rId133"/>
    <sheet name="133" sheetId="139" r:id="rId134"/>
    <sheet name="134" sheetId="140" r:id="rId135"/>
    <sheet name="135" sheetId="141" r:id="rId136"/>
    <sheet name="136" sheetId="142" r:id="rId137"/>
    <sheet name="137" sheetId="143" r:id="rId138"/>
    <sheet name="138" sheetId="124" r:id="rId139"/>
    <sheet name="139" sheetId="125" r:id="rId140"/>
    <sheet name="140" sheetId="122" r:id="rId141"/>
    <sheet name="141" sheetId="123" r:id="rId142"/>
    <sheet name="142" sheetId="136" r:id="rId143"/>
    <sheet name="143" sheetId="145" r:id="rId144"/>
    <sheet name="144" sheetId="146" r:id="rId145"/>
    <sheet name="145" sheetId="147" r:id="rId146"/>
    <sheet name="146" sheetId="148" r:id="rId147"/>
    <sheet name="147" sheetId="149" r:id="rId148"/>
    <sheet name="148" sheetId="150" r:id="rId149"/>
    <sheet name="149" sheetId="151" r:id="rId150"/>
    <sheet name="150" sheetId="152" r:id="rId151"/>
    <sheet name="151" sheetId="153" r:id="rId152"/>
    <sheet name="152" sheetId="154" r:id="rId153"/>
    <sheet name="153" sheetId="155" r:id="rId154"/>
    <sheet name="154" sheetId="156" r:id="rId155"/>
    <sheet name="155" sheetId="157" r:id="rId156"/>
    <sheet name="156" sheetId="158" r:id="rId157"/>
    <sheet name="157" sheetId="159" r:id="rId158"/>
    <sheet name="158" sheetId="160" r:id="rId159"/>
    <sheet name="159" sheetId="161" r:id="rId160"/>
    <sheet name="160" sheetId="162" r:id="rId161"/>
    <sheet name="161" sheetId="163" r:id="rId162"/>
    <sheet name="162" sheetId="164" r:id="rId163"/>
    <sheet name="163" sheetId="165" r:id="rId164"/>
    <sheet name="164" sheetId="166" r:id="rId165"/>
    <sheet name="165" sheetId="167" r:id="rId166"/>
    <sheet name="166" sheetId="168" r:id="rId167"/>
    <sheet name="167" sheetId="169" r:id="rId168"/>
    <sheet name="168" sheetId="183" r:id="rId169"/>
    <sheet name="169" sheetId="192" r:id="rId170"/>
    <sheet name="170" sheetId="190" r:id="rId171"/>
    <sheet name="171" sheetId="191" r:id="rId172"/>
    <sheet name="172" sheetId="184" r:id="rId173"/>
    <sheet name="173" sheetId="177" r:id="rId174"/>
    <sheet name="174" sheetId="178" r:id="rId175"/>
    <sheet name="175" sheetId="179" r:id="rId176"/>
    <sheet name="176" sheetId="180" r:id="rId177"/>
    <sheet name="177" sheetId="181" r:id="rId178"/>
    <sheet name="178" sheetId="182" r:id="rId179"/>
    <sheet name="179" sheetId="187" r:id="rId180"/>
    <sheet name="180" sheetId="188" r:id="rId181"/>
    <sheet name="181" sheetId="189" r:id="rId182"/>
    <sheet name="182" sheetId="170" r:id="rId183"/>
    <sheet name="183" sheetId="171" r:id="rId184"/>
    <sheet name="184" sheetId="172" r:id="rId185"/>
    <sheet name="185" sheetId="173" r:id="rId186"/>
    <sheet name="186" sheetId="174" r:id="rId187"/>
    <sheet name="187" sheetId="175" r:id="rId188"/>
    <sheet name="188" sheetId="176" r:id="rId189"/>
    <sheet name="189" sheetId="201" r:id="rId190"/>
    <sheet name="190" sheetId="193" r:id="rId191"/>
    <sheet name="191" sheetId="195" r:id="rId192"/>
    <sheet name="192" sheetId="196" r:id="rId193"/>
    <sheet name="193" sheetId="197" r:id="rId194"/>
    <sheet name="194" sheetId="198" r:id="rId195"/>
    <sheet name="195" sheetId="199" r:id="rId196"/>
    <sheet name="196" sheetId="200" r:id="rId197"/>
    <sheet name="197" sheetId="185" r:id="rId198"/>
    <sheet name="198" sheetId="186" r:id="rId199"/>
    <sheet name="199" sheetId="194" r:id="rId200"/>
    <sheet name="200" sheetId="202" r:id="rId201"/>
    <sheet name="201" sheetId="203" r:id="rId202"/>
    <sheet name="202" sheetId="205" r:id="rId203"/>
    <sheet name="203" sheetId="204" r:id="rId204"/>
    <sheet name="204" sheetId="206" r:id="rId205"/>
    <sheet name="205" sheetId="207" r:id="rId206"/>
    <sheet name="206" sheetId="208" r:id="rId207"/>
    <sheet name="207" sheetId="209" r:id="rId208"/>
    <sheet name="208" sheetId="210" r:id="rId209"/>
    <sheet name="Свод данных ЭСУ Череповец" sheetId="223" r:id="rId210"/>
    <sheet name="Свод данных ЭСУ Бабаево" sheetId="224" r:id="rId211"/>
    <sheet name="Свод данных ЭСУ Кадуй" sheetId="225" r:id="rId212"/>
    <sheet name="Свод данных ЭСУ Чагода" sheetId="226" r:id="rId213"/>
    <sheet name="Свод данных ЭСУ Шексна" sheetId="227" r:id="rId214"/>
    <sheet name="Свод данных" sheetId="212" r:id="rId215"/>
    <sheet name="Лист1" sheetId="222" r:id="rId216"/>
  </sheets>
  <calcPr calcId="162913" refMode="R1C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12" l="1"/>
  <c r="B15" i="212"/>
  <c r="B16" i="212"/>
  <c r="B17" i="212"/>
  <c r="B18" i="212"/>
  <c r="B19" i="212"/>
  <c r="B20" i="212"/>
  <c r="B21" i="212"/>
  <c r="B22" i="212"/>
  <c r="B23" i="212"/>
  <c r="B24" i="212"/>
  <c r="B25" i="212"/>
  <c r="B26" i="212"/>
  <c r="B27" i="212"/>
  <c r="B28" i="212"/>
  <c r="B29" i="212"/>
  <c r="B30" i="212"/>
  <c r="B31" i="212"/>
  <c r="B32" i="212"/>
  <c r="B33" i="212"/>
  <c r="B34" i="212"/>
  <c r="B35" i="212"/>
  <c r="B36" i="212"/>
  <c r="B13" i="212"/>
  <c r="B14" i="227"/>
  <c r="B15" i="227"/>
  <c r="D15" i="227" s="1"/>
  <c r="B16" i="227"/>
  <c r="D16" i="227" s="1"/>
  <c r="B17" i="227"/>
  <c r="D17" i="227" s="1"/>
  <c r="B18" i="227"/>
  <c r="D18" i="227" s="1"/>
  <c r="B19" i="227"/>
  <c r="D19" i="227" s="1"/>
  <c r="B20" i="227"/>
  <c r="D20" i="227" s="1"/>
  <c r="B21" i="227"/>
  <c r="D21" i="227" s="1"/>
  <c r="B22" i="227"/>
  <c r="D22" i="227" s="1"/>
  <c r="B23" i="227"/>
  <c r="D23" i="227" s="1"/>
  <c r="B24" i="227"/>
  <c r="D24" i="227" s="1"/>
  <c r="B25" i="227"/>
  <c r="D25" i="227" s="1"/>
  <c r="B26" i="227"/>
  <c r="D26" i="227" s="1"/>
  <c r="B27" i="227"/>
  <c r="D27" i="227" s="1"/>
  <c r="B28" i="227"/>
  <c r="D28" i="227" s="1"/>
  <c r="B29" i="227"/>
  <c r="D29" i="227" s="1"/>
  <c r="B30" i="227"/>
  <c r="D30" i="227" s="1"/>
  <c r="B31" i="227"/>
  <c r="D31" i="227" s="1"/>
  <c r="B32" i="227"/>
  <c r="D32" i="227" s="1"/>
  <c r="B33" i="227"/>
  <c r="D33" i="227" s="1"/>
  <c r="B34" i="227"/>
  <c r="D34" i="227" s="1"/>
  <c r="B35" i="227"/>
  <c r="D35" i="227" s="1"/>
  <c r="B36" i="227"/>
  <c r="D36" i="227" s="1"/>
  <c r="B13" i="227"/>
  <c r="D13" i="227" s="1"/>
  <c r="B14" i="223"/>
  <c r="D14" i="223" s="1"/>
  <c r="B15" i="223"/>
  <c r="B16" i="223"/>
  <c r="B17" i="223"/>
  <c r="B18" i="223"/>
  <c r="B19" i="223"/>
  <c r="B20" i="223"/>
  <c r="D20" i="223" s="1"/>
  <c r="B21" i="223"/>
  <c r="B22" i="223"/>
  <c r="D22" i="223" s="1"/>
  <c r="B23" i="223"/>
  <c r="B24" i="223"/>
  <c r="D24" i="223" s="1"/>
  <c r="B25" i="223"/>
  <c r="B26" i="223"/>
  <c r="D26" i="223" s="1"/>
  <c r="B27" i="223"/>
  <c r="B28" i="223"/>
  <c r="D28" i="223" s="1"/>
  <c r="B29" i="223"/>
  <c r="B30" i="223"/>
  <c r="D30" i="223" s="1"/>
  <c r="B31" i="223"/>
  <c r="B32" i="223"/>
  <c r="D32" i="223" s="1"/>
  <c r="B33" i="223"/>
  <c r="B34" i="223"/>
  <c r="D34" i="223" s="1"/>
  <c r="B35" i="223"/>
  <c r="B36" i="223"/>
  <c r="D36" i="223" s="1"/>
  <c r="B13" i="223"/>
  <c r="D14" i="227"/>
  <c r="E36" i="227"/>
  <c r="G36" i="227" s="1"/>
  <c r="E35" i="227"/>
  <c r="G35" i="227" s="1"/>
  <c r="E34" i="227"/>
  <c r="G34" i="227" s="1"/>
  <c r="E33" i="227"/>
  <c r="G33" i="227" s="1"/>
  <c r="E32" i="227"/>
  <c r="G32" i="227" s="1"/>
  <c r="E31" i="227"/>
  <c r="G31" i="227" s="1"/>
  <c r="E30" i="227"/>
  <c r="G30" i="227" s="1"/>
  <c r="E29" i="227"/>
  <c r="G29" i="227" s="1"/>
  <c r="E28" i="227"/>
  <c r="G28" i="227" s="1"/>
  <c r="E27" i="227"/>
  <c r="G27" i="227" s="1"/>
  <c r="E26" i="227"/>
  <c r="G26" i="227" s="1"/>
  <c r="E25" i="227"/>
  <c r="G25" i="227" s="1"/>
  <c r="E24" i="227"/>
  <c r="G24" i="227" s="1"/>
  <c r="E23" i="227"/>
  <c r="G23" i="227" s="1"/>
  <c r="E22" i="227"/>
  <c r="G22" i="227" s="1"/>
  <c r="E21" i="227"/>
  <c r="G21" i="227" s="1"/>
  <c r="E20" i="227"/>
  <c r="G20" i="227" s="1"/>
  <c r="E19" i="227"/>
  <c r="G19" i="227" s="1"/>
  <c r="E18" i="227"/>
  <c r="G18" i="227" s="1"/>
  <c r="E17" i="227"/>
  <c r="G17" i="227" s="1"/>
  <c r="E16" i="227"/>
  <c r="G16" i="227" s="1"/>
  <c r="E15" i="227"/>
  <c r="G15" i="227" s="1"/>
  <c r="E14" i="227"/>
  <c r="G14" i="227" s="1"/>
  <c r="E13" i="227"/>
  <c r="G13" i="227" s="1"/>
  <c r="B14" i="226"/>
  <c r="D14" i="226" s="1"/>
  <c r="B15" i="226"/>
  <c r="D15" i="226" s="1"/>
  <c r="B16" i="226"/>
  <c r="D16" i="226" s="1"/>
  <c r="B17" i="226"/>
  <c r="D17" i="226" s="1"/>
  <c r="B18" i="226"/>
  <c r="D18" i="226" s="1"/>
  <c r="B19" i="226"/>
  <c r="D19" i="226" s="1"/>
  <c r="B20" i="226"/>
  <c r="D20" i="226" s="1"/>
  <c r="B21" i="226"/>
  <c r="D21" i="226" s="1"/>
  <c r="B22" i="226"/>
  <c r="D22" i="226" s="1"/>
  <c r="B23" i="226"/>
  <c r="D23" i="226" s="1"/>
  <c r="B24" i="226"/>
  <c r="D24" i="226" s="1"/>
  <c r="B25" i="226"/>
  <c r="D25" i="226" s="1"/>
  <c r="B26" i="226"/>
  <c r="D26" i="226" s="1"/>
  <c r="B27" i="226"/>
  <c r="D27" i="226" s="1"/>
  <c r="B28" i="226"/>
  <c r="D28" i="226" s="1"/>
  <c r="B29" i="226"/>
  <c r="D29" i="226" s="1"/>
  <c r="B30" i="226"/>
  <c r="D30" i="226" s="1"/>
  <c r="B31" i="226"/>
  <c r="D31" i="226" s="1"/>
  <c r="B32" i="226"/>
  <c r="D32" i="226" s="1"/>
  <c r="B33" i="226"/>
  <c r="D33" i="226" s="1"/>
  <c r="B34" i="226"/>
  <c r="D34" i="226" s="1"/>
  <c r="B35" i="226"/>
  <c r="D35" i="226" s="1"/>
  <c r="B36" i="226"/>
  <c r="D36" i="226" s="1"/>
  <c r="B13" i="226"/>
  <c r="D13" i="226" s="1"/>
  <c r="E36" i="226"/>
  <c r="G36" i="226" s="1"/>
  <c r="E35" i="226"/>
  <c r="G35" i="226" s="1"/>
  <c r="E34" i="226"/>
  <c r="G34" i="226" s="1"/>
  <c r="E33" i="226"/>
  <c r="G33" i="226" s="1"/>
  <c r="E32" i="226"/>
  <c r="G32" i="226" s="1"/>
  <c r="E31" i="226"/>
  <c r="G31" i="226" s="1"/>
  <c r="E30" i="226"/>
  <c r="G30" i="226" s="1"/>
  <c r="E29" i="226"/>
  <c r="G29" i="226" s="1"/>
  <c r="E28" i="226"/>
  <c r="G28" i="226" s="1"/>
  <c r="E27" i="226"/>
  <c r="G27" i="226" s="1"/>
  <c r="E26" i="226"/>
  <c r="G26" i="226" s="1"/>
  <c r="E25" i="226"/>
  <c r="G25" i="226" s="1"/>
  <c r="E24" i="226"/>
  <c r="G24" i="226" s="1"/>
  <c r="E23" i="226"/>
  <c r="G23" i="226" s="1"/>
  <c r="E22" i="226"/>
  <c r="G22" i="226" s="1"/>
  <c r="E21" i="226"/>
  <c r="G21" i="226" s="1"/>
  <c r="E20" i="226"/>
  <c r="G20" i="226" s="1"/>
  <c r="E19" i="226"/>
  <c r="G19" i="226" s="1"/>
  <c r="E18" i="226"/>
  <c r="G18" i="226" s="1"/>
  <c r="E17" i="226"/>
  <c r="G17" i="226" s="1"/>
  <c r="E16" i="226"/>
  <c r="G16" i="226" s="1"/>
  <c r="E15" i="226"/>
  <c r="G15" i="226" s="1"/>
  <c r="E14" i="226"/>
  <c r="G14" i="226" s="1"/>
  <c r="E13" i="226"/>
  <c r="G13" i="226" s="1"/>
  <c r="B14" i="225"/>
  <c r="D14" i="225" s="1"/>
  <c r="B15" i="225"/>
  <c r="D15" i="225" s="1"/>
  <c r="B16" i="225"/>
  <c r="D16" i="225" s="1"/>
  <c r="B17" i="225"/>
  <c r="D17" i="225" s="1"/>
  <c r="B18" i="225"/>
  <c r="D18" i="225" s="1"/>
  <c r="B19" i="225"/>
  <c r="D19" i="225" s="1"/>
  <c r="B20" i="225"/>
  <c r="D20" i="225" s="1"/>
  <c r="B21" i="225"/>
  <c r="D21" i="225" s="1"/>
  <c r="B22" i="225"/>
  <c r="D22" i="225" s="1"/>
  <c r="B23" i="225"/>
  <c r="D23" i="225" s="1"/>
  <c r="B24" i="225"/>
  <c r="D24" i="225" s="1"/>
  <c r="B25" i="225"/>
  <c r="D25" i="225" s="1"/>
  <c r="B26" i="225"/>
  <c r="D26" i="225" s="1"/>
  <c r="B27" i="225"/>
  <c r="D27" i="225" s="1"/>
  <c r="B28" i="225"/>
  <c r="D28" i="225" s="1"/>
  <c r="B29" i="225"/>
  <c r="D29" i="225" s="1"/>
  <c r="B30" i="225"/>
  <c r="D30" i="225" s="1"/>
  <c r="B31" i="225"/>
  <c r="D31" i="225" s="1"/>
  <c r="B32" i="225"/>
  <c r="D32" i="225" s="1"/>
  <c r="B33" i="225"/>
  <c r="D33" i="225" s="1"/>
  <c r="B34" i="225"/>
  <c r="D34" i="225" s="1"/>
  <c r="B35" i="225"/>
  <c r="D35" i="225" s="1"/>
  <c r="B36" i="225"/>
  <c r="D36" i="225" s="1"/>
  <c r="B13" i="225"/>
  <c r="D13" i="225" s="1"/>
  <c r="E36" i="225"/>
  <c r="G36" i="225" s="1"/>
  <c r="E35" i="225"/>
  <c r="G35" i="225" s="1"/>
  <c r="E34" i="225"/>
  <c r="G34" i="225" s="1"/>
  <c r="E33" i="225"/>
  <c r="G33" i="225" s="1"/>
  <c r="E32" i="225"/>
  <c r="G32" i="225" s="1"/>
  <c r="E31" i="225"/>
  <c r="G31" i="225" s="1"/>
  <c r="E30" i="225"/>
  <c r="G30" i="225" s="1"/>
  <c r="E29" i="225"/>
  <c r="G29" i="225" s="1"/>
  <c r="E28" i="225"/>
  <c r="G28" i="225" s="1"/>
  <c r="E27" i="225"/>
  <c r="G27" i="225" s="1"/>
  <c r="E26" i="225"/>
  <c r="G26" i="225" s="1"/>
  <c r="E25" i="225"/>
  <c r="G25" i="225" s="1"/>
  <c r="E24" i="225"/>
  <c r="G24" i="225" s="1"/>
  <c r="E23" i="225"/>
  <c r="G23" i="225" s="1"/>
  <c r="E22" i="225"/>
  <c r="G22" i="225" s="1"/>
  <c r="E21" i="225"/>
  <c r="G21" i="225" s="1"/>
  <c r="E20" i="225"/>
  <c r="G20" i="225" s="1"/>
  <c r="E19" i="225"/>
  <c r="G19" i="225" s="1"/>
  <c r="E18" i="225"/>
  <c r="G18" i="225" s="1"/>
  <c r="E17" i="225"/>
  <c r="G17" i="225" s="1"/>
  <c r="E16" i="225"/>
  <c r="G16" i="225" s="1"/>
  <c r="E15" i="225"/>
  <c r="G15" i="225" s="1"/>
  <c r="E14" i="225"/>
  <c r="G14" i="225" s="1"/>
  <c r="E13" i="225"/>
  <c r="G13" i="225" s="1"/>
  <c r="B14" i="224"/>
  <c r="D14" i="224" s="1"/>
  <c r="B15" i="224"/>
  <c r="D15" i="224" s="1"/>
  <c r="B16" i="224"/>
  <c r="D16" i="224" s="1"/>
  <c r="B17" i="224"/>
  <c r="D17" i="224" s="1"/>
  <c r="B18" i="224"/>
  <c r="D18" i="224" s="1"/>
  <c r="B19" i="224"/>
  <c r="D19" i="224" s="1"/>
  <c r="B20" i="224"/>
  <c r="D20" i="224" s="1"/>
  <c r="B21" i="224"/>
  <c r="D21" i="224" s="1"/>
  <c r="B22" i="224"/>
  <c r="D22" i="224" s="1"/>
  <c r="B23" i="224"/>
  <c r="D23" i="224" s="1"/>
  <c r="B24" i="224"/>
  <c r="D24" i="224" s="1"/>
  <c r="B25" i="224"/>
  <c r="D25" i="224" s="1"/>
  <c r="B26" i="224"/>
  <c r="D26" i="224" s="1"/>
  <c r="B27" i="224"/>
  <c r="D27" i="224" s="1"/>
  <c r="B28" i="224"/>
  <c r="D28" i="224" s="1"/>
  <c r="B29" i="224"/>
  <c r="D29" i="224" s="1"/>
  <c r="B30" i="224"/>
  <c r="D30" i="224" s="1"/>
  <c r="B31" i="224"/>
  <c r="D31" i="224" s="1"/>
  <c r="B32" i="224"/>
  <c r="D32" i="224" s="1"/>
  <c r="B33" i="224"/>
  <c r="D33" i="224" s="1"/>
  <c r="B34" i="224"/>
  <c r="D34" i="224" s="1"/>
  <c r="B35" i="224"/>
  <c r="D35" i="224" s="1"/>
  <c r="B36" i="224"/>
  <c r="D36" i="224" s="1"/>
  <c r="B13" i="224"/>
  <c r="D13" i="224" s="1"/>
  <c r="E36" i="224"/>
  <c r="G36" i="224" s="1"/>
  <c r="E35" i="224"/>
  <c r="G35" i="224" s="1"/>
  <c r="E34" i="224"/>
  <c r="G34" i="224" s="1"/>
  <c r="E33" i="224"/>
  <c r="G33" i="224" s="1"/>
  <c r="E32" i="224"/>
  <c r="G32" i="224" s="1"/>
  <c r="E31" i="224"/>
  <c r="G31" i="224" s="1"/>
  <c r="E30" i="224"/>
  <c r="G30" i="224" s="1"/>
  <c r="E29" i="224"/>
  <c r="G29" i="224" s="1"/>
  <c r="E28" i="224"/>
  <c r="G28" i="224" s="1"/>
  <c r="E27" i="224"/>
  <c r="G27" i="224" s="1"/>
  <c r="E26" i="224"/>
  <c r="G26" i="224" s="1"/>
  <c r="E25" i="224"/>
  <c r="G25" i="224" s="1"/>
  <c r="E24" i="224"/>
  <c r="G24" i="224" s="1"/>
  <c r="E23" i="224"/>
  <c r="G23" i="224" s="1"/>
  <c r="E22" i="224"/>
  <c r="G22" i="224" s="1"/>
  <c r="E21" i="224"/>
  <c r="G21" i="224" s="1"/>
  <c r="E20" i="224"/>
  <c r="G20" i="224" s="1"/>
  <c r="E19" i="224"/>
  <c r="G19" i="224" s="1"/>
  <c r="E18" i="224"/>
  <c r="G18" i="224" s="1"/>
  <c r="E17" i="224"/>
  <c r="G17" i="224" s="1"/>
  <c r="E16" i="224"/>
  <c r="G16" i="224" s="1"/>
  <c r="E15" i="224"/>
  <c r="G15" i="224" s="1"/>
  <c r="E14" i="224"/>
  <c r="G14" i="224" s="1"/>
  <c r="E13" i="224"/>
  <c r="G13" i="224" s="1"/>
  <c r="E36" i="223"/>
  <c r="E35" i="223"/>
  <c r="G35" i="223" s="1"/>
  <c r="E34" i="223"/>
  <c r="E33" i="223"/>
  <c r="G33" i="223" s="1"/>
  <c r="E32" i="223"/>
  <c r="E31" i="223"/>
  <c r="G31" i="223" s="1"/>
  <c r="E30" i="223"/>
  <c r="E29" i="223"/>
  <c r="G29" i="223" s="1"/>
  <c r="E28" i="223"/>
  <c r="E27" i="223"/>
  <c r="G27" i="223" s="1"/>
  <c r="E26" i="223"/>
  <c r="E25" i="223"/>
  <c r="G25" i="223" s="1"/>
  <c r="E24" i="223"/>
  <c r="E23" i="223"/>
  <c r="G23" i="223" s="1"/>
  <c r="E22" i="223"/>
  <c r="E21" i="223"/>
  <c r="G21" i="223" s="1"/>
  <c r="E20" i="223"/>
  <c r="E19" i="223"/>
  <c r="G19" i="223" s="1"/>
  <c r="E18" i="223"/>
  <c r="E17" i="223"/>
  <c r="G17" i="223" s="1"/>
  <c r="E16" i="223"/>
  <c r="E15" i="223"/>
  <c r="G15" i="223" s="1"/>
  <c r="E14" i="223"/>
  <c r="E13" i="223"/>
  <c r="G13" i="223" s="1"/>
  <c r="D15" i="223" l="1"/>
  <c r="D23" i="223"/>
  <c r="D17" i="223"/>
  <c r="D33" i="223"/>
  <c r="D25" i="223"/>
  <c r="D45" i="227"/>
  <c r="G45" i="227"/>
  <c r="B37" i="227"/>
  <c r="D37" i="227" s="1"/>
  <c r="D27" i="223"/>
  <c r="D35" i="223"/>
  <c r="D19" i="223"/>
  <c r="G45" i="226"/>
  <c r="D45" i="226"/>
  <c r="B37" i="226"/>
  <c r="D37" i="226" s="1"/>
  <c r="G45" i="225"/>
  <c r="D45" i="225"/>
  <c r="B37" i="225"/>
  <c r="D37" i="225" s="1"/>
  <c r="B37" i="223"/>
  <c r="G45" i="224"/>
  <c r="D45" i="224"/>
  <c r="B37" i="224"/>
  <c r="D37" i="224" s="1"/>
  <c r="D31" i="223"/>
  <c r="D21" i="223"/>
  <c r="D29" i="223"/>
  <c r="D13" i="223"/>
  <c r="D16" i="223"/>
  <c r="D18" i="223"/>
  <c r="G14" i="223"/>
  <c r="G16" i="223"/>
  <c r="G18" i="223"/>
  <c r="G20" i="223"/>
  <c r="G22" i="223"/>
  <c r="G24" i="223"/>
  <c r="G26" i="223"/>
  <c r="G28" i="223"/>
  <c r="G30" i="223"/>
  <c r="G32" i="223"/>
  <c r="G34" i="223"/>
  <c r="G36" i="223"/>
  <c r="E39" i="68"/>
  <c r="E39" i="69"/>
  <c r="E39" i="70"/>
  <c r="E39" i="71"/>
  <c r="E39" i="73"/>
  <c r="E39" i="74"/>
  <c r="E39" i="75"/>
  <c r="E39" i="76"/>
  <c r="E39" i="77"/>
  <c r="E39" i="78"/>
  <c r="E39" i="79"/>
  <c r="E39" i="81"/>
  <c r="E39" i="82"/>
  <c r="E39" i="83"/>
  <c r="E39" i="85"/>
  <c r="E39" i="86"/>
  <c r="E39" i="87"/>
  <c r="E39" i="88"/>
  <c r="E39" i="90"/>
  <c r="E39" i="91"/>
  <c r="E39" i="92"/>
  <c r="E39" i="93"/>
  <c r="E39" i="94"/>
  <c r="E39" i="95"/>
  <c r="E39" i="97"/>
  <c r="E39" i="98"/>
  <c r="E39" i="99"/>
  <c r="E39" i="100"/>
  <c r="E39" i="101"/>
  <c r="E39" i="102"/>
  <c r="E39" i="103"/>
  <c r="E39" i="104"/>
  <c r="E39" i="106"/>
  <c r="E39" i="107"/>
  <c r="E39" i="108"/>
  <c r="E39" i="109"/>
  <c r="E39" i="110"/>
  <c r="E39" i="111"/>
  <c r="E39" i="112"/>
  <c r="E39" i="215"/>
  <c r="E39" i="216"/>
  <c r="E39" i="217"/>
  <c r="E39" i="218"/>
  <c r="E39" i="219"/>
  <c r="E39" i="220"/>
  <c r="E39" i="221"/>
  <c r="E39" i="67"/>
  <c r="E39" i="214"/>
  <c r="E39" i="105"/>
  <c r="E39" i="96"/>
  <c r="E39" i="89"/>
  <c r="E39" i="80"/>
  <c r="E39" i="72"/>
  <c r="G45" i="223" l="1"/>
  <c r="D37" i="223"/>
  <c r="D45" i="223"/>
  <c r="B37" i="212"/>
  <c r="D37" i="212" s="1"/>
  <c r="I39" i="6"/>
  <c r="L39" i="6"/>
  <c r="O39" i="6"/>
  <c r="E39" i="170" l="1"/>
  <c r="I39" i="221" l="1"/>
  <c r="O39" i="221"/>
  <c r="L39" i="221"/>
  <c r="O11" i="221"/>
  <c r="L11" i="221"/>
  <c r="F10" i="221"/>
  <c r="M10" i="221" s="1"/>
  <c r="B10" i="221"/>
  <c r="J10" i="221" s="1"/>
  <c r="I39" i="220"/>
  <c r="I39" i="219"/>
  <c r="B10" i="214" l="1"/>
  <c r="O39" i="220" l="1"/>
  <c r="L39" i="220"/>
  <c r="O11" i="220"/>
  <c r="L11" i="220"/>
  <c r="F10" i="220"/>
  <c r="M10" i="220" s="1"/>
  <c r="B10" i="220"/>
  <c r="J10" i="220" s="1"/>
  <c r="O39" i="219"/>
  <c r="L39" i="219"/>
  <c r="O11" i="219"/>
  <c r="L11" i="219"/>
  <c r="F10" i="219"/>
  <c r="M10" i="219" s="1"/>
  <c r="B10" i="219"/>
  <c r="J10" i="219" s="1"/>
  <c r="O39" i="218"/>
  <c r="L39" i="218"/>
  <c r="I39" i="218"/>
  <c r="O11" i="218"/>
  <c r="L11" i="218"/>
  <c r="F10" i="218"/>
  <c r="M10" i="218" s="1"/>
  <c r="B10" i="218"/>
  <c r="J10" i="218" s="1"/>
  <c r="O39" i="217"/>
  <c r="L39" i="217"/>
  <c r="I39" i="217"/>
  <c r="O11" i="217"/>
  <c r="L11" i="217"/>
  <c r="F10" i="217"/>
  <c r="M10" i="217" s="1"/>
  <c r="B10" i="217"/>
  <c r="J10" i="217" s="1"/>
  <c r="O39" i="216"/>
  <c r="L39" i="216"/>
  <c r="I39" i="216"/>
  <c r="O11" i="216"/>
  <c r="L11" i="216"/>
  <c r="F10" i="216"/>
  <c r="M10" i="216" s="1"/>
  <c r="B10" i="216"/>
  <c r="J10" i="216" s="1"/>
  <c r="O39" i="215"/>
  <c r="L39" i="215"/>
  <c r="I39" i="215"/>
  <c r="O11" i="215"/>
  <c r="L11" i="215"/>
  <c r="F10" i="215"/>
  <c r="M10" i="215" s="1"/>
  <c r="B10" i="215"/>
  <c r="J10" i="215" s="1"/>
  <c r="O39" i="214"/>
  <c r="L39" i="214"/>
  <c r="I39" i="214"/>
  <c r="O11" i="214"/>
  <c r="L11" i="214"/>
  <c r="F10" i="214"/>
  <c r="M10" i="214" s="1"/>
  <c r="J10" i="214"/>
  <c r="E36" i="212" l="1"/>
  <c r="G36" i="212" s="1"/>
  <c r="E35" i="212"/>
  <c r="G35" i="212" s="1"/>
  <c r="D35" i="212"/>
  <c r="E34" i="212"/>
  <c r="G34" i="212" s="1"/>
  <c r="D34" i="212"/>
  <c r="E33" i="212"/>
  <c r="G33" i="212" s="1"/>
  <c r="D33" i="212"/>
  <c r="E32" i="212"/>
  <c r="G32" i="212" s="1"/>
  <c r="D32" i="212"/>
  <c r="E31" i="212"/>
  <c r="G31" i="212" s="1"/>
  <c r="D31" i="212"/>
  <c r="E30" i="212"/>
  <c r="G30" i="212" s="1"/>
  <c r="D30" i="212"/>
  <c r="E29" i="212"/>
  <c r="G29" i="212" s="1"/>
  <c r="D29" i="212"/>
  <c r="E28" i="212"/>
  <c r="G28" i="212" s="1"/>
  <c r="D28" i="212"/>
  <c r="E27" i="212"/>
  <c r="G27" i="212" s="1"/>
  <c r="D27" i="212"/>
  <c r="E26" i="212"/>
  <c r="G26" i="212" s="1"/>
  <c r="D26" i="212"/>
  <c r="E25" i="212"/>
  <c r="G25" i="212" s="1"/>
  <c r="D25" i="212"/>
  <c r="E24" i="212"/>
  <c r="G24" i="212" s="1"/>
  <c r="D24" i="212"/>
  <c r="E23" i="212"/>
  <c r="G23" i="212" s="1"/>
  <c r="D23" i="212"/>
  <c r="E22" i="212"/>
  <c r="G22" i="212" s="1"/>
  <c r="D22" i="212"/>
  <c r="E21" i="212"/>
  <c r="G21" i="212" s="1"/>
  <c r="D21" i="212"/>
  <c r="E20" i="212"/>
  <c r="G20" i="212" s="1"/>
  <c r="D20" i="212"/>
  <c r="E19" i="212"/>
  <c r="G19" i="212" s="1"/>
  <c r="D19" i="212"/>
  <c r="E18" i="212"/>
  <c r="G18" i="212" s="1"/>
  <c r="D18" i="212"/>
  <c r="E17" i="212"/>
  <c r="G17" i="212" s="1"/>
  <c r="D17" i="212"/>
  <c r="E16" i="212"/>
  <c r="G16" i="212" s="1"/>
  <c r="D16" i="212"/>
  <c r="E15" i="212"/>
  <c r="G15" i="212" s="1"/>
  <c r="D15" i="212"/>
  <c r="E14" i="212"/>
  <c r="G14" i="212" s="1"/>
  <c r="D14" i="212"/>
  <c r="E13" i="212"/>
  <c r="G13" i="212" s="1"/>
  <c r="D13" i="212"/>
  <c r="Q39" i="210"/>
  <c r="M39" i="210"/>
  <c r="I39" i="210"/>
  <c r="E39" i="210"/>
  <c r="Q11" i="210"/>
  <c r="M11" i="210"/>
  <c r="N10" i="210"/>
  <c r="J10" i="210"/>
  <c r="F10" i="210"/>
  <c r="B10" i="210"/>
  <c r="Q39" i="209"/>
  <c r="M39" i="209"/>
  <c r="I39" i="209"/>
  <c r="E39" i="209"/>
  <c r="Q11" i="209"/>
  <c r="M11" i="209"/>
  <c r="N10" i="209"/>
  <c r="J10" i="209"/>
  <c r="F10" i="209"/>
  <c r="B10" i="209"/>
  <c r="Q39" i="208"/>
  <c r="M39" i="208"/>
  <c r="I39" i="208"/>
  <c r="E39" i="208"/>
  <c r="Q11" i="208"/>
  <c r="M11" i="208"/>
  <c r="N10" i="208"/>
  <c r="J10" i="208"/>
  <c r="F10" i="208"/>
  <c r="B10" i="208"/>
  <c r="Q39" i="207"/>
  <c r="M39" i="207"/>
  <c r="I39" i="207"/>
  <c r="E39" i="207"/>
  <c r="Q11" i="207"/>
  <c r="M11" i="207"/>
  <c r="N10" i="207"/>
  <c r="J10" i="207"/>
  <c r="F10" i="207"/>
  <c r="B10" i="207"/>
  <c r="Q39" i="206"/>
  <c r="M39" i="206"/>
  <c r="I39" i="206"/>
  <c r="E39" i="206"/>
  <c r="Q11" i="206"/>
  <c r="M11" i="206"/>
  <c r="N10" i="206"/>
  <c r="J10" i="206"/>
  <c r="F10" i="206"/>
  <c r="B10" i="206"/>
  <c r="Q39" i="204"/>
  <c r="M39" i="204"/>
  <c r="I39" i="204"/>
  <c r="E39" i="204"/>
  <c r="Q11" i="204"/>
  <c r="M11" i="204"/>
  <c r="N10" i="204"/>
  <c r="J10" i="204"/>
  <c r="F10" i="204"/>
  <c r="B10" i="204"/>
  <c r="Q39" i="205"/>
  <c r="M39" i="205"/>
  <c r="I39" i="205"/>
  <c r="E39" i="205"/>
  <c r="Q11" i="205"/>
  <c r="M11" i="205"/>
  <c r="N10" i="205"/>
  <c r="J10" i="205"/>
  <c r="F10" i="205"/>
  <c r="B10" i="205"/>
  <c r="Q39" i="203"/>
  <c r="M39" i="203"/>
  <c r="I39" i="203"/>
  <c r="E39" i="203"/>
  <c r="Q11" i="203"/>
  <c r="M11" i="203"/>
  <c r="N10" i="203"/>
  <c r="J10" i="203"/>
  <c r="F10" i="203"/>
  <c r="B10" i="203"/>
  <c r="Q39" i="202"/>
  <c r="M39" i="202"/>
  <c r="I39" i="202"/>
  <c r="E39" i="202"/>
  <c r="Q11" i="202"/>
  <c r="M11" i="202"/>
  <c r="N10" i="202"/>
  <c r="J10" i="202"/>
  <c r="F10" i="202"/>
  <c r="B10" i="202"/>
  <c r="Q39" i="201"/>
  <c r="M39" i="201"/>
  <c r="I39" i="201"/>
  <c r="E39" i="201"/>
  <c r="Q11" i="201"/>
  <c r="M11" i="201"/>
  <c r="N10" i="201"/>
  <c r="J10" i="201"/>
  <c r="F10" i="201"/>
  <c r="B10" i="201"/>
  <c r="Q39" i="200"/>
  <c r="M39" i="200"/>
  <c r="I39" i="200"/>
  <c r="E39" i="200"/>
  <c r="Q11" i="200"/>
  <c r="M11" i="200"/>
  <c r="N10" i="200"/>
  <c r="J10" i="200"/>
  <c r="F10" i="200"/>
  <c r="B10" i="200"/>
  <c r="Q39" i="199"/>
  <c r="M39" i="199"/>
  <c r="I39" i="199"/>
  <c r="E39" i="199"/>
  <c r="Q11" i="199"/>
  <c r="M11" i="199"/>
  <c r="N10" i="199"/>
  <c r="J10" i="199"/>
  <c r="F10" i="199"/>
  <c r="B10" i="199"/>
  <c r="Q39" i="198"/>
  <c r="M39" i="198"/>
  <c r="I39" i="198"/>
  <c r="E39" i="198"/>
  <c r="Q11" i="198"/>
  <c r="M11" i="198"/>
  <c r="N10" i="198"/>
  <c r="J10" i="198"/>
  <c r="F10" i="198"/>
  <c r="B10" i="198"/>
  <c r="Q39" i="197"/>
  <c r="M39" i="197"/>
  <c r="I39" i="197"/>
  <c r="E39" i="197"/>
  <c r="Q11" i="197"/>
  <c r="M11" i="197"/>
  <c r="N10" i="197"/>
  <c r="J10" i="197"/>
  <c r="F10" i="197"/>
  <c r="B10" i="197"/>
  <c r="Q39" i="196"/>
  <c r="M39" i="196"/>
  <c r="I39" i="196"/>
  <c r="E39" i="196"/>
  <c r="Q11" i="196"/>
  <c r="M11" i="196"/>
  <c r="N10" i="196"/>
  <c r="J10" i="196"/>
  <c r="F10" i="196"/>
  <c r="B10" i="196"/>
  <c r="Q39" i="195"/>
  <c r="M39" i="195"/>
  <c r="I39" i="195"/>
  <c r="E39" i="195"/>
  <c r="Q11" i="195"/>
  <c r="M11" i="195"/>
  <c r="N10" i="195"/>
  <c r="J10" i="195"/>
  <c r="F10" i="195"/>
  <c r="B10" i="195"/>
  <c r="Q39" i="194"/>
  <c r="M39" i="194"/>
  <c r="I39" i="194"/>
  <c r="E39" i="194"/>
  <c r="Q11" i="194"/>
  <c r="M11" i="194"/>
  <c r="N10" i="194"/>
  <c r="J10" i="194"/>
  <c r="F10" i="194"/>
  <c r="B10" i="194"/>
  <c r="Q39" i="193"/>
  <c r="M39" i="193"/>
  <c r="I39" i="193"/>
  <c r="E39" i="193"/>
  <c r="Q11" i="193"/>
  <c r="M11" i="193"/>
  <c r="N10" i="193"/>
  <c r="J10" i="193"/>
  <c r="F10" i="193"/>
  <c r="B10" i="193"/>
  <c r="Q39" i="192"/>
  <c r="M39" i="192"/>
  <c r="I39" i="192"/>
  <c r="E39" i="192"/>
  <c r="Q11" i="192"/>
  <c r="M11" i="192"/>
  <c r="N10" i="192"/>
  <c r="J10" i="192"/>
  <c r="F10" i="192"/>
  <c r="B10" i="192"/>
  <c r="Q39" i="191"/>
  <c r="M39" i="191"/>
  <c r="I39" i="191"/>
  <c r="E39" i="191"/>
  <c r="Q11" i="191"/>
  <c r="M11" i="191"/>
  <c r="N10" i="191"/>
  <c r="J10" i="191"/>
  <c r="F10" i="191"/>
  <c r="B10" i="191"/>
  <c r="Q39" i="190"/>
  <c r="M39" i="190"/>
  <c r="I39" i="190"/>
  <c r="E39" i="190"/>
  <c r="Q11" i="190"/>
  <c r="M11" i="190"/>
  <c r="N10" i="190"/>
  <c r="J10" i="190"/>
  <c r="F10" i="190"/>
  <c r="B10" i="190"/>
  <c r="Q39" i="189"/>
  <c r="M39" i="189"/>
  <c r="I39" i="189"/>
  <c r="E39" i="189"/>
  <c r="Q11" i="189"/>
  <c r="M11" i="189"/>
  <c r="N10" i="189"/>
  <c r="J10" i="189"/>
  <c r="F10" i="189"/>
  <c r="B10" i="189"/>
  <c r="Q39" i="188"/>
  <c r="M39" i="188"/>
  <c r="I39" i="188"/>
  <c r="E39" i="188"/>
  <c r="Q11" i="188"/>
  <c r="M11" i="188"/>
  <c r="N10" i="188"/>
  <c r="J10" i="188"/>
  <c r="F10" i="188"/>
  <c r="B10" i="188"/>
  <c r="Q39" i="187"/>
  <c r="M39" i="187"/>
  <c r="I39" i="187"/>
  <c r="E39" i="187"/>
  <c r="Q11" i="187"/>
  <c r="M11" i="187"/>
  <c r="N10" i="187"/>
  <c r="J10" i="187"/>
  <c r="F10" i="187"/>
  <c r="B10" i="187"/>
  <c r="Q39" i="186"/>
  <c r="M39" i="186"/>
  <c r="I39" i="186"/>
  <c r="E39" i="186"/>
  <c r="Q11" i="186"/>
  <c r="M11" i="186"/>
  <c r="N10" i="186"/>
  <c r="J10" i="186"/>
  <c r="F10" i="186"/>
  <c r="B10" i="186"/>
  <c r="Q39" i="185"/>
  <c r="M39" i="185"/>
  <c r="I39" i="185"/>
  <c r="E39" i="185"/>
  <c r="Q11" i="185"/>
  <c r="M11" i="185"/>
  <c r="N10" i="185"/>
  <c r="J10" i="185"/>
  <c r="F10" i="185"/>
  <c r="B10" i="185"/>
  <c r="Q39" i="184"/>
  <c r="M39" i="184"/>
  <c r="I39" i="184"/>
  <c r="E39" i="184"/>
  <c r="Q11" i="184"/>
  <c r="M11" i="184"/>
  <c r="N10" i="184"/>
  <c r="J10" i="184"/>
  <c r="F10" i="184"/>
  <c r="B10" i="184"/>
  <c r="Q39" i="183"/>
  <c r="M39" i="183"/>
  <c r="I39" i="183"/>
  <c r="E39" i="183"/>
  <c r="Q11" i="183"/>
  <c r="M11" i="183"/>
  <c r="N10" i="183"/>
  <c r="J10" i="183"/>
  <c r="F10" i="183"/>
  <c r="B10" i="183"/>
  <c r="Q39" i="182"/>
  <c r="M39" i="182"/>
  <c r="I39" i="182"/>
  <c r="E39" i="182"/>
  <c r="Q11" i="182"/>
  <c r="M11" i="182"/>
  <c r="N10" i="182"/>
  <c r="J10" i="182"/>
  <c r="F10" i="182"/>
  <c r="B10" i="182"/>
  <c r="Q39" i="181"/>
  <c r="M39" i="181"/>
  <c r="I39" i="181"/>
  <c r="E39" i="181"/>
  <c r="Q11" i="181"/>
  <c r="M11" i="181"/>
  <c r="N10" i="181"/>
  <c r="J10" i="181"/>
  <c r="F10" i="181"/>
  <c r="B10" i="181"/>
  <c r="Q39" i="180"/>
  <c r="M39" i="180"/>
  <c r="I39" i="180"/>
  <c r="E39" i="180"/>
  <c r="Q11" i="180"/>
  <c r="M11" i="180"/>
  <c r="N10" i="180"/>
  <c r="J10" i="180"/>
  <c r="F10" i="180"/>
  <c r="B10" i="180"/>
  <c r="Q39" i="179"/>
  <c r="M39" i="179"/>
  <c r="I39" i="179"/>
  <c r="E39" i="179"/>
  <c r="Q11" i="179"/>
  <c r="M11" i="179"/>
  <c r="N10" i="179"/>
  <c r="J10" i="179"/>
  <c r="F10" i="179"/>
  <c r="B10" i="179"/>
  <c r="Q39" i="178"/>
  <c r="M39" i="178"/>
  <c r="I39" i="178"/>
  <c r="E39" i="178"/>
  <c r="Q11" i="178"/>
  <c r="M11" i="178"/>
  <c r="N10" i="178"/>
  <c r="J10" i="178"/>
  <c r="F10" i="178"/>
  <c r="B10" i="178"/>
  <c r="Q39" i="177"/>
  <c r="M39" i="177"/>
  <c r="I39" i="177"/>
  <c r="E39" i="177"/>
  <c r="Q11" i="177"/>
  <c r="M11" i="177"/>
  <c r="N10" i="177"/>
  <c r="J10" i="177"/>
  <c r="F10" i="177"/>
  <c r="B10" i="177"/>
  <c r="Q39" i="176"/>
  <c r="M39" i="176"/>
  <c r="I39" i="176"/>
  <c r="E39" i="176"/>
  <c r="Q11" i="176"/>
  <c r="M11" i="176"/>
  <c r="N10" i="176"/>
  <c r="J10" i="176"/>
  <c r="F10" i="176"/>
  <c r="B10" i="176"/>
  <c r="Q39" i="175"/>
  <c r="M39" i="175"/>
  <c r="I39" i="175"/>
  <c r="E39" i="175"/>
  <c r="Q11" i="175"/>
  <c r="M11" i="175"/>
  <c r="N10" i="175"/>
  <c r="J10" i="175"/>
  <c r="F10" i="175"/>
  <c r="B10" i="175"/>
  <c r="Q39" i="174"/>
  <c r="M39" i="174"/>
  <c r="I39" i="174"/>
  <c r="E39" i="174"/>
  <c r="Q11" i="174"/>
  <c r="M11" i="174"/>
  <c r="N10" i="174"/>
  <c r="J10" i="174"/>
  <c r="F10" i="174"/>
  <c r="B10" i="174"/>
  <c r="Q39" i="173"/>
  <c r="M39" i="173"/>
  <c r="I39" i="173"/>
  <c r="E39" i="173"/>
  <c r="Q11" i="173"/>
  <c r="M11" i="173"/>
  <c r="N10" i="173"/>
  <c r="J10" i="173"/>
  <c r="F10" i="173"/>
  <c r="B10" i="173"/>
  <c r="Q39" i="172"/>
  <c r="M39" i="172"/>
  <c r="I39" i="172"/>
  <c r="E39" i="172"/>
  <c r="Q11" i="172"/>
  <c r="M11" i="172"/>
  <c r="N10" i="172"/>
  <c r="J10" i="172"/>
  <c r="F10" i="172"/>
  <c r="B10" i="172"/>
  <c r="Q39" i="171"/>
  <c r="M39" i="171"/>
  <c r="I39" i="171"/>
  <c r="E39" i="171"/>
  <c r="Q11" i="171"/>
  <c r="M11" i="171"/>
  <c r="N10" i="171"/>
  <c r="J10" i="171"/>
  <c r="F10" i="171"/>
  <c r="B10" i="171"/>
  <c r="Q39" i="170"/>
  <c r="M39" i="170"/>
  <c r="D36" i="212"/>
  <c r="Q11" i="170"/>
  <c r="M11" i="170"/>
  <c r="N10" i="170"/>
  <c r="J10" i="170"/>
  <c r="F10" i="170"/>
  <c r="B10" i="170"/>
  <c r="Q39" i="169"/>
  <c r="M39" i="169"/>
  <c r="I39" i="169"/>
  <c r="E39" i="169"/>
  <c r="Q11" i="169"/>
  <c r="M11" i="169"/>
  <c r="N10" i="169"/>
  <c r="J10" i="169"/>
  <c r="F10" i="169"/>
  <c r="B10" i="169"/>
  <c r="Q39" i="168"/>
  <c r="M39" i="168"/>
  <c r="I39" i="168"/>
  <c r="E39" i="168"/>
  <c r="Q11" i="168"/>
  <c r="M11" i="168"/>
  <c r="N10" i="168"/>
  <c r="J10" i="168"/>
  <c r="F10" i="168"/>
  <c r="B10" i="168"/>
  <c r="Q39" i="167"/>
  <c r="M39" i="167"/>
  <c r="I39" i="167"/>
  <c r="E39" i="167"/>
  <c r="Q11" i="167"/>
  <c r="M11" i="167"/>
  <c r="N10" i="167"/>
  <c r="J10" i="167"/>
  <c r="F10" i="167"/>
  <c r="B10" i="167"/>
  <c r="Q39" i="166"/>
  <c r="M39" i="166"/>
  <c r="I39" i="166"/>
  <c r="E39" i="166"/>
  <c r="Q11" i="166"/>
  <c r="M11" i="166"/>
  <c r="N10" i="166"/>
  <c r="J10" i="166"/>
  <c r="F10" i="166"/>
  <c r="B10" i="166"/>
  <c r="Q39" i="165"/>
  <c r="M39" i="165"/>
  <c r="I39" i="165"/>
  <c r="E39" i="165"/>
  <c r="Q11" i="165"/>
  <c r="M11" i="165"/>
  <c r="N10" i="165"/>
  <c r="J10" i="165"/>
  <c r="F10" i="165"/>
  <c r="B10" i="165"/>
  <c r="Q39" i="164"/>
  <c r="M39" i="164"/>
  <c r="I39" i="164"/>
  <c r="E39" i="164"/>
  <c r="Q11" i="164"/>
  <c r="M11" i="164"/>
  <c r="N10" i="164"/>
  <c r="J10" i="164"/>
  <c r="F10" i="164"/>
  <c r="B10" i="164"/>
  <c r="Q39" i="163"/>
  <c r="M39" i="163"/>
  <c r="I39" i="163"/>
  <c r="E39" i="163"/>
  <c r="Q11" i="163"/>
  <c r="M11" i="163"/>
  <c r="N10" i="163"/>
  <c r="J10" i="163"/>
  <c r="F10" i="163"/>
  <c r="B10" i="163"/>
  <c r="Q39" i="162"/>
  <c r="M39" i="162"/>
  <c r="I39" i="162"/>
  <c r="E39" i="162"/>
  <c r="Q11" i="162"/>
  <c r="M11" i="162"/>
  <c r="N10" i="162"/>
  <c r="J10" i="162"/>
  <c r="F10" i="162"/>
  <c r="B10" i="162"/>
  <c r="Q39" i="161"/>
  <c r="M39" i="161"/>
  <c r="I39" i="161"/>
  <c r="E39" i="161"/>
  <c r="Q11" i="161"/>
  <c r="M11" i="161"/>
  <c r="N10" i="161"/>
  <c r="J10" i="161"/>
  <c r="F10" i="161"/>
  <c r="B10" i="161"/>
  <c r="Q39" i="160"/>
  <c r="M39" i="160"/>
  <c r="I39" i="160"/>
  <c r="E39" i="160"/>
  <c r="Q11" i="160"/>
  <c r="M11" i="160"/>
  <c r="N10" i="160"/>
  <c r="J10" i="160"/>
  <c r="F10" i="160"/>
  <c r="B10" i="160"/>
  <c r="Q39" i="159"/>
  <c r="M39" i="159"/>
  <c r="I39" i="159"/>
  <c r="E39" i="159"/>
  <c r="Q11" i="159"/>
  <c r="M11" i="159"/>
  <c r="N10" i="159"/>
  <c r="J10" i="159"/>
  <c r="F10" i="159"/>
  <c r="B10" i="159"/>
  <c r="Q39" i="158"/>
  <c r="M39" i="158"/>
  <c r="I39" i="158"/>
  <c r="E39" i="158"/>
  <c r="Q11" i="158"/>
  <c r="M11" i="158"/>
  <c r="N10" i="158"/>
  <c r="J10" i="158"/>
  <c r="F10" i="158"/>
  <c r="B10" i="158"/>
  <c r="Q39" i="157"/>
  <c r="M39" i="157"/>
  <c r="I39" i="157"/>
  <c r="E39" i="157"/>
  <c r="Q11" i="157"/>
  <c r="M11" i="157"/>
  <c r="N10" i="157"/>
  <c r="J10" i="157"/>
  <c r="F10" i="157"/>
  <c r="B10" i="157"/>
  <c r="Q39" i="156"/>
  <c r="M39" i="156"/>
  <c r="I39" i="156"/>
  <c r="E39" i="156"/>
  <c r="Q11" i="156"/>
  <c r="M11" i="156"/>
  <c r="N10" i="156"/>
  <c r="J10" i="156"/>
  <c r="F10" i="156"/>
  <c r="B10" i="156"/>
  <c r="Q39" i="155"/>
  <c r="M39" i="155"/>
  <c r="I39" i="155"/>
  <c r="E39" i="155"/>
  <c r="Q11" i="155"/>
  <c r="M11" i="155"/>
  <c r="N10" i="155"/>
  <c r="J10" i="155"/>
  <c r="F10" i="155"/>
  <c r="B10" i="155"/>
  <c r="Q39" i="154"/>
  <c r="M39" i="154"/>
  <c r="I39" i="154"/>
  <c r="E39" i="154"/>
  <c r="Q11" i="154"/>
  <c r="M11" i="154"/>
  <c r="N10" i="154"/>
  <c r="J10" i="154"/>
  <c r="F10" i="154"/>
  <c r="B10" i="154"/>
  <c r="Q39" i="153"/>
  <c r="M39" i="153"/>
  <c r="I39" i="153"/>
  <c r="E39" i="153"/>
  <c r="Q11" i="153"/>
  <c r="M11" i="153"/>
  <c r="N10" i="153"/>
  <c r="J10" i="153"/>
  <c r="F10" i="153"/>
  <c r="B10" i="153"/>
  <c r="Q39" i="152"/>
  <c r="M39" i="152"/>
  <c r="I39" i="152"/>
  <c r="E39" i="152"/>
  <c r="Q11" i="152"/>
  <c r="M11" i="152"/>
  <c r="N10" i="152"/>
  <c r="J10" i="152"/>
  <c r="F10" i="152"/>
  <c r="B10" i="152"/>
  <c r="Q39" i="151"/>
  <c r="M39" i="151"/>
  <c r="I39" i="151"/>
  <c r="E39" i="151"/>
  <c r="Q11" i="151"/>
  <c r="M11" i="151"/>
  <c r="N10" i="151"/>
  <c r="J10" i="151"/>
  <c r="F10" i="151"/>
  <c r="B10" i="151"/>
  <c r="Q39" i="150"/>
  <c r="M39" i="150"/>
  <c r="I39" i="150"/>
  <c r="E39" i="150"/>
  <c r="Q11" i="150"/>
  <c r="M11" i="150"/>
  <c r="N10" i="150"/>
  <c r="J10" i="150"/>
  <c r="F10" i="150"/>
  <c r="B10" i="150"/>
  <c r="Q39" i="149"/>
  <c r="M39" i="149"/>
  <c r="I39" i="149"/>
  <c r="E39" i="149"/>
  <c r="Q11" i="149"/>
  <c r="M11" i="149"/>
  <c r="N10" i="149"/>
  <c r="J10" i="149"/>
  <c r="F10" i="149"/>
  <c r="B10" i="149"/>
  <c r="Q39" i="148"/>
  <c r="M39" i="148"/>
  <c r="I39" i="148"/>
  <c r="E39" i="148"/>
  <c r="Q11" i="148"/>
  <c r="M11" i="148"/>
  <c r="N10" i="148"/>
  <c r="J10" i="148"/>
  <c r="F10" i="148"/>
  <c r="B10" i="148"/>
  <c r="Q39" i="147"/>
  <c r="M39" i="147"/>
  <c r="I39" i="147"/>
  <c r="E39" i="147"/>
  <c r="Q11" i="147"/>
  <c r="M11" i="147"/>
  <c r="N10" i="147"/>
  <c r="J10" i="147"/>
  <c r="F10" i="147"/>
  <c r="B10" i="147"/>
  <c r="Q39" i="146"/>
  <c r="M39" i="146"/>
  <c r="I39" i="146"/>
  <c r="E39" i="146"/>
  <c r="Q11" i="146"/>
  <c r="M11" i="146"/>
  <c r="N10" i="146"/>
  <c r="J10" i="146"/>
  <c r="F10" i="146"/>
  <c r="B10" i="146"/>
  <c r="Q39" i="145"/>
  <c r="M39" i="145"/>
  <c r="I39" i="145"/>
  <c r="E39" i="145"/>
  <c r="Q11" i="145"/>
  <c r="M11" i="145"/>
  <c r="N10" i="145"/>
  <c r="J10" i="145"/>
  <c r="F10" i="145"/>
  <c r="B10" i="145"/>
  <c r="Q39" i="144"/>
  <c r="M39" i="144"/>
  <c r="I39" i="144"/>
  <c r="E39" i="144"/>
  <c r="Q11" i="144"/>
  <c r="M11" i="144"/>
  <c r="N10" i="144"/>
  <c r="J10" i="144"/>
  <c r="F10" i="144"/>
  <c r="B10" i="144"/>
  <c r="Q39" i="143"/>
  <c r="M39" i="143"/>
  <c r="I39" i="143"/>
  <c r="E39" i="143"/>
  <c r="Q11" i="143"/>
  <c r="M11" i="143"/>
  <c r="N10" i="143"/>
  <c r="J10" i="143"/>
  <c r="F10" i="143"/>
  <c r="B10" i="143"/>
  <c r="Q39" i="142"/>
  <c r="M39" i="142"/>
  <c r="I39" i="142"/>
  <c r="E39" i="142"/>
  <c r="Q11" i="142"/>
  <c r="M11" i="142"/>
  <c r="N10" i="142"/>
  <c r="J10" i="142"/>
  <c r="F10" i="142"/>
  <c r="B10" i="142"/>
  <c r="Q39" i="141"/>
  <c r="M39" i="141"/>
  <c r="I39" i="141"/>
  <c r="E39" i="141"/>
  <c r="Q11" i="141"/>
  <c r="M11" i="141"/>
  <c r="N10" i="141"/>
  <c r="J10" i="141"/>
  <c r="F10" i="141"/>
  <c r="B10" i="141"/>
  <c r="Q39" i="140"/>
  <c r="M39" i="140"/>
  <c r="I39" i="140"/>
  <c r="E39" i="140"/>
  <c r="Q11" i="140"/>
  <c r="M11" i="140"/>
  <c r="N10" i="140"/>
  <c r="J10" i="140"/>
  <c r="F10" i="140"/>
  <c r="B10" i="140"/>
  <c r="Q39" i="139"/>
  <c r="M39" i="139"/>
  <c r="I39" i="139"/>
  <c r="E39" i="139"/>
  <c r="Q11" i="139"/>
  <c r="M11" i="139"/>
  <c r="N10" i="139"/>
  <c r="J10" i="139"/>
  <c r="F10" i="139"/>
  <c r="B10" i="139"/>
  <c r="Q39" i="138"/>
  <c r="M39" i="138"/>
  <c r="I39" i="138"/>
  <c r="E39" i="138"/>
  <c r="Q11" i="138"/>
  <c r="M11" i="138"/>
  <c r="N10" i="138"/>
  <c r="J10" i="138"/>
  <c r="F10" i="138"/>
  <c r="B10" i="138"/>
  <c r="Q39" i="137"/>
  <c r="M39" i="137"/>
  <c r="I39" i="137"/>
  <c r="E39" i="137"/>
  <c r="Q11" i="137"/>
  <c r="M11" i="137"/>
  <c r="N10" i="137"/>
  <c r="J10" i="137"/>
  <c r="F10" i="137"/>
  <c r="B10" i="137"/>
  <c r="Q39" i="135"/>
  <c r="M39" i="135"/>
  <c r="I39" i="135"/>
  <c r="E39" i="135"/>
  <c r="Q11" i="135"/>
  <c r="M11" i="135"/>
  <c r="N10" i="135"/>
  <c r="J10" i="135"/>
  <c r="F10" i="135"/>
  <c r="B10" i="135"/>
  <c r="Q39" i="134"/>
  <c r="M39" i="134"/>
  <c r="I39" i="134"/>
  <c r="E39" i="134"/>
  <c r="Q11" i="134"/>
  <c r="M11" i="134"/>
  <c r="N10" i="134"/>
  <c r="J10" i="134"/>
  <c r="F10" i="134"/>
  <c r="B10" i="134"/>
  <c r="Q39" i="133"/>
  <c r="M39" i="133"/>
  <c r="I39" i="133"/>
  <c r="E39" i="133"/>
  <c r="Q11" i="133"/>
  <c r="M11" i="133"/>
  <c r="N10" i="133"/>
  <c r="J10" i="133"/>
  <c r="F10" i="133"/>
  <c r="B10" i="133"/>
  <c r="Q39" i="136"/>
  <c r="M39" i="136"/>
  <c r="I39" i="136"/>
  <c r="E39" i="136"/>
  <c r="Q11" i="136"/>
  <c r="N10" i="136"/>
  <c r="J10" i="136"/>
  <c r="F10" i="136"/>
  <c r="B10" i="136"/>
  <c r="Q39" i="132"/>
  <c r="M39" i="132"/>
  <c r="I39" i="132"/>
  <c r="E39" i="132"/>
  <c r="Q11" i="132"/>
  <c r="M11" i="132"/>
  <c r="N10" i="132"/>
  <c r="J10" i="132"/>
  <c r="F10" i="132"/>
  <c r="B10" i="132"/>
  <c r="Q39" i="131"/>
  <c r="M39" i="131"/>
  <c r="I39" i="131"/>
  <c r="E39" i="131"/>
  <c r="Q11" i="131"/>
  <c r="M11" i="131"/>
  <c r="N10" i="131"/>
  <c r="J10" i="131"/>
  <c r="F10" i="131"/>
  <c r="B10" i="131"/>
  <c r="Q39" i="130"/>
  <c r="M39" i="130"/>
  <c r="I39" i="130"/>
  <c r="E39" i="130"/>
  <c r="Q11" i="130"/>
  <c r="M11" i="130"/>
  <c r="N10" i="130"/>
  <c r="J10" i="130"/>
  <c r="F10" i="130"/>
  <c r="B10" i="130"/>
  <c r="Q39" i="129"/>
  <c r="M39" i="129"/>
  <c r="I39" i="129"/>
  <c r="E39" i="129"/>
  <c r="Q11" i="129"/>
  <c r="N10" i="129"/>
  <c r="J10" i="129"/>
  <c r="F10" i="129"/>
  <c r="B10" i="129"/>
  <c r="Q39" i="128"/>
  <c r="M39" i="128"/>
  <c r="I39" i="128"/>
  <c r="E39" i="128"/>
  <c r="Q11" i="128"/>
  <c r="M11" i="128"/>
  <c r="N10" i="128"/>
  <c r="J10" i="128"/>
  <c r="F10" i="128"/>
  <c r="B10" i="128"/>
  <c r="Q39" i="127"/>
  <c r="M39" i="127"/>
  <c r="I39" i="127"/>
  <c r="E39" i="127"/>
  <c r="Q11" i="127"/>
  <c r="M11" i="127"/>
  <c r="N10" i="127"/>
  <c r="J10" i="127"/>
  <c r="F10" i="127"/>
  <c r="B10" i="127"/>
  <c r="Q39" i="126"/>
  <c r="M39" i="126"/>
  <c r="I39" i="126"/>
  <c r="E39" i="126"/>
  <c r="Q11" i="126"/>
  <c r="M11" i="126"/>
  <c r="N10" i="126"/>
  <c r="J10" i="126"/>
  <c r="F10" i="126"/>
  <c r="B10" i="126"/>
  <c r="Q39" i="125"/>
  <c r="M39" i="125"/>
  <c r="I39" i="125"/>
  <c r="E39" i="125"/>
  <c r="Q11" i="125"/>
  <c r="M11" i="125"/>
  <c r="N10" i="125"/>
  <c r="J10" i="125"/>
  <c r="F10" i="125"/>
  <c r="B10" i="125"/>
  <c r="Q39" i="124"/>
  <c r="M39" i="124"/>
  <c r="I39" i="124"/>
  <c r="E39" i="124"/>
  <c r="N10" i="124"/>
  <c r="J10" i="124"/>
  <c r="F10" i="124"/>
  <c r="B10" i="124"/>
  <c r="Q39" i="123"/>
  <c r="M39" i="123"/>
  <c r="I39" i="123"/>
  <c r="E39" i="123"/>
  <c r="Q11" i="123"/>
  <c r="M11" i="123"/>
  <c r="N10" i="123"/>
  <c r="J10" i="123"/>
  <c r="F10" i="123"/>
  <c r="B10" i="123"/>
  <c r="Q39" i="122"/>
  <c r="M39" i="122"/>
  <c r="I39" i="122"/>
  <c r="E39" i="122"/>
  <c r="Q11" i="122"/>
  <c r="M11" i="122"/>
  <c r="J10" i="122"/>
  <c r="Q39" i="121"/>
  <c r="M39" i="121"/>
  <c r="I39" i="121"/>
  <c r="E39" i="121"/>
  <c r="Q11" i="121"/>
  <c r="M11" i="121"/>
  <c r="N10" i="121"/>
  <c r="J10" i="121"/>
  <c r="F10" i="121"/>
  <c r="B10" i="121"/>
  <c r="Q39" i="120"/>
  <c r="M39" i="120"/>
  <c r="I39" i="120"/>
  <c r="E39" i="120"/>
  <c r="Q11" i="120"/>
  <c r="M11" i="120"/>
  <c r="N10" i="120"/>
  <c r="J10" i="120"/>
  <c r="F10" i="120"/>
  <c r="B10" i="120"/>
  <c r="Q39" i="119"/>
  <c r="M39" i="119"/>
  <c r="I39" i="119"/>
  <c r="E39" i="119"/>
  <c r="Q11" i="119"/>
  <c r="M11" i="119"/>
  <c r="N10" i="119"/>
  <c r="J10" i="119"/>
  <c r="F10" i="119"/>
  <c r="B10" i="119"/>
  <c r="Q39" i="118"/>
  <c r="M39" i="118"/>
  <c r="I39" i="118"/>
  <c r="E39" i="118"/>
  <c r="Q11" i="118"/>
  <c r="M11" i="118"/>
  <c r="N10" i="118"/>
  <c r="J10" i="118"/>
  <c r="F10" i="118"/>
  <c r="B10" i="118"/>
  <c r="Q39" i="117"/>
  <c r="M39" i="117"/>
  <c r="I39" i="117"/>
  <c r="E39" i="117"/>
  <c r="Q11" i="117"/>
  <c r="M11" i="117"/>
  <c r="N10" i="117"/>
  <c r="J10" i="117"/>
  <c r="F10" i="117"/>
  <c r="B10" i="117"/>
  <c r="Q39" i="116"/>
  <c r="M39" i="116"/>
  <c r="I39" i="116"/>
  <c r="E39" i="116"/>
  <c r="Q11" i="116"/>
  <c r="M11" i="116"/>
  <c r="N10" i="116"/>
  <c r="J10" i="116"/>
  <c r="F10" i="116"/>
  <c r="B10" i="116"/>
  <c r="Q39" i="115"/>
  <c r="M39" i="115"/>
  <c r="I39" i="115"/>
  <c r="E39" i="115"/>
  <c r="Q11" i="115"/>
  <c r="M11" i="115"/>
  <c r="N10" i="115"/>
  <c r="J10" i="115"/>
  <c r="F10" i="115"/>
  <c r="B10" i="115"/>
  <c r="Q39" i="114"/>
  <c r="M39" i="114"/>
  <c r="I39" i="114"/>
  <c r="E39" i="114"/>
  <c r="Q11" i="114"/>
  <c r="M11" i="114"/>
  <c r="N10" i="114"/>
  <c r="J10" i="114"/>
  <c r="F10" i="114"/>
  <c r="B10" i="114"/>
  <c r="Q39" i="113"/>
  <c r="M39" i="113"/>
  <c r="I39" i="113"/>
  <c r="E39" i="113"/>
  <c r="Q11" i="113"/>
  <c r="M11" i="113"/>
  <c r="N10" i="113"/>
  <c r="J10" i="113"/>
  <c r="F10" i="113"/>
  <c r="B10" i="113"/>
  <c r="O39" i="112"/>
  <c r="L39" i="112"/>
  <c r="I39" i="112"/>
  <c r="O11" i="112"/>
  <c r="L11" i="112"/>
  <c r="F10" i="112"/>
  <c r="M10" i="112" s="1"/>
  <c r="B10" i="112"/>
  <c r="J10" i="112" s="1"/>
  <c r="O39" i="111"/>
  <c r="L39" i="111"/>
  <c r="I39" i="111"/>
  <c r="O11" i="111"/>
  <c r="L11" i="111"/>
  <c r="F10" i="111"/>
  <c r="M10" i="111" s="1"/>
  <c r="B10" i="111"/>
  <c r="J10" i="111" s="1"/>
  <c r="O39" i="110"/>
  <c r="L39" i="110"/>
  <c r="I39" i="110"/>
  <c r="O11" i="110"/>
  <c r="L11" i="110"/>
  <c r="F10" i="110"/>
  <c r="M10" i="110" s="1"/>
  <c r="B10" i="110"/>
  <c r="J10" i="110" s="1"/>
  <c r="O39" i="108"/>
  <c r="L39" i="108"/>
  <c r="I39" i="108"/>
  <c r="O11" i="108"/>
  <c r="L11" i="108"/>
  <c r="F10" i="108"/>
  <c r="M10" i="108" s="1"/>
  <c r="B10" i="108"/>
  <c r="J10" i="108" s="1"/>
  <c r="O39" i="107"/>
  <c r="L39" i="107"/>
  <c r="I39" i="107"/>
  <c r="O11" i="107"/>
  <c r="L11" i="107"/>
  <c r="F10" i="107"/>
  <c r="M10" i="107" s="1"/>
  <c r="B10" i="107"/>
  <c r="J10" i="107" s="1"/>
  <c r="O39" i="106"/>
  <c r="L39" i="106"/>
  <c r="I39" i="106"/>
  <c r="O11" i="106"/>
  <c r="L11" i="106"/>
  <c r="F10" i="106"/>
  <c r="M10" i="106" s="1"/>
  <c r="B10" i="106"/>
  <c r="J10" i="106" s="1"/>
  <c r="O39" i="105"/>
  <c r="L39" i="105"/>
  <c r="I39" i="105"/>
  <c r="O11" i="105"/>
  <c r="L11" i="105"/>
  <c r="F10" i="105"/>
  <c r="M10" i="105" s="1"/>
  <c r="B10" i="105"/>
  <c r="J10" i="105" s="1"/>
  <c r="O39" i="104"/>
  <c r="L39" i="104"/>
  <c r="I39" i="104"/>
  <c r="O11" i="104"/>
  <c r="L11" i="104"/>
  <c r="F10" i="104"/>
  <c r="M10" i="104" s="1"/>
  <c r="B10" i="104"/>
  <c r="J10" i="104" s="1"/>
  <c r="O39" i="109"/>
  <c r="L39" i="109"/>
  <c r="I39" i="109"/>
  <c r="O11" i="109"/>
  <c r="L11" i="109"/>
  <c r="F10" i="109"/>
  <c r="M10" i="109" s="1"/>
  <c r="B10" i="109"/>
  <c r="J10" i="109" s="1"/>
  <c r="O39" i="103"/>
  <c r="L39" i="103"/>
  <c r="I39" i="103"/>
  <c r="O11" i="103"/>
  <c r="L11" i="103"/>
  <c r="F10" i="103"/>
  <c r="M10" i="103" s="1"/>
  <c r="B10" i="103"/>
  <c r="J10" i="103" s="1"/>
  <c r="O39" i="102"/>
  <c r="L39" i="102"/>
  <c r="I39" i="102"/>
  <c r="O11" i="102"/>
  <c r="L11" i="102"/>
  <c r="F10" i="102"/>
  <c r="M10" i="102" s="1"/>
  <c r="B10" i="102"/>
  <c r="J10" i="102" s="1"/>
  <c r="O39" i="101"/>
  <c r="L39" i="101"/>
  <c r="I39" i="101"/>
  <c r="O11" i="101"/>
  <c r="L11" i="101"/>
  <c r="F10" i="101"/>
  <c r="M10" i="101" s="1"/>
  <c r="B10" i="101"/>
  <c r="J10" i="101" s="1"/>
  <c r="O39" i="100"/>
  <c r="L39" i="100"/>
  <c r="I39" i="100"/>
  <c r="O11" i="100"/>
  <c r="L11" i="100"/>
  <c r="F10" i="100"/>
  <c r="M10" i="100" s="1"/>
  <c r="B10" i="100"/>
  <c r="J10" i="100" s="1"/>
  <c r="O39" i="99"/>
  <c r="L39" i="99"/>
  <c r="I39" i="99"/>
  <c r="O11" i="99"/>
  <c r="L11" i="99"/>
  <c r="F10" i="99"/>
  <c r="M10" i="99" s="1"/>
  <c r="B10" i="99"/>
  <c r="J10" i="99" s="1"/>
  <c r="O39" i="98"/>
  <c r="L39" i="98"/>
  <c r="I39" i="98"/>
  <c r="O11" i="98"/>
  <c r="L11" i="98"/>
  <c r="F10" i="98"/>
  <c r="M10" i="98" s="1"/>
  <c r="B10" i="98"/>
  <c r="J10" i="98" s="1"/>
  <c r="O39" i="96"/>
  <c r="L39" i="96"/>
  <c r="I39" i="96"/>
  <c r="O11" i="96"/>
  <c r="L11" i="96"/>
  <c r="F10" i="96"/>
  <c r="M10" i="96" s="1"/>
  <c r="B10" i="96"/>
  <c r="J10" i="96" s="1"/>
  <c r="O39" i="97"/>
  <c r="L39" i="97"/>
  <c r="I39" i="97"/>
  <c r="O11" i="97"/>
  <c r="L11" i="97"/>
  <c r="F10" i="97"/>
  <c r="M10" i="97" s="1"/>
  <c r="B10" i="97"/>
  <c r="J10" i="97" s="1"/>
  <c r="O39" i="95"/>
  <c r="L39" i="95"/>
  <c r="I39" i="95"/>
  <c r="O11" i="95"/>
  <c r="L11" i="95"/>
  <c r="F10" i="95"/>
  <c r="M10" i="95" s="1"/>
  <c r="B10" i="95"/>
  <c r="J10" i="95" s="1"/>
  <c r="O39" i="94"/>
  <c r="L39" i="94"/>
  <c r="I39" i="94"/>
  <c r="O11" i="94"/>
  <c r="L11" i="94"/>
  <c r="F10" i="94"/>
  <c r="M10" i="94" s="1"/>
  <c r="B10" i="94"/>
  <c r="J10" i="94" s="1"/>
  <c r="O39" i="93"/>
  <c r="L39" i="93"/>
  <c r="I39" i="93"/>
  <c r="O11" i="93"/>
  <c r="L11" i="93"/>
  <c r="F10" i="93"/>
  <c r="M10" i="93" s="1"/>
  <c r="B10" i="93"/>
  <c r="J10" i="93" s="1"/>
  <c r="O39" i="92"/>
  <c r="L39" i="92"/>
  <c r="I39" i="92"/>
  <c r="O11" i="92"/>
  <c r="L11" i="92"/>
  <c r="F10" i="92"/>
  <c r="M10" i="92" s="1"/>
  <c r="B10" i="92"/>
  <c r="J10" i="92" s="1"/>
  <c r="O39" i="91"/>
  <c r="L39" i="91"/>
  <c r="I39" i="91"/>
  <c r="O11" i="91"/>
  <c r="L11" i="91"/>
  <c r="F10" i="91"/>
  <c r="M10" i="91" s="1"/>
  <c r="B10" i="91"/>
  <c r="J10" i="91" s="1"/>
  <c r="O39" i="90"/>
  <c r="L39" i="90"/>
  <c r="I39" i="90"/>
  <c r="O11" i="90"/>
  <c r="L11" i="90"/>
  <c r="F10" i="90"/>
  <c r="M10" i="90" s="1"/>
  <c r="B10" i="90"/>
  <c r="J10" i="90" s="1"/>
  <c r="O39" i="89"/>
  <c r="L39" i="89"/>
  <c r="I39" i="89"/>
  <c r="O11" i="89"/>
  <c r="L11" i="89"/>
  <c r="F10" i="89"/>
  <c r="M10" i="89" s="1"/>
  <c r="B10" i="89"/>
  <c r="J10" i="89" s="1"/>
  <c r="O39" i="88"/>
  <c r="L39" i="88"/>
  <c r="I39" i="88"/>
  <c r="O11" i="88"/>
  <c r="L11" i="88"/>
  <c r="F10" i="88"/>
  <c r="M10" i="88" s="1"/>
  <c r="B10" i="88"/>
  <c r="J10" i="88" s="1"/>
  <c r="O39" i="87"/>
  <c r="L39" i="87"/>
  <c r="I39" i="87"/>
  <c r="O11" i="87"/>
  <c r="L11" i="87"/>
  <c r="F10" i="87"/>
  <c r="M10" i="87" s="1"/>
  <c r="B10" i="87"/>
  <c r="J10" i="87" s="1"/>
  <c r="O39" i="86"/>
  <c r="L39" i="86"/>
  <c r="I39" i="86"/>
  <c r="O11" i="86"/>
  <c r="L11" i="86"/>
  <c r="F10" i="86"/>
  <c r="M10" i="86" s="1"/>
  <c r="B10" i="86"/>
  <c r="J10" i="86" s="1"/>
  <c r="O39" i="85"/>
  <c r="L39" i="85"/>
  <c r="I39" i="85"/>
  <c r="O11" i="85"/>
  <c r="L11" i="85"/>
  <c r="F10" i="85"/>
  <c r="M10" i="85" s="1"/>
  <c r="B10" i="85"/>
  <c r="J10" i="85" s="1"/>
  <c r="O39" i="83"/>
  <c r="L39" i="83"/>
  <c r="I39" i="83"/>
  <c r="O11" i="83"/>
  <c r="L11" i="83"/>
  <c r="F10" i="83"/>
  <c r="M10" i="83" s="1"/>
  <c r="B10" i="83"/>
  <c r="J10" i="83" s="1"/>
  <c r="O39" i="82"/>
  <c r="L39" i="82"/>
  <c r="I39" i="82"/>
  <c r="O11" i="82"/>
  <c r="L11" i="82"/>
  <c r="F10" i="82"/>
  <c r="M10" i="82" s="1"/>
  <c r="B10" i="82"/>
  <c r="J10" i="82" s="1"/>
  <c r="O39" i="81"/>
  <c r="L39" i="81"/>
  <c r="I39" i="81"/>
  <c r="O11" i="81"/>
  <c r="L11" i="81"/>
  <c r="F10" i="81"/>
  <c r="M10" i="81" s="1"/>
  <c r="B10" i="81"/>
  <c r="J10" i="81" s="1"/>
  <c r="O39" i="80"/>
  <c r="L39" i="80"/>
  <c r="I39" i="80"/>
  <c r="O11" i="80"/>
  <c r="L11" i="80"/>
  <c r="F10" i="80"/>
  <c r="M10" i="80" s="1"/>
  <c r="B10" i="80"/>
  <c r="J10" i="80" s="1"/>
  <c r="O39" i="79"/>
  <c r="L39" i="79"/>
  <c r="I39" i="79"/>
  <c r="O11" i="79"/>
  <c r="L11" i="79"/>
  <c r="F10" i="79"/>
  <c r="M10" i="79" s="1"/>
  <c r="B10" i="79"/>
  <c r="J10" i="79" s="1"/>
  <c r="O39" i="78"/>
  <c r="L39" i="78"/>
  <c r="I39" i="78"/>
  <c r="O11" i="78"/>
  <c r="L11" i="78"/>
  <c r="F10" i="78"/>
  <c r="M10" i="78" s="1"/>
  <c r="B10" i="78"/>
  <c r="J10" i="78" s="1"/>
  <c r="O39" i="77"/>
  <c r="L39" i="77"/>
  <c r="I39" i="77"/>
  <c r="O11" i="77"/>
  <c r="L11" i="77"/>
  <c r="F10" i="77"/>
  <c r="M10" i="77" s="1"/>
  <c r="B10" i="77"/>
  <c r="J10" i="77" s="1"/>
  <c r="O39" i="76"/>
  <c r="L39" i="76"/>
  <c r="I39" i="76"/>
  <c r="O11" i="76"/>
  <c r="L11" i="76"/>
  <c r="F10" i="76"/>
  <c r="M10" i="76" s="1"/>
  <c r="B10" i="76"/>
  <c r="J10" i="76" s="1"/>
  <c r="O39" i="75"/>
  <c r="L39" i="75"/>
  <c r="I39" i="75"/>
  <c r="O11" i="75"/>
  <c r="L11" i="75"/>
  <c r="F10" i="75"/>
  <c r="M10" i="75" s="1"/>
  <c r="B10" i="75"/>
  <c r="J10" i="75" s="1"/>
  <c r="O39" i="74"/>
  <c r="L39" i="74"/>
  <c r="I39" i="74"/>
  <c r="O11" i="74"/>
  <c r="L11" i="74"/>
  <c r="F10" i="74"/>
  <c r="M10" i="74" s="1"/>
  <c r="B10" i="74"/>
  <c r="J10" i="74" s="1"/>
  <c r="O39" i="73"/>
  <c r="L39" i="73"/>
  <c r="I39" i="73"/>
  <c r="O11" i="73"/>
  <c r="L11" i="73"/>
  <c r="F10" i="73"/>
  <c r="M10" i="73" s="1"/>
  <c r="B10" i="73"/>
  <c r="J10" i="73" s="1"/>
  <c r="O39" i="72"/>
  <c r="L39" i="72"/>
  <c r="I39" i="72"/>
  <c r="O11" i="72"/>
  <c r="L11" i="72"/>
  <c r="F10" i="72"/>
  <c r="M10" i="72" s="1"/>
  <c r="B10" i="72"/>
  <c r="J10" i="72" s="1"/>
  <c r="O39" i="71"/>
  <c r="L39" i="71"/>
  <c r="I39" i="71"/>
  <c r="O11" i="71"/>
  <c r="L11" i="71"/>
  <c r="F10" i="71"/>
  <c r="M10" i="71" s="1"/>
  <c r="B10" i="71"/>
  <c r="J10" i="71" s="1"/>
  <c r="O39" i="70"/>
  <c r="L39" i="70"/>
  <c r="I39" i="70"/>
  <c r="O11" i="70"/>
  <c r="L11" i="70"/>
  <c r="F10" i="70"/>
  <c r="M10" i="70" s="1"/>
  <c r="B10" i="70"/>
  <c r="J10" i="70" s="1"/>
  <c r="O39" i="69"/>
  <c r="L39" i="69"/>
  <c r="I39" i="69"/>
  <c r="O11" i="69"/>
  <c r="L11" i="69"/>
  <c r="F10" i="69"/>
  <c r="M10" i="69" s="1"/>
  <c r="B10" i="69"/>
  <c r="J10" i="69" s="1"/>
  <c r="P39" i="68"/>
  <c r="M39" i="68"/>
  <c r="J39" i="68"/>
  <c r="P11" i="68"/>
  <c r="M11" i="68"/>
  <c r="F10" i="68"/>
  <c r="N10" i="68" s="1"/>
  <c r="B10" i="68"/>
  <c r="K10" i="68" s="1"/>
  <c r="O39" i="67"/>
  <c r="L39" i="67"/>
  <c r="I39" i="67"/>
  <c r="O11" i="67"/>
  <c r="L11" i="67"/>
  <c r="F10" i="67"/>
  <c r="M10" i="67" s="1"/>
  <c r="B10" i="67"/>
  <c r="J10" i="67" s="1"/>
  <c r="O39" i="66"/>
  <c r="L39" i="66"/>
  <c r="I39" i="66"/>
  <c r="E39" i="66"/>
  <c r="O11" i="66"/>
  <c r="L11" i="66"/>
  <c r="F10" i="66"/>
  <c r="M10" i="66" s="1"/>
  <c r="B10" i="66"/>
  <c r="J10" i="66" s="1"/>
  <c r="O39" i="65"/>
  <c r="L39" i="65"/>
  <c r="I39" i="65"/>
  <c r="E39" i="65"/>
  <c r="O11" i="65"/>
  <c r="L11" i="65"/>
  <c r="F10" i="65"/>
  <c r="M10" i="65" s="1"/>
  <c r="B10" i="65"/>
  <c r="J10" i="65" s="1"/>
  <c r="O39" i="64"/>
  <c r="L39" i="64"/>
  <c r="I39" i="64"/>
  <c r="E39" i="64"/>
  <c r="O11" i="64"/>
  <c r="L11" i="64"/>
  <c r="F10" i="64"/>
  <c r="M10" i="64" s="1"/>
  <c r="B10" i="64"/>
  <c r="J10" i="64" s="1"/>
  <c r="O39" i="63"/>
  <c r="L39" i="63"/>
  <c r="I39" i="63"/>
  <c r="E39" i="63"/>
  <c r="O11" i="63"/>
  <c r="L11" i="63"/>
  <c r="F10" i="63"/>
  <c r="M10" i="63" s="1"/>
  <c r="B10" i="63"/>
  <c r="J10" i="63" s="1"/>
  <c r="O39" i="62"/>
  <c r="L39" i="62"/>
  <c r="I39" i="62"/>
  <c r="E39" i="62"/>
  <c r="O11" i="62"/>
  <c r="L11" i="62"/>
  <c r="F10" i="62"/>
  <c r="M10" i="62" s="1"/>
  <c r="B10" i="62"/>
  <c r="J10" i="62" s="1"/>
  <c r="O39" i="61"/>
  <c r="L39" i="61"/>
  <c r="I39" i="61"/>
  <c r="E39" i="61"/>
  <c r="O11" i="61"/>
  <c r="L11" i="61"/>
  <c r="F10" i="61"/>
  <c r="M10" i="61" s="1"/>
  <c r="B10" i="61"/>
  <c r="J10" i="61" s="1"/>
  <c r="O39" i="60"/>
  <c r="L39" i="60"/>
  <c r="I39" i="60"/>
  <c r="E39" i="60"/>
  <c r="O11" i="60"/>
  <c r="L11" i="60"/>
  <c r="F10" i="60"/>
  <c r="M10" i="60" s="1"/>
  <c r="B10" i="60"/>
  <c r="J10" i="60" s="1"/>
  <c r="O39" i="59"/>
  <c r="L39" i="59"/>
  <c r="I39" i="59"/>
  <c r="E39" i="59"/>
  <c r="O11" i="59"/>
  <c r="L11" i="59"/>
  <c r="F10" i="59"/>
  <c r="M10" i="59" s="1"/>
  <c r="B10" i="59"/>
  <c r="J10" i="59" s="1"/>
  <c r="O39" i="58"/>
  <c r="L39" i="58"/>
  <c r="I39" i="58"/>
  <c r="E39" i="58"/>
  <c r="O11" i="58"/>
  <c r="L11" i="58"/>
  <c r="F10" i="58"/>
  <c r="M10" i="58" s="1"/>
  <c r="B10" i="58"/>
  <c r="J10" i="58" s="1"/>
  <c r="O39" i="57"/>
  <c r="L39" i="57"/>
  <c r="I39" i="57"/>
  <c r="E39" i="57"/>
  <c r="O11" i="57"/>
  <c r="L11" i="57"/>
  <c r="F10" i="57"/>
  <c r="M10" i="57" s="1"/>
  <c r="B10" i="57"/>
  <c r="J10" i="57" s="1"/>
  <c r="O39" i="56"/>
  <c r="L39" i="56"/>
  <c r="I39" i="56"/>
  <c r="E39" i="56"/>
  <c r="O11" i="56"/>
  <c r="L11" i="56"/>
  <c r="F10" i="56"/>
  <c r="M10" i="56" s="1"/>
  <c r="B10" i="56"/>
  <c r="J10" i="56" s="1"/>
  <c r="O39" i="55"/>
  <c r="L39" i="55"/>
  <c r="I39" i="55"/>
  <c r="E39" i="55"/>
  <c r="O11" i="55"/>
  <c r="L11" i="55"/>
  <c r="F10" i="55"/>
  <c r="M10" i="55" s="1"/>
  <c r="B10" i="55"/>
  <c r="J10" i="55" s="1"/>
  <c r="O39" i="54"/>
  <c r="L39" i="54"/>
  <c r="I39" i="54"/>
  <c r="E39" i="54"/>
  <c r="O11" i="54"/>
  <c r="L11" i="54"/>
  <c r="F10" i="54"/>
  <c r="M10" i="54" s="1"/>
  <c r="B10" i="54"/>
  <c r="J10" i="54" s="1"/>
  <c r="O39" i="53"/>
  <c r="L39" i="53"/>
  <c r="E39" i="53"/>
  <c r="O11" i="53"/>
  <c r="L11" i="53"/>
  <c r="F10" i="53"/>
  <c r="M10" i="53" s="1"/>
  <c r="B10" i="53"/>
  <c r="J10" i="53" s="1"/>
  <c r="O39" i="52"/>
  <c r="L39" i="52"/>
  <c r="I39" i="52"/>
  <c r="E39" i="52"/>
  <c r="O11" i="52"/>
  <c r="L11" i="52"/>
  <c r="F10" i="52"/>
  <c r="M10" i="52" s="1"/>
  <c r="B10" i="52"/>
  <c r="J10" i="52" s="1"/>
  <c r="O39" i="51"/>
  <c r="L39" i="51"/>
  <c r="I39" i="51"/>
  <c r="E39" i="51"/>
  <c r="O11" i="51"/>
  <c r="L11" i="51"/>
  <c r="F10" i="51"/>
  <c r="M10" i="51" s="1"/>
  <c r="B10" i="51"/>
  <c r="J10" i="51" s="1"/>
  <c r="O39" i="50"/>
  <c r="L39" i="50"/>
  <c r="I39" i="50"/>
  <c r="E39" i="50"/>
  <c r="O11" i="50"/>
  <c r="L11" i="50"/>
  <c r="F10" i="50"/>
  <c r="M10" i="50" s="1"/>
  <c r="B10" i="50"/>
  <c r="J10" i="50" s="1"/>
  <c r="O39" i="49"/>
  <c r="L39" i="49"/>
  <c r="I39" i="49"/>
  <c r="E39" i="49"/>
  <c r="O11" i="49"/>
  <c r="L11" i="49"/>
  <c r="F10" i="49"/>
  <c r="M10" i="49" s="1"/>
  <c r="B10" i="49"/>
  <c r="J10" i="49" s="1"/>
  <c r="O39" i="48"/>
  <c r="L39" i="48"/>
  <c r="I39" i="48"/>
  <c r="E39" i="48"/>
  <c r="O11" i="48"/>
  <c r="L11" i="48"/>
  <c r="F10" i="48"/>
  <c r="M10" i="48" s="1"/>
  <c r="B10" i="48"/>
  <c r="J10" i="48" s="1"/>
  <c r="O39" i="47"/>
  <c r="L39" i="47"/>
  <c r="I39" i="47"/>
  <c r="E39" i="47"/>
  <c r="O11" i="47"/>
  <c r="L11" i="47"/>
  <c r="F10" i="47"/>
  <c r="M10" i="47" s="1"/>
  <c r="B10" i="47"/>
  <c r="J10" i="47" s="1"/>
  <c r="O39" i="46"/>
  <c r="L39" i="46"/>
  <c r="I39" i="46"/>
  <c r="E39" i="46"/>
  <c r="O11" i="46"/>
  <c r="L11" i="46"/>
  <c r="F10" i="46"/>
  <c r="M10" i="46" s="1"/>
  <c r="B10" i="46"/>
  <c r="J10" i="46" s="1"/>
  <c r="O39" i="45"/>
  <c r="L39" i="45"/>
  <c r="I39" i="45"/>
  <c r="E39" i="45"/>
  <c r="O11" i="45"/>
  <c r="L11" i="45"/>
  <c r="F10" i="45"/>
  <c r="M10" i="45" s="1"/>
  <c r="B10" i="45"/>
  <c r="J10" i="45" s="1"/>
  <c r="O39" i="44"/>
  <c r="L39" i="44"/>
  <c r="I39" i="44"/>
  <c r="E39" i="44"/>
  <c r="O11" i="44"/>
  <c r="L11" i="44"/>
  <c r="F10" i="44"/>
  <c r="M10" i="44" s="1"/>
  <c r="B10" i="44"/>
  <c r="J10" i="44" s="1"/>
  <c r="O39" i="43"/>
  <c r="L39" i="43"/>
  <c r="I39" i="43"/>
  <c r="E39" i="43"/>
  <c r="O11" i="43"/>
  <c r="L11" i="43"/>
  <c r="F10" i="43"/>
  <c r="M10" i="43" s="1"/>
  <c r="B10" i="43"/>
  <c r="J10" i="43" s="1"/>
  <c r="O39" i="42"/>
  <c r="L39" i="42"/>
  <c r="I39" i="42"/>
  <c r="E39" i="42"/>
  <c r="O11" i="42"/>
  <c r="L11" i="42"/>
  <c r="F10" i="42"/>
  <c r="M10" i="42" s="1"/>
  <c r="B10" i="42"/>
  <c r="J10" i="42" s="1"/>
  <c r="O39" i="41"/>
  <c r="L39" i="41"/>
  <c r="I39" i="41"/>
  <c r="E39" i="41"/>
  <c r="O11" i="41"/>
  <c r="L11" i="41"/>
  <c r="F10" i="41"/>
  <c r="M10" i="41" s="1"/>
  <c r="B10" i="41"/>
  <c r="J10" i="41" s="1"/>
  <c r="O39" i="39"/>
  <c r="L39" i="39"/>
  <c r="I39" i="39"/>
  <c r="E39" i="39"/>
  <c r="L11" i="39"/>
  <c r="F10" i="39"/>
  <c r="M10" i="39" s="1"/>
  <c r="B10" i="39"/>
  <c r="J10" i="39" s="1"/>
  <c r="O39" i="40"/>
  <c r="L39" i="40"/>
  <c r="I39" i="40"/>
  <c r="E39" i="40"/>
  <c r="O11" i="40"/>
  <c r="L11" i="40"/>
  <c r="F10" i="40"/>
  <c r="M10" i="40" s="1"/>
  <c r="B10" i="40"/>
  <c r="J10" i="40" s="1"/>
  <c r="O39" i="38"/>
  <c r="L39" i="38"/>
  <c r="I39" i="38"/>
  <c r="E39" i="38"/>
  <c r="O11" i="38"/>
  <c r="L11" i="38"/>
  <c r="F10" i="38"/>
  <c r="M10" i="38" s="1"/>
  <c r="B10" i="38"/>
  <c r="J10" i="38" s="1"/>
  <c r="O39" i="37"/>
  <c r="L39" i="37"/>
  <c r="I39" i="37"/>
  <c r="E39" i="37"/>
  <c r="O11" i="37"/>
  <c r="L11" i="37"/>
  <c r="F10" i="37"/>
  <c r="M10" i="37" s="1"/>
  <c r="B10" i="37"/>
  <c r="J10" i="37" s="1"/>
  <c r="O39" i="36"/>
  <c r="L39" i="36"/>
  <c r="I39" i="36"/>
  <c r="E39" i="36"/>
  <c r="O11" i="36"/>
  <c r="L11" i="36"/>
  <c r="F10" i="36"/>
  <c r="M10" i="36" s="1"/>
  <c r="B10" i="36"/>
  <c r="J10" i="36" s="1"/>
  <c r="O39" i="35"/>
  <c r="L39" i="35"/>
  <c r="I39" i="35"/>
  <c r="E39" i="35"/>
  <c r="O11" i="35"/>
  <c r="L11" i="35"/>
  <c r="F10" i="35"/>
  <c r="M10" i="35" s="1"/>
  <c r="B10" i="35"/>
  <c r="J10" i="35" s="1"/>
  <c r="O39" i="34"/>
  <c r="L39" i="34"/>
  <c r="I39" i="34"/>
  <c r="E39" i="34"/>
  <c r="O11" i="34"/>
  <c r="L11" i="34"/>
  <c r="F10" i="34"/>
  <c r="M10" i="34" s="1"/>
  <c r="B10" i="34"/>
  <c r="J10" i="34" s="1"/>
  <c r="O39" i="33"/>
  <c r="L39" i="33"/>
  <c r="I39" i="33"/>
  <c r="E39" i="33"/>
  <c r="O11" i="33"/>
  <c r="L11" i="33"/>
  <c r="F10" i="33"/>
  <c r="M10" i="33" s="1"/>
  <c r="B10" i="33"/>
  <c r="J10" i="33" s="1"/>
  <c r="O39" i="32"/>
  <c r="L39" i="32"/>
  <c r="I39" i="32"/>
  <c r="E39" i="32"/>
  <c r="O11" i="32"/>
  <c r="L11" i="32"/>
  <c r="F10" i="32"/>
  <c r="M10" i="32" s="1"/>
  <c r="B10" i="32"/>
  <c r="J10" i="32" s="1"/>
  <c r="O39" i="31"/>
  <c r="L39" i="31"/>
  <c r="I39" i="31"/>
  <c r="E39" i="31"/>
  <c r="O11" i="31"/>
  <c r="L11" i="31"/>
  <c r="F10" i="31"/>
  <c r="M10" i="31" s="1"/>
  <c r="B10" i="31"/>
  <c r="J10" i="31" s="1"/>
  <c r="O39" i="30"/>
  <c r="L39" i="30"/>
  <c r="I39" i="30"/>
  <c r="E39" i="30"/>
  <c r="O11" i="30"/>
  <c r="L11" i="30"/>
  <c r="F10" i="30"/>
  <c r="M10" i="30" s="1"/>
  <c r="B10" i="30"/>
  <c r="J10" i="30" s="1"/>
  <c r="O39" i="29"/>
  <c r="L39" i="29"/>
  <c r="I39" i="29"/>
  <c r="E39" i="29"/>
  <c r="O11" i="29"/>
  <c r="L11" i="29"/>
  <c r="F10" i="29"/>
  <c r="M10" i="29" s="1"/>
  <c r="B10" i="29"/>
  <c r="J10" i="29" s="1"/>
  <c r="O39" i="28"/>
  <c r="L39" i="28"/>
  <c r="I39" i="28"/>
  <c r="E39" i="28"/>
  <c r="O11" i="28"/>
  <c r="L11" i="28"/>
  <c r="F10" i="28"/>
  <c r="M10" i="28" s="1"/>
  <c r="B10" i="28"/>
  <c r="J10" i="28" s="1"/>
  <c r="O39" i="27"/>
  <c r="L39" i="27"/>
  <c r="I39" i="27"/>
  <c r="E39" i="27"/>
  <c r="O11" i="27"/>
  <c r="L11" i="27"/>
  <c r="F10" i="27"/>
  <c r="M10" i="27" s="1"/>
  <c r="B10" i="27"/>
  <c r="J10" i="27" s="1"/>
  <c r="O39" i="26"/>
  <c r="L39" i="26"/>
  <c r="I39" i="26"/>
  <c r="E39" i="26"/>
  <c r="O11" i="26"/>
  <c r="L11" i="26"/>
  <c r="F10" i="26"/>
  <c r="M10" i="26" s="1"/>
  <c r="B10" i="26"/>
  <c r="J10" i="26" s="1"/>
  <c r="O39" i="25"/>
  <c r="L39" i="25"/>
  <c r="I39" i="25"/>
  <c r="E39" i="25"/>
  <c r="O11" i="25"/>
  <c r="L11" i="25"/>
  <c r="F10" i="25"/>
  <c r="M10" i="25" s="1"/>
  <c r="B10" i="25"/>
  <c r="J10" i="25" s="1"/>
  <c r="O39" i="24"/>
  <c r="L39" i="24"/>
  <c r="I39" i="24"/>
  <c r="E39" i="24"/>
  <c r="O11" i="24"/>
  <c r="L11" i="24"/>
  <c r="F10" i="24"/>
  <c r="M10" i="24" s="1"/>
  <c r="B10" i="24"/>
  <c r="J10" i="24" s="1"/>
  <c r="O39" i="23"/>
  <c r="L39" i="23"/>
  <c r="I39" i="23"/>
  <c r="E39" i="23"/>
  <c r="O11" i="23"/>
  <c r="L11" i="23"/>
  <c r="F10" i="23"/>
  <c r="M10" i="23" s="1"/>
  <c r="B10" i="23"/>
  <c r="J10" i="23" s="1"/>
  <c r="O39" i="14"/>
  <c r="L39" i="14"/>
  <c r="I39" i="14"/>
  <c r="E39" i="14"/>
  <c r="O11" i="14"/>
  <c r="L11" i="14"/>
  <c r="F10" i="14"/>
  <c r="M10" i="14" s="1"/>
  <c r="B10" i="14"/>
  <c r="J10" i="14" s="1"/>
  <c r="O39" i="13"/>
  <c r="L39" i="13"/>
  <c r="I39" i="13"/>
  <c r="E39" i="13"/>
  <c r="O11" i="13"/>
  <c r="L11" i="13"/>
  <c r="O39" i="12"/>
  <c r="L39" i="12"/>
  <c r="I39" i="12"/>
  <c r="E39" i="12"/>
  <c r="O11" i="12"/>
  <c r="L11" i="12"/>
  <c r="O39" i="11"/>
  <c r="L39" i="11"/>
  <c r="I39" i="11"/>
  <c r="E39" i="11"/>
  <c r="O11" i="11"/>
  <c r="L11" i="11"/>
  <c r="O39" i="10"/>
  <c r="L39" i="10"/>
  <c r="I39" i="10"/>
  <c r="E39" i="10"/>
  <c r="O11" i="10"/>
  <c r="L11" i="10"/>
  <c r="O39" i="9"/>
  <c r="L39" i="9"/>
  <c r="I39" i="9"/>
  <c r="E39" i="9"/>
  <c r="O11" i="9"/>
  <c r="L11" i="9"/>
  <c r="O39" i="8"/>
  <c r="L39" i="8"/>
  <c r="I39" i="8"/>
  <c r="E39" i="8"/>
  <c r="O11" i="8"/>
  <c r="L11" i="8"/>
  <c r="O39" i="7"/>
  <c r="L39" i="7"/>
  <c r="I39" i="7"/>
  <c r="E39" i="7"/>
  <c r="O11" i="7"/>
  <c r="L11" i="7"/>
  <c r="E39" i="6"/>
  <c r="O11" i="6"/>
  <c r="L11" i="6"/>
  <c r="O39" i="5"/>
  <c r="L39" i="5"/>
  <c r="I39" i="5"/>
  <c r="E39" i="5"/>
  <c r="O11" i="5"/>
  <c r="L11" i="5"/>
  <c r="O39" i="4"/>
  <c r="L39" i="4"/>
  <c r="I39" i="4"/>
  <c r="E39" i="4"/>
  <c r="O11" i="4"/>
  <c r="L11" i="4"/>
  <c r="O39" i="3"/>
  <c r="L39" i="3"/>
  <c r="I39" i="3"/>
  <c r="E39" i="3"/>
  <c r="O11" i="3"/>
  <c r="L11" i="3"/>
  <c r="O39" i="1"/>
  <c r="L39" i="1"/>
  <c r="I39" i="1"/>
  <c r="E39" i="1"/>
  <c r="O11" i="1"/>
  <c r="L11" i="1"/>
  <c r="I39" i="170" l="1"/>
  <c r="G45" i="212"/>
  <c r="D45" i="212"/>
</calcChain>
</file>

<file path=xl/sharedStrings.xml><?xml version="1.0" encoding="utf-8"?>
<sst xmlns="http://schemas.openxmlformats.org/spreadsheetml/2006/main" count="7857" uniqueCount="587">
  <si>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</si>
  <si>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</si>
  <si>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</si>
  <si>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</si>
  <si>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</si>
  <si>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</si>
  <si>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</si>
  <si>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</si>
  <si>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</si>
  <si>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</si>
  <si>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</si>
  <si>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</si>
  <si>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показания счетчика</t>
  </si>
  <si>
    <t>разность</t>
  </si>
  <si>
    <t>Итого</t>
  </si>
  <si>
    <t>ТП-1 ЦРП Малечкино</t>
  </si>
  <si>
    <t>ТП-5 АВМ</t>
  </si>
  <si>
    <t>ТП-1 ЦРП Малечкино; ТП-5 АВМ</t>
  </si>
  <si>
    <t>ТП-8 ПС Малечкино В-1; В-2</t>
  </si>
  <si>
    <t>ТП-8 ПС Малечкино В-1</t>
  </si>
  <si>
    <t>ТП-8 ПС Малечкино В-2</t>
  </si>
  <si>
    <t>ТП-105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</si>
  <si>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</si>
  <si>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</si>
  <si>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</si>
  <si>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</si>
  <si>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</si>
  <si>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</si>
  <si>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В-1; В-2</t>
  </si>
  <si>
    <t>ТП-15 Кормоцех В-1</t>
  </si>
  <si>
    <t>ТП-15 Кормоцех В-2</t>
  </si>
  <si>
    <t>ЦРП-Парфеново</t>
  </si>
  <si>
    <t>ТП-51; КТП-250 Курилово-ферма</t>
  </si>
  <si>
    <t>ТП-51</t>
  </si>
  <si>
    <t>ТП-33; КТП-400 Пилорама Карат плюс</t>
  </si>
  <si>
    <t>КТП-400 Пилорама Карат плюс</t>
  </si>
  <si>
    <t>ТП-33</t>
  </si>
  <si>
    <t>ЦРП-Парфеново В-1</t>
  </si>
  <si>
    <t>ЦРП-Парфеново В-2</t>
  </si>
  <si>
    <t>ТП-4 очистные В-1; ТП-4 очистные В-2</t>
  </si>
  <si>
    <t>ТП-4 очистные В-1</t>
  </si>
  <si>
    <t>ТП-4 очистные В-2</t>
  </si>
  <si>
    <t>ТП-3 Школа В-1; ТП-3 Школа В-2</t>
  </si>
  <si>
    <t>ТП-3 Школа В-1</t>
  </si>
  <si>
    <t>ТП-3 Школа В-2</t>
  </si>
  <si>
    <t>ТП-5 ПМК-1 В-1</t>
  </si>
  <si>
    <t>ТП-5 ПМК-1 В-2</t>
  </si>
  <si>
    <t>ТП-6 Детский сад В-1</t>
  </si>
  <si>
    <t>ТП-6 Детский сад В-2</t>
  </si>
  <si>
    <t>ТП-2 Поселок</t>
  </si>
  <si>
    <t>ТП-Котельная ПМК-2 В-1</t>
  </si>
  <si>
    <t>ТП-Котельная ПМК-2 В-2</t>
  </si>
  <si>
    <t>ТП-244</t>
  </si>
  <si>
    <t>ТП-250</t>
  </si>
  <si>
    <t>ТП-14 В-1</t>
  </si>
  <si>
    <t>ТП-14 В-2</t>
  </si>
  <si>
    <t>ТП-15 В-1</t>
  </si>
  <si>
    <t>ТП-15 В-2</t>
  </si>
  <si>
    <t>КТП-Ива</t>
  </si>
  <si>
    <t>КТП-1 "Сад-3 ЧМК"</t>
  </si>
  <si>
    <t>КТП-2 "Сад-3 ЧМК"</t>
  </si>
  <si>
    <t>ТП-243</t>
  </si>
  <si>
    <t>КТП-63 Кривец-1</t>
  </si>
  <si>
    <t>КТП общества садоводов "Заря-2"</t>
  </si>
  <si>
    <t>КТП "Дачи"</t>
  </si>
  <si>
    <t>ТП-317</t>
  </si>
  <si>
    <t>ТП-Водозабор (встроен) В-1</t>
  </si>
  <si>
    <t>ТП-Водозабор (встроен) В-2</t>
  </si>
  <si>
    <t>КТП "Очистные" ПС Домозерово</t>
  </si>
  <si>
    <t>ТП-Школа ПС Домозерово В-1</t>
  </si>
  <si>
    <t>ТП-Школа ПС Домозерово В-2</t>
  </si>
  <si>
    <t>ТП "Детский сад" ПС Домозерово</t>
  </si>
  <si>
    <t>КТП-250кВА Зашекснинское</t>
  </si>
  <si>
    <t>КТП-Дачи "Березка"</t>
  </si>
  <si>
    <t>КТП-Пенек</t>
  </si>
  <si>
    <t>КТП-Кацитадзе</t>
  </si>
  <si>
    <t>ТП-75</t>
  </si>
  <si>
    <t>КТП-Коттеджи</t>
  </si>
  <si>
    <t>КТП-118 (Горизонт)</t>
  </si>
  <si>
    <t>ТП-79</t>
  </si>
  <si>
    <t>ТП-72</t>
  </si>
  <si>
    <t>МТП Гоша-2</t>
  </si>
  <si>
    <t>ТП-55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</si>
  <si>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</si>
  <si>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</si>
  <si>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</si>
  <si>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</si>
  <si>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</si>
  <si>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ТП-113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</si>
  <si>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</si>
  <si>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</si>
  <si>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</si>
  <si>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</si>
  <si>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</si>
  <si>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</si>
  <si>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</si>
  <si>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</si>
  <si>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</si>
  <si>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</si>
  <si>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ТП-Поселок (3,4 этажные дома)</t>
  </si>
  <si>
    <t>ТП-211</t>
  </si>
  <si>
    <t>ТП-242</t>
  </si>
  <si>
    <t>ТП-249</t>
  </si>
  <si>
    <t>КТП-Погорелка</t>
  </si>
  <si>
    <t>КТП-Хлебаево</t>
  </si>
  <si>
    <t>ТП-226</t>
  </si>
  <si>
    <t>ТП-257</t>
  </si>
  <si>
    <t>КТП Шухтовское Лесничество</t>
  </si>
  <si>
    <t>ЦРП-Маслово</t>
  </si>
  <si>
    <t>ТП-227</t>
  </si>
  <si>
    <t xml:space="preserve"> 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</si>
  <si>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</si>
  <si>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</si>
  <si>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</si>
  <si>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</si>
  <si>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КТП-Льнозавод</t>
  </si>
  <si>
    <t>КТП-Детский сад</t>
  </si>
  <si>
    <t>ТП-23 В-1</t>
  </si>
  <si>
    <t>ТП-23 В-2</t>
  </si>
  <si>
    <t>ТП-15</t>
  </si>
  <si>
    <t>КТП-Очистные</t>
  </si>
  <si>
    <t>ТП-74</t>
  </si>
  <si>
    <t>ТП-Ферма Фенево В-1</t>
  </si>
  <si>
    <t>ТП-Ферма Фенево В-2</t>
  </si>
  <si>
    <t>ТП-376</t>
  </si>
  <si>
    <t>КТП-ЭСПА</t>
  </si>
  <si>
    <t>КТП-Ново-Дубровка</t>
  </si>
  <si>
    <t>КТП-Козлово-2</t>
  </si>
  <si>
    <t>ТП-319</t>
  </si>
  <si>
    <t>КТП-Броды</t>
  </si>
  <si>
    <t>КТП-100 дачи "Водник"</t>
  </si>
  <si>
    <t>КТП-Сад№11 ЧМХС</t>
  </si>
  <si>
    <t>КТП-КЗС-2</t>
  </si>
  <si>
    <t>КТПН-400 Животноводческий комплекс</t>
  </si>
  <si>
    <t>КТП-Деревня</t>
  </si>
  <si>
    <t>ТП-323</t>
  </si>
  <si>
    <t>КТП-Поселок Поповка</t>
  </si>
  <si>
    <t>ТП-69 (КТПН-23)</t>
  </si>
  <si>
    <t>ТП-Мастерские Шулма</t>
  </si>
  <si>
    <t>КТП-Бомк</t>
  </si>
  <si>
    <t>КТП-ДНТ Ульяновский</t>
  </si>
  <si>
    <t>КТП-250 Курилово-ферма</t>
  </si>
  <si>
    <t>ТП-47 В-1</t>
  </si>
  <si>
    <t>ТП-47 В-2</t>
  </si>
  <si>
    <t>ТП-9 В-2</t>
  </si>
  <si>
    <t>ТП-9 В-1</t>
  </si>
  <si>
    <t>КТП- Мелиоводстрой</t>
  </si>
  <si>
    <t>КТП-100 Детский дом</t>
  </si>
  <si>
    <t>ТП-325</t>
  </si>
  <si>
    <t>ТП-Новое Ботово</t>
  </si>
  <si>
    <t>КТП-100 АЗС №43</t>
  </si>
  <si>
    <t>ТП- "Освещение дороги" (Аэропорт)</t>
  </si>
  <si>
    <t>ТП-321</t>
  </si>
  <si>
    <t>ПС Ирдоматка</t>
  </si>
  <si>
    <t>ПС Енюково</t>
  </si>
  <si>
    <t>ПС Вишняки</t>
  </si>
  <si>
    <t>ПС Искра</t>
  </si>
  <si>
    <t>ПС Климовская</t>
  </si>
  <si>
    <t>ПС Новые Углы</t>
  </si>
  <si>
    <t>ПС Нелазкое</t>
  </si>
  <si>
    <t>ПС Суда</t>
  </si>
  <si>
    <t>ПС Зашекснинская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</si>
  <si>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</si>
  <si>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</si>
  <si>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</si>
  <si>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</si>
  <si>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</si>
  <si>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</si>
  <si>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ТП-59</t>
  </si>
  <si>
    <t>ТП-108-1 В-1</t>
  </si>
  <si>
    <t>ТП-108-1 В-2</t>
  </si>
  <si>
    <t>КТП-62 Новая</t>
  </si>
  <si>
    <t>КТП-62</t>
  </si>
  <si>
    <t>ТП-56</t>
  </si>
  <si>
    <t>ТП-49</t>
  </si>
  <si>
    <t>ТП-17</t>
  </si>
  <si>
    <t>ТП-18</t>
  </si>
  <si>
    <t>ПС Борисово-Суда</t>
  </si>
  <si>
    <t>ПС Пяжелка</t>
  </si>
  <si>
    <t>ПС Бабаево</t>
  </si>
  <si>
    <t xml:space="preserve">ТП-18 </t>
  </si>
  <si>
    <t xml:space="preserve">ТП-59 </t>
  </si>
  <si>
    <t>ТП-57</t>
  </si>
  <si>
    <t>ТП-Грищи</t>
  </si>
  <si>
    <t>КТП-Плоское</t>
  </si>
  <si>
    <t xml:space="preserve">КТП-2 б/о Заозерье </t>
  </si>
  <si>
    <t xml:space="preserve">КТП-1 б/о Заозерье </t>
  </si>
  <si>
    <t>ТП-34</t>
  </si>
  <si>
    <t xml:space="preserve">ТП-12 </t>
  </si>
  <si>
    <t>ТП к-с Чуприно  В-2</t>
  </si>
  <si>
    <t>ТП к-с Чуприно В-1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</si>
  <si>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</si>
  <si>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</si>
  <si>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</si>
  <si>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</si>
  <si>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</si>
  <si>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</si>
  <si>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</si>
  <si>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ТП-65</t>
  </si>
  <si>
    <t>КТП-Ферма Соловьева</t>
  </si>
  <si>
    <t>КТП-Свиноферма Коротово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</si>
  <si>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</si>
  <si>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</si>
  <si>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</si>
  <si>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</si>
  <si>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</si>
  <si>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</si>
  <si>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</si>
  <si>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РП-Жилая Зона В-2</t>
  </si>
  <si>
    <t>РП-Жилая Зона В-1</t>
  </si>
  <si>
    <t>КТПН-Свинокомплекс Кисово</t>
  </si>
  <si>
    <t>КТП- РСП Дачник</t>
  </si>
  <si>
    <t>КТП-Паршин</t>
  </si>
  <si>
    <t>КТП-Борок-2</t>
  </si>
  <si>
    <t>КТП-Борок</t>
  </si>
  <si>
    <t>КТП-Вауч</t>
  </si>
  <si>
    <t>КТП-Новая Ягница</t>
  </si>
  <si>
    <t>ПС Поселковая</t>
  </si>
  <si>
    <t>ПС Андога</t>
  </si>
  <si>
    <t>ПС Кадуй</t>
  </si>
  <si>
    <t>ПС Хохлово</t>
  </si>
  <si>
    <t>ТП-23</t>
  </si>
  <si>
    <t>ТП-43</t>
  </si>
  <si>
    <t>ТП-62</t>
  </si>
  <si>
    <t>ТП-66</t>
  </si>
  <si>
    <t>ТП-63</t>
  </si>
  <si>
    <t>ПС Сазоново</t>
  </si>
  <si>
    <t>ПС Стеклозавод</t>
  </si>
  <si>
    <t>ПС Чагода</t>
  </si>
  <si>
    <t>ТП-68</t>
  </si>
  <si>
    <t>ТП-70</t>
  </si>
  <si>
    <t>ТП-69</t>
  </si>
  <si>
    <t>ТП-76</t>
  </si>
  <si>
    <t>ТП-67</t>
  </si>
  <si>
    <t>ТП-61</t>
  </si>
  <si>
    <t>ТП-102</t>
  </si>
  <si>
    <t>ТП-133</t>
  </si>
  <si>
    <t>ТП-107 В-1</t>
  </si>
  <si>
    <t>ТП-118</t>
  </si>
  <si>
    <t>ТП-107 В-2</t>
  </si>
  <si>
    <t>ТП-106</t>
  </si>
  <si>
    <t>ТП-124</t>
  </si>
  <si>
    <t>ТП-123</t>
  </si>
  <si>
    <t>ТП-119</t>
  </si>
  <si>
    <t>ТП-130</t>
  </si>
  <si>
    <t>ТП-129 В-1</t>
  </si>
  <si>
    <t>ТП-108 В-1</t>
  </si>
  <si>
    <t>ТП-129 В-2</t>
  </si>
  <si>
    <t>ТП-120</t>
  </si>
  <si>
    <t>ТП-101</t>
  </si>
  <si>
    <t>ТП-95</t>
  </si>
  <si>
    <t>ТП-125</t>
  </si>
  <si>
    <t>ТП-112 В-1</t>
  </si>
  <si>
    <t>ТП-112 В-2</t>
  </si>
  <si>
    <t>ТП-54</t>
  </si>
  <si>
    <t>ТП-53</t>
  </si>
  <si>
    <t>ТП-131</t>
  </si>
  <si>
    <t>ТП-111</t>
  </si>
  <si>
    <t>ТП-126</t>
  </si>
  <si>
    <t>ТП-127</t>
  </si>
  <si>
    <t>ТП-116</t>
  </si>
  <si>
    <t>ТП-115</t>
  </si>
  <si>
    <t>ТП-128 В-1</t>
  </si>
  <si>
    <t>ТП-132</t>
  </si>
  <si>
    <t>ТП-128 В-2</t>
  </si>
  <si>
    <t>ТП-135</t>
  </si>
  <si>
    <t>ТП-134</t>
  </si>
  <si>
    <t>ТП-136</t>
  </si>
  <si>
    <t>ТП-109</t>
  </si>
  <si>
    <t>ПС Шексна</t>
  </si>
  <si>
    <t>ПС Нифантово</t>
  </si>
  <si>
    <t>Шекснинская ГЭС, РП-ШРГС</t>
  </si>
  <si>
    <t>ПС Тяговая</t>
  </si>
  <si>
    <t>№ листа</t>
  </si>
  <si>
    <t>Электросетевой участок</t>
  </si>
  <si>
    <t>Центр питания</t>
  </si>
  <si>
    <t>ЭСУ "Череповец"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</si>
  <si>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</si>
  <si>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</si>
  <si>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</si>
  <si>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ПО "Череповецкое"</t>
  </si>
  <si>
    <t>ГПП-5 Фосагро</t>
  </si>
  <si>
    <t>КТП-Шайма</t>
  </si>
  <si>
    <t>ТП-17 (МУП ЭС)</t>
  </si>
  <si>
    <t>ПС "Малечкино" ф,Птицефабрика</t>
  </si>
  <si>
    <t>ул, Горького, 99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</si>
  <si>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</si>
  <si>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</si>
  <si>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</si>
  <si>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</si>
  <si>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>составляется самим предприятием с соблюдением всех пунктов настоящей таблицы,</t>
  </si>
  <si>
    <t>ПС Малечкино, ф, Поселок</t>
  </si>
  <si>
    <t>ТП-105; КТП-Дачи п,Малечкино</t>
  </si>
  <si>
    <t>КТП-Дачи п,Малечкино</t>
  </si>
  <si>
    <t>ПС Малечкино, ф, Парфеново-1</t>
  </si>
  <si>
    <t>ПС Малечкино, ф, Киселево</t>
  </si>
  <si>
    <t>ЦРП-Парфеново В ф,Киселево</t>
  </si>
  <si>
    <t>ПС Малечкино, ф, Тепл, комбинат</t>
  </si>
  <si>
    <t>ПС Загородная, ф, Тоншалово-2</t>
  </si>
  <si>
    <t>ПС Загородная, ф, Солманское</t>
  </si>
  <si>
    <t>ПС Нелазское, ф, Шулма</t>
  </si>
  <si>
    <t>ПС Нелазское, ф, К-с Нелазское-2</t>
  </si>
  <si>
    <t>ПС Нелазское, ф, Шулма очистные</t>
  </si>
  <si>
    <t>ПС Нелазское, ф, Крутец</t>
  </si>
  <si>
    <t>ПС Суда, ф,  Андога</t>
  </si>
  <si>
    <t>ПС Суда, ф,  Сойволовское</t>
  </si>
  <si>
    <t>ПС Петринево, ф, Романово</t>
  </si>
  <si>
    <t>ПС Домозерово, ф,Дом-2</t>
  </si>
  <si>
    <t>ПС Нелазское, ф, Цыково</t>
  </si>
  <si>
    <t>ПС Нелазское, ф, Починок</t>
  </si>
  <si>
    <t>ПС Домозерово, ф, Жары</t>
  </si>
  <si>
    <t>ПС Батран, ф, Гоша</t>
  </si>
  <si>
    <t>ПС Южная, ф, Матинга</t>
  </si>
  <si>
    <t>ПС Ирдоматка, ф, Ирдоматка-1</t>
  </si>
  <si>
    <t>ПС Ирдоматка ф,Даргун</t>
  </si>
  <si>
    <t>ПС Абакаеово ф, Осеевская</t>
  </si>
  <si>
    <t>ТП-Лесопильных цех (д,Заручьевье)</t>
  </si>
  <si>
    <t>ПС Новые Углы ф, Кораблево</t>
  </si>
  <si>
    <t>ПС Абаканово, ф, Алексино</t>
  </si>
  <si>
    <t>КТП "Мастерские" с, Абаканово</t>
  </si>
  <si>
    <t>ПС Абаканово, ф, Слабеево</t>
  </si>
  <si>
    <t>ПС Поповка, ф, Привалино</t>
  </si>
  <si>
    <t>ПС Абаканово ф, Покров</t>
  </si>
  <si>
    <t>ПС Абаканово, ф, Маслово</t>
  </si>
  <si>
    <t>ПС Абаканово, ф,Шухободь</t>
  </si>
  <si>
    <t>ПС Искра, ф, Оросительная</t>
  </si>
  <si>
    <t>ПС Батран, ф,Льнозавод</t>
  </si>
  <si>
    <t>ПС Аксеново ф, Шалимово</t>
  </si>
  <si>
    <t>ПС Юрочкино, ф, Фоминское</t>
  </si>
  <si>
    <t>ПС Домозерово, ф, Дом-2</t>
  </si>
  <si>
    <t>ПС Енюково, ф,Борисово</t>
  </si>
  <si>
    <t>ПС Поповка, ф, Аннино</t>
  </si>
  <si>
    <t>ПС Поповка, ф, Красково</t>
  </si>
  <si>
    <t>ПС Петринево, ф,Надпорожье</t>
  </si>
  <si>
    <t>ПС Енюково, ф, Яганово</t>
  </si>
  <si>
    <t>ПС Климовская, ф,Лохта</t>
  </si>
  <si>
    <t>ПС Енюково ф, Соболево</t>
  </si>
  <si>
    <t>ПС Поповка, ф,Привалино</t>
  </si>
  <si>
    <t>ПС Загородная, ф,Парфеново</t>
  </si>
  <si>
    <t>ПС Нелазское, ф, к-сНелазское-1</t>
  </si>
  <si>
    <t>КТП-Шулма, ул,Олимпийская</t>
  </si>
  <si>
    <t>ПС Домозерово, ф, Починок</t>
  </si>
  <si>
    <t>ПС Батран, ф,Гоша</t>
  </si>
  <si>
    <t>ПС Малечкино, ф,Котельная</t>
  </si>
  <si>
    <t>ПС Малечкино, ф,Птицефабрика</t>
  </si>
  <si>
    <t>ПС Загородная, ф,Солнаское</t>
  </si>
  <si>
    <t>ТП Северо-Западный т,д,</t>
  </si>
  <si>
    <t>ПС Суда, ф, Андога</t>
  </si>
  <si>
    <t>ПС Климовская, ф, Лохта</t>
  </si>
  <si>
    <t>ПС Енюково, ф, Ботово</t>
  </si>
  <si>
    <t>КТП- д,Ботово</t>
  </si>
  <si>
    <t>ПС Енюково, ф, Борисово</t>
  </si>
  <si>
    <t>ПС РПП-1, ф, Шубацкое</t>
  </si>
  <si>
    <t>ф, КУФ-3</t>
  </si>
  <si>
    <t>ф, Промкомбинат</t>
  </si>
  <si>
    <t>ф, Романда</t>
  </si>
  <si>
    <t>ф, Парус-1</t>
  </si>
  <si>
    <t>ф, Садовая</t>
  </si>
  <si>
    <t>ф, Газовая-1</t>
  </si>
  <si>
    <t>ф, КУФ-1</t>
  </si>
  <si>
    <t>ф, КУФ-2</t>
  </si>
  <si>
    <t>ф, Поселок</t>
  </si>
  <si>
    <t>ф, ПТФ-2</t>
  </si>
  <si>
    <t>ф, ПТФ-3</t>
  </si>
  <si>
    <t>ф, ПТФ-4</t>
  </si>
  <si>
    <t>ф, Подсобное хоз,-1</t>
  </si>
  <si>
    <t>ф, Подсобное хоз,-2</t>
  </si>
  <si>
    <t>ф, Нелазкое-2</t>
  </si>
  <si>
    <t>ф, Котельная</t>
  </si>
  <si>
    <t>ф, Межное</t>
  </si>
  <si>
    <t>ф, ЛПБ</t>
  </si>
  <si>
    <t>ф, Берег</t>
  </si>
  <si>
    <t>ф, Городище</t>
  </si>
  <si>
    <t>ф,10кВ Шайма (ОборнЭнерго)</t>
  </si>
  <si>
    <t>ПС Южная, ф,Матурино</t>
  </si>
  <si>
    <t>ПС Бабаево, ф,Володино</t>
  </si>
  <si>
    <t>ПС Бабаево, ф,Тимошкино</t>
  </si>
  <si>
    <t>ПС Борисово-Суда, ф,Порошино</t>
  </si>
  <si>
    <t>ф,10кВ Льнозавод-1</t>
  </si>
  <si>
    <t>ф,10кВ Льнозавод-2</t>
  </si>
  <si>
    <t>ф,10кВ Поселок</t>
  </si>
  <si>
    <t>ф,10кВ Пяжелка</t>
  </si>
  <si>
    <t>ф,10кВ Колошма</t>
  </si>
  <si>
    <t>ф,10кВ Горсеть-1</t>
  </si>
  <si>
    <t>ф,10кВ Горсеть-3</t>
  </si>
  <si>
    <t>ф,10кВ Горсеть-4</t>
  </si>
  <si>
    <t>ф,10кВ Горсеть-6</t>
  </si>
  <si>
    <t>ф,10кВ Горсеть-2 (РЖД) ТП-66, ТП-31</t>
  </si>
  <si>
    <t>ПС Поселковая ф,Уйта</t>
  </si>
  <si>
    <t>Отп, ВЛ-10кВ на ТП д,Нижнее</t>
  </si>
  <si>
    <t>ПС Поселковая, ф, Ретранслятор</t>
  </si>
  <si>
    <t>ПС Никольское, ф, Село Никольское</t>
  </si>
  <si>
    <t>ПС Никольское, ф, Смешково</t>
  </si>
  <si>
    <t>ПС Великое, ф, Марыгино</t>
  </si>
  <si>
    <t>ПС Великое, ф, Данилково</t>
  </si>
  <si>
    <t>ПС Кадуй, ф, Вершина</t>
  </si>
  <si>
    <t>ПС Кадуй, ф, Селище</t>
  </si>
  <si>
    <t>ПС Кадуй, ф, Руковицкая</t>
  </si>
  <si>
    <t>ПС Кадуй, ф, к-с Никольское</t>
  </si>
  <si>
    <t>ПС Коротово, ф,Сосновка</t>
  </si>
  <si>
    <t>ПС Коротово, ф,Кисово</t>
  </si>
  <si>
    <t>ПС Коротово, ф,Улома</t>
  </si>
  <si>
    <t>ПС Вешняки, ф, Бор</t>
  </si>
  <si>
    <t>ПС Ягница, ф,Заповедник</t>
  </si>
  <si>
    <t>ПС Ягница, ф,Пленишник</t>
  </si>
  <si>
    <t>ф,10кВ База ГРЭС</t>
  </si>
  <si>
    <t>ф,10кВ Поселок-6</t>
  </si>
  <si>
    <t>ф,10кВ Поселок-1</t>
  </si>
  <si>
    <t>ф,10кВ ДОЗ-1</t>
  </si>
  <si>
    <t>ф,10кВ ДОЗ-2</t>
  </si>
  <si>
    <t>ф,10кВ МКР-1</t>
  </si>
  <si>
    <t>ф,10кВ МКР-2</t>
  </si>
  <si>
    <t>ф,10кВ Котельная-1</t>
  </si>
  <si>
    <t>ф,10кВ Котельная-2</t>
  </si>
  <si>
    <t>ф,10кВ Поселок-3</t>
  </si>
  <si>
    <t>ф,10кВ Поселок-5</t>
  </si>
  <si>
    <t>ф,10кВ Торф-1</t>
  </si>
  <si>
    <t>ф,10кВ Фабрика</t>
  </si>
  <si>
    <t>ф,10кВ Газовая</t>
  </si>
  <si>
    <t>ПС Чагода, ф,Огарево</t>
  </si>
  <si>
    <t>ПС Чагода, ф,Промзона</t>
  </si>
  <si>
    <t>ПС Чагода, ф,Ретранслятор</t>
  </si>
  <si>
    <t>ПС Чагода, ф,Мегрино</t>
  </si>
  <si>
    <t>ПС Анисимово, ф, Стулово</t>
  </si>
  <si>
    <t>ф,10кВ Агрострой</t>
  </si>
  <si>
    <t>ф,10кВ Завод-1</t>
  </si>
  <si>
    <t>ф,10кВ Центральная</t>
  </si>
  <si>
    <t>ф,10кВ ЭСУ-1</t>
  </si>
  <si>
    <t>ф,10кВ ЭСУ-2</t>
  </si>
  <si>
    <t>ф,10кВ Дедово Поле</t>
  </si>
  <si>
    <t>ф,10кВ Котельная</t>
  </si>
  <si>
    <t>ф,10кВ ЛПХ</t>
  </si>
  <si>
    <t>ф,10кВ Сазоново</t>
  </si>
  <si>
    <t>ф,10кВ ЭТС-1</t>
  </si>
  <si>
    <t>ф,10кВ ЭТС-2</t>
  </si>
  <si>
    <t>ф,10кВ ЭТС-3</t>
  </si>
  <si>
    <t>ф,10кВ ЭТС-4</t>
  </si>
  <si>
    <t>ф,10кВ Ретранслятор (ПКУ)</t>
  </si>
  <si>
    <t>ПС Чебсара, ф, Поселок</t>
  </si>
  <si>
    <t>ПС Чебсара, ф, Покровское</t>
  </si>
  <si>
    <t>РП-Ершово, ф,Киргоды</t>
  </si>
  <si>
    <t>РП-Пача, ф,Демидово</t>
  </si>
  <si>
    <t>д,Оношево</t>
  </si>
  <si>
    <t>РП-Пача, ф,Полежайка</t>
  </si>
  <si>
    <t>ПС Поток, ф, Потеряево</t>
  </si>
  <si>
    <t>РП-Пача, ф,Дурасово</t>
  </si>
  <si>
    <t>РП-Пача, ф,Соколье</t>
  </si>
  <si>
    <t>ПС Газ, ф,Подолец</t>
  </si>
  <si>
    <t>ПС Шексна, ф,Лютчик</t>
  </si>
  <si>
    <t>ПС Чаромская, ф,Искра</t>
  </si>
  <si>
    <t>ПС Чаромское, ф,Комплекс</t>
  </si>
  <si>
    <t>ПС Чаромское, ф,Квасюнино-2</t>
  </si>
  <si>
    <t>ПС Нифантово, ф,Тырканово</t>
  </si>
  <si>
    <t>ПС Нифантово, ф,Ершово</t>
  </si>
  <si>
    <t>ПС Нестерово, ф,Чернеево</t>
  </si>
  <si>
    <t>ПС Чуровское, ф,СХТ</t>
  </si>
  <si>
    <t>ПС Чуровское, ф,Малинуха-1</t>
  </si>
  <si>
    <t>ПС Чуровское, ф,им,Кирова</t>
  </si>
  <si>
    <t>ПС Чуровское, ф,Келбуй</t>
  </si>
  <si>
    <t>ПС Чебсара, ф, Думино</t>
  </si>
  <si>
    <t>ф,6кВ Битумная</t>
  </si>
  <si>
    <t>ф,6кВ Горсеть-1</t>
  </si>
  <si>
    <t>ф,10кВ ПМК-22</t>
  </si>
  <si>
    <t>ф,10кВ АБЗ</t>
  </si>
  <si>
    <t>ф,6кВ Горсеть-4</t>
  </si>
  <si>
    <t>ф,6кВ Горсеть-2</t>
  </si>
  <si>
    <t>ф,6кВ Горсеть-3</t>
  </si>
  <si>
    <t>ф,10кВ Льнозавод</t>
  </si>
  <si>
    <t>ф,Парк-1</t>
  </si>
  <si>
    <t>ф,Парк-2</t>
  </si>
  <si>
    <t>ф,6кВ Водозабор-1</t>
  </si>
  <si>
    <t>ф,6кВ Водозабор-2</t>
  </si>
  <si>
    <t>ф,6кВ Производственный</t>
  </si>
  <si>
    <t>ф,10кВ КНС</t>
  </si>
  <si>
    <t>ф,Пищекомбинат</t>
  </si>
  <si>
    <t>Суммарный расход эл,энергии по всем вводам</t>
  </si>
  <si>
    <t>Суммарный расход эл,энергии всеми сторонними потребителями</t>
  </si>
  <si>
    <t>Расход эл,энергии предприятием    (2-3)</t>
  </si>
  <si>
    <t>Расход эл,энергии предприятием    (5-6)</t>
  </si>
  <si>
    <t>ПС Кадуй, ф, Рукавицкая</t>
  </si>
  <si>
    <t xml:space="preserve">КТП- Газ, котельная </t>
  </si>
  <si>
    <t>ТП-СЗМК-2(не баланс)</t>
  </si>
  <si>
    <t>ТП-64</t>
  </si>
  <si>
    <t>ТП-117 В-2</t>
  </si>
  <si>
    <t>ф, Парус-2</t>
  </si>
  <si>
    <t>ТП-101.1 В-1</t>
  </si>
  <si>
    <t>ТП-101.1  В-2</t>
  </si>
  <si>
    <t>РП-33 В-1</t>
  </si>
  <si>
    <t>РП-33 В-2</t>
  </si>
  <si>
    <t>ТП-105.14 В-1</t>
  </si>
  <si>
    <t>ТП-105.14 В-2</t>
  </si>
  <si>
    <t>ТП-144.3 В-1</t>
  </si>
  <si>
    <t>ТП-144.3 В-2</t>
  </si>
  <si>
    <t>ПС Зашекснинская ф.ЗЖР-2, ф.ЗЖР-5</t>
  </si>
  <si>
    <t>ПС Первомайская ф.ЖР-13 ПС Заягорба ф.ЖР-10</t>
  </si>
  <si>
    <t>ПС Зашекснинская ф.ЗЖР-6 ГПП-9 яч. 109</t>
  </si>
  <si>
    <t>ПС Зашекснинская ф. УСК-2 ПС Южная ф. ЮЖР-4</t>
  </si>
  <si>
    <t>ТП-356 В-1</t>
  </si>
  <si>
    <t>ТП-356 В-2</t>
  </si>
  <si>
    <t>ТП-602 В-1</t>
  </si>
  <si>
    <t>ТП-602 В-2</t>
  </si>
  <si>
    <t>ТП-102.1 В-2</t>
  </si>
  <si>
    <t>ТП-102.1 В-1</t>
  </si>
  <si>
    <t>ТП-102.1 В-4</t>
  </si>
  <si>
    <t>ТП-102.1 В-3</t>
  </si>
  <si>
    <t>ГПП-6, яч. 106</t>
  </si>
  <si>
    <t>ГПП-9, яч. 203                            ГПП-4 яч.33</t>
  </si>
  <si>
    <t>ПС Зашекснинская, ф. ЗЖР-5</t>
  </si>
  <si>
    <t>Главный инженер                                                                                  А.В. Чурляев</t>
  </si>
  <si>
    <t>ЭСУ "Бабаево"</t>
  </si>
  <si>
    <t>ЭСУ "Кадуй"</t>
  </si>
  <si>
    <t>ЭСУ "Чагода"</t>
  </si>
  <si>
    <t>ЭСУ "Шексна"</t>
  </si>
  <si>
    <t>ПО "Череповецкое" ЭСУ Череповец</t>
  </si>
  <si>
    <t>ПО "Череповецкое" ЭСУ Бабаево</t>
  </si>
  <si>
    <t>ПО "Череповецкое" ЭСУ Кадуй</t>
  </si>
  <si>
    <t>ПО "Череповецкое" ЭСУ Шексна</t>
  </si>
  <si>
    <t>ПС Малечкино</t>
  </si>
  <si>
    <t>ПС Абаканово</t>
  </si>
  <si>
    <t>1-7</t>
  </si>
  <si>
    <t>8</t>
  </si>
  <si>
    <t>ПС Аксеново</t>
  </si>
  <si>
    <t>9-11</t>
  </si>
  <si>
    <t>ПС Батран</t>
  </si>
  <si>
    <t>ПС Домозерово</t>
  </si>
  <si>
    <t>12-18</t>
  </si>
  <si>
    <t>19-24</t>
  </si>
  <si>
    <t>ПС Загородная</t>
  </si>
  <si>
    <t>25-32</t>
  </si>
  <si>
    <t>33-36</t>
  </si>
  <si>
    <t>37-38</t>
  </si>
  <si>
    <t>39-41</t>
  </si>
  <si>
    <t>42-54</t>
  </si>
  <si>
    <t>55-65</t>
  </si>
  <si>
    <t>ПС Нелазское</t>
  </si>
  <si>
    <t>66-70</t>
  </si>
  <si>
    <t>ПС Новые углы</t>
  </si>
  <si>
    <t>71-74</t>
  </si>
  <si>
    <t>ПС Петринево</t>
  </si>
  <si>
    <t>75-79</t>
  </si>
  <si>
    <t>ПС Поповка</t>
  </si>
  <si>
    <t>80</t>
  </si>
  <si>
    <t>81-83</t>
  </si>
  <si>
    <t>84</t>
  </si>
  <si>
    <t xml:space="preserve">ПС Южная </t>
  </si>
  <si>
    <t>85</t>
  </si>
  <si>
    <t>ПС Юрочкино</t>
  </si>
  <si>
    <t>86-97</t>
  </si>
  <si>
    <t>КВЛ-10кВ</t>
  </si>
  <si>
    <t>98-110</t>
  </si>
  <si>
    <t>МУП "Электросеть"</t>
  </si>
  <si>
    <t>111-119</t>
  </si>
  <si>
    <t>120-121</t>
  </si>
  <si>
    <t>ПС Великое</t>
  </si>
  <si>
    <t>ПС Вешняки</t>
  </si>
  <si>
    <t>123-130</t>
  </si>
  <si>
    <t>131-137</t>
  </si>
  <si>
    <t>ПС Коротово</t>
  </si>
  <si>
    <t>138-139</t>
  </si>
  <si>
    <t>ПС Никольское</t>
  </si>
  <si>
    <t>140-141</t>
  </si>
  <si>
    <t>143-145</t>
  </si>
  <si>
    <t>ПС Ягница</t>
  </si>
  <si>
    <t>146-154</t>
  </si>
  <si>
    <t>КВЛ-10 кВ</t>
  </si>
  <si>
    <t>155-167</t>
  </si>
  <si>
    <t>ПС Газ</t>
  </si>
  <si>
    <t>ПС Нестерово</t>
  </si>
  <si>
    <t>170-171</t>
  </si>
  <si>
    <t>ПС Поток</t>
  </si>
  <si>
    <t>РП-Ершово</t>
  </si>
  <si>
    <t>174-179</t>
  </si>
  <si>
    <t>РП-Пача</t>
  </si>
  <si>
    <t>180-181</t>
  </si>
  <si>
    <t>ПС Чаромское</t>
  </si>
  <si>
    <t>182-189</t>
  </si>
  <si>
    <t>ПС Чебсара</t>
  </si>
  <si>
    <t>190-196</t>
  </si>
  <si>
    <t>ПС Чуровское</t>
  </si>
  <si>
    <t>197-199</t>
  </si>
  <si>
    <t>200-208</t>
  </si>
  <si>
    <t>ТП-218</t>
  </si>
  <si>
    <t>ТП-212</t>
  </si>
  <si>
    <t>ТП-36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</si>
  <si>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</si>
  <si>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в режимный день 18 ИЮНЯ 2025г.</t>
  </si>
  <si>
    <t>сводных данных режимного дня 18 июня 2025 г,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</si>
</sst>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1"/>
      <name val="Verdana"/>
      <family val="2"/>
      <charset val="204"/>
    </font>
    <font>
      <b/>
      <sz val="10"/>
      <name val="Arial Cyr"/>
      <charset val="204"/>
    </font>
    <font>
      <sz val="10"/>
      <name val="Arial"/>
    </font>
    <font>
      <sz val="6"/>
      <color indexed="8"/>
      <name val="Arial"/>
      <family val="2"/>
      <charset val="204"/>
    </font>
    <font>
      <sz val="6"/>
      <color rgb="FF000000"/>
      <name val="Arial"/>
      <family val="2"/>
      <charset val="204"/>
    </font>
    <font>
      <sz val="8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 Cyr"/>
    </font>
    <font>
      <u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FBFF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7" fillId="4" borderId="0">
      <alignment horizontal="right" vertical="center"/>
    </xf>
    <xf numFmtId="0" fontId="26" fillId="0" borderId="0">
      <alignment horizontal="right" vertical="center"/>
    </xf>
    <xf numFmtId="0" fontId="31" fillId="0" borderId="0"/>
  </cellStyleXfs>
  <cellXfs count="250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2" fontId="2" fillId="2" borderId="7" xfId="0" applyNumberFormat="1" applyFont="1" applyFill="1" applyBorder="1" applyAlignment="1">
      <alignment horizontal="right"/>
    </xf>
    <xf numFmtId="2" fontId="2" fillId="2" borderId="7" xfId="1" applyNumberFormat="1" applyFont="1" applyFill="1" applyBorder="1" applyAlignment="1">
      <alignment horizontal="right" vertical="center"/>
    </xf>
    <xf numFmtId="0" fontId="11" fillId="2" borderId="7" xfId="0" applyFont="1" applyFill="1" applyBorder="1"/>
    <xf numFmtId="2" fontId="2" fillId="2" borderId="7" xfId="0" applyNumberFormat="1" applyFont="1" applyFill="1" applyBorder="1" applyAlignment="1" applyProtection="1">
      <alignment horizontal="right"/>
    </xf>
    <xf numFmtId="0" fontId="1" fillId="0" borderId="0" xfId="1" applyAlignment="1">
      <alignment horizontal="center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1" fillId="2" borderId="0" xfId="1" applyFill="1"/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8" fillId="0" borderId="0" xfId="1" applyNumberFormat="1" applyFont="1"/>
    <xf numFmtId="0" fontId="2" fillId="0" borderId="0" xfId="1" applyFont="1" applyAlignment="1">
      <alignment horizontal="left"/>
    </xf>
    <xf numFmtId="0" fontId="8" fillId="2" borderId="0" xfId="1" applyFont="1" applyFill="1"/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2" fontId="8" fillId="2" borderId="0" xfId="1" applyNumberFormat="1" applyFont="1" applyFill="1"/>
    <xf numFmtId="0" fontId="2" fillId="2" borderId="0" xfId="1" applyNumberFormat="1" applyFont="1" applyFill="1" applyAlignment="1"/>
    <xf numFmtId="0" fontId="0" fillId="0" borderId="0" xfId="0" applyBorder="1"/>
    <xf numFmtId="0" fontId="2" fillId="0" borderId="0" xfId="2" applyFont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7" fillId="0" borderId="0" xfId="2" applyFont="1" applyAlignment="1"/>
    <xf numFmtId="0" fontId="13" fillId="0" borderId="0" xfId="0" applyFont="1" applyAlignment="1"/>
    <xf numFmtId="0" fontId="2" fillId="0" borderId="0" xfId="2" applyFont="1" applyAlignment="1"/>
    <xf numFmtId="0" fontId="9" fillId="0" borderId="7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0" fillId="0" borderId="7" xfId="2" applyFont="1" applyBorder="1" applyAlignment="1">
      <alignment horizontal="center"/>
    </xf>
    <xf numFmtId="1" fontId="10" fillId="0" borderId="7" xfId="2" applyNumberFormat="1" applyFont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1" fillId="0" borderId="0" xfId="2" applyFill="1"/>
    <xf numFmtId="0" fontId="16" fillId="3" borderId="7" xfId="2" applyFont="1" applyFill="1" applyBorder="1" applyAlignment="1">
      <alignment horizontal="center"/>
    </xf>
    <xf numFmtId="0" fontId="17" fillId="3" borderId="7" xfId="2" applyFont="1" applyFill="1" applyBorder="1" applyAlignment="1">
      <alignment horizontal="center"/>
    </xf>
    <xf numFmtId="0" fontId="2" fillId="0" borderId="0" xfId="2" applyFont="1"/>
    <xf numFmtId="0" fontId="3" fillId="0" borderId="0" xfId="2" applyFont="1" applyAlignment="1"/>
    <xf numFmtId="0" fontId="20" fillId="0" borderId="0" xfId="2" applyFont="1"/>
    <xf numFmtId="1" fontId="2" fillId="0" borderId="0" xfId="2" applyNumberFormat="1" applyFont="1"/>
    <xf numFmtId="1" fontId="23" fillId="0" borderId="7" xfId="2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0" fillId="0" borderId="0" xfId="0" applyBorder="1" applyAlignment="1"/>
    <xf numFmtId="49" fontId="2" fillId="0" borderId="4" xfId="1" applyNumberFormat="1" applyFont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Fill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29" fillId="0" borderId="0" xfId="0" applyFont="1" applyAlignment="1">
      <alignment horizontal="right"/>
    </xf>
    <xf numFmtId="0" fontId="29" fillId="0" borderId="0" xfId="0" applyFont="1" applyBorder="1" applyAlignment="1">
      <alignment horizontal="right"/>
    </xf>
    <xf numFmtId="2" fontId="29" fillId="0" borderId="10" xfId="0" applyNumberFormat="1" applyFont="1" applyBorder="1" applyAlignment="1">
      <alignment horizontal="right"/>
    </xf>
    <xf numFmtId="2" fontId="10" fillId="2" borderId="10" xfId="1" applyNumberFormat="1" applyFont="1" applyFill="1" applyBorder="1" applyAlignment="1">
      <alignment horizontal="right" vertical="center"/>
    </xf>
    <xf numFmtId="2" fontId="2" fillId="2" borderId="10" xfId="0" applyNumberFormat="1" applyFont="1" applyFill="1" applyBorder="1" applyAlignment="1">
      <alignment horizontal="right"/>
    </xf>
    <xf numFmtId="2" fontId="2" fillId="2" borderId="10" xfId="1" applyNumberFormat="1" applyFont="1" applyFill="1" applyBorder="1" applyAlignment="1">
      <alignment horizontal="right" vertical="center"/>
    </xf>
    <xf numFmtId="2" fontId="2" fillId="0" borderId="10" xfId="1" applyNumberFormat="1" applyFont="1" applyFill="1" applyBorder="1" applyAlignment="1">
      <alignment horizontal="right" vertical="center"/>
    </xf>
    <xf numFmtId="2" fontId="2" fillId="2" borderId="10" xfId="0" applyNumberFormat="1" applyFont="1" applyFill="1" applyBorder="1" applyAlignment="1" applyProtection="1">
      <alignment horizontal="right"/>
    </xf>
    <xf numFmtId="2" fontId="2" fillId="0" borderId="10" xfId="1" applyNumberFormat="1" applyFont="1" applyBorder="1" applyAlignment="1">
      <alignment horizontal="right" vertical="center"/>
    </xf>
    <xf numFmtId="2" fontId="2" fillId="0" borderId="10" xfId="8" applyNumberFormat="1" applyFont="1" applyFill="1" applyBorder="1" applyAlignment="1">
      <alignment horizontal="right" vertical="center"/>
    </xf>
    <xf numFmtId="2" fontId="2" fillId="0" borderId="10" xfId="0" applyNumberFormat="1" applyFont="1" applyFill="1" applyBorder="1" applyAlignment="1">
      <alignment horizontal="right"/>
    </xf>
    <xf numFmtId="2" fontId="2" fillId="0" borderId="10" xfId="3" applyNumberFormat="1" applyFont="1" applyFill="1" applyBorder="1" applyAlignment="1">
      <alignment horizontal="right" vertical="center" wrapText="1"/>
    </xf>
    <xf numFmtId="2" fontId="2" fillId="0" borderId="10" xfId="0" applyNumberFormat="1" applyFont="1" applyBorder="1" applyAlignment="1" applyProtection="1">
      <alignment horizontal="right"/>
    </xf>
    <xf numFmtId="2" fontId="30" fillId="0" borderId="10" xfId="0" applyNumberFormat="1" applyFont="1" applyBorder="1" applyAlignment="1">
      <alignment horizontal="right"/>
    </xf>
    <xf numFmtId="2" fontId="2" fillId="2" borderId="10" xfId="3" applyNumberFormat="1" applyFont="1" applyFill="1" applyBorder="1" applyAlignment="1">
      <alignment horizontal="right" vertical="center" wrapText="1"/>
    </xf>
    <xf numFmtId="0" fontId="2" fillId="2" borderId="10" xfId="1" applyNumberFormat="1" applyFont="1" applyFill="1" applyBorder="1" applyAlignment="1">
      <alignment horizontal="right" vertical="center"/>
    </xf>
    <xf numFmtId="164" fontId="4" fillId="0" borderId="10" xfId="1" applyNumberFormat="1" applyFont="1" applyBorder="1" applyAlignment="1">
      <alignment horizontal="right" vertical="center"/>
    </xf>
    <xf numFmtId="164" fontId="2" fillId="0" borderId="10" xfId="1" applyNumberFormat="1" applyFont="1" applyBorder="1" applyAlignment="1">
      <alignment horizontal="right" vertical="center"/>
    </xf>
    <xf numFmtId="2" fontId="4" fillId="0" borderId="10" xfId="1" applyNumberFormat="1" applyFont="1" applyBorder="1" applyAlignment="1">
      <alignment horizontal="right" vertical="center"/>
    </xf>
    <xf numFmtId="164" fontId="4" fillId="0" borderId="10" xfId="1" applyNumberFormat="1" applyFont="1" applyFill="1" applyBorder="1" applyAlignment="1">
      <alignment horizontal="right" vertical="center"/>
    </xf>
    <xf numFmtId="0" fontId="11" fillId="2" borderId="10" xfId="0" applyFont="1" applyFill="1" applyBorder="1"/>
    <xf numFmtId="2" fontId="24" fillId="0" borderId="10" xfId="1" applyNumberFormat="1" applyFont="1" applyBorder="1" applyAlignment="1">
      <alignment vertical="center"/>
    </xf>
    <xf numFmtId="164" fontId="2" fillId="2" borderId="10" xfId="1" applyNumberFormat="1" applyFont="1" applyFill="1" applyBorder="1" applyAlignment="1">
      <alignment horizontal="right" vertical="center"/>
    </xf>
    <xf numFmtId="164" fontId="4" fillId="2" borderId="10" xfId="1" applyNumberFormat="1" applyFont="1" applyFill="1" applyBorder="1" applyAlignment="1">
      <alignment horizontal="right" vertical="center"/>
    </xf>
    <xf numFmtId="0" fontId="28" fillId="5" borderId="10" xfId="0" applyFont="1" applyFill="1" applyBorder="1" applyAlignment="1">
      <alignment horizontal="right"/>
    </xf>
    <xf numFmtId="2" fontId="11" fillId="2" borderId="10" xfId="0" applyNumberFormat="1" applyFont="1" applyFill="1" applyBorder="1"/>
    <xf numFmtId="2" fontId="1" fillId="0" borderId="10" xfId="1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/>
    </xf>
    <xf numFmtId="2" fontId="2" fillId="0" borderId="10" xfId="8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0" fontId="0" fillId="0" borderId="0" xfId="0" applyAlignment="1"/>
    <xf numFmtId="0" fontId="0" fillId="0" borderId="0" xfId="0" applyBorder="1" applyAlignment="1"/>
    <xf numFmtId="0" fontId="3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13" fillId="0" borderId="0" xfId="0" applyFont="1" applyAlignment="1"/>
    <xf numFmtId="0" fontId="0" fillId="0" borderId="0" xfId="0" applyBorder="1" applyAlignment="1">
      <alignment horizontal="center"/>
    </xf>
    <xf numFmtId="2" fontId="2" fillId="2" borderId="0" xfId="1" applyNumberFormat="1" applyFont="1" applyFill="1" applyBorder="1" applyAlignment="1">
      <alignment horizontal="right" vertical="center"/>
    </xf>
    <xf numFmtId="49" fontId="2" fillId="0" borderId="10" xfId="1" applyNumberFormat="1" applyFont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right"/>
    </xf>
    <xf numFmtId="0" fontId="18" fillId="0" borderId="10" xfId="2" applyFont="1" applyBorder="1" applyAlignment="1">
      <alignment horizontal="center"/>
    </xf>
    <xf numFmtId="1" fontId="19" fillId="0" borderId="10" xfId="2" applyNumberFormat="1" applyFont="1" applyBorder="1" applyAlignment="1">
      <alignment horizontal="center"/>
    </xf>
    <xf numFmtId="0" fontId="19" fillId="0" borderId="10" xfId="2" applyFont="1" applyBorder="1" applyAlignment="1">
      <alignment horizontal="center"/>
    </xf>
    <xf numFmtId="49" fontId="2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1" fillId="0" borderId="0" xfId="1" applyBorder="1"/>
    <xf numFmtId="0" fontId="2" fillId="2" borderId="10" xfId="1" applyFont="1" applyFill="1" applyBorder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 wrapText="1"/>
    </xf>
    <xf numFmtId="49" fontId="13" fillId="0" borderId="19" xfId="0" applyNumberFormat="1" applyFont="1" applyBorder="1" applyAlignment="1">
      <alignment horizontal="center" vertical="center"/>
    </xf>
    <xf numFmtId="0" fontId="13" fillId="0" borderId="23" xfId="0" applyFont="1" applyBorder="1"/>
    <xf numFmtId="49" fontId="13" fillId="0" borderId="17" xfId="0" applyNumberFormat="1" applyFont="1" applyBorder="1" applyAlignment="1">
      <alignment horizontal="center" vertical="center"/>
    </xf>
    <xf numFmtId="0" fontId="13" fillId="0" borderId="5" xfId="0" applyFont="1" applyBorder="1"/>
    <xf numFmtId="49" fontId="13" fillId="0" borderId="5" xfId="0" applyNumberFormat="1" applyFont="1" applyBorder="1"/>
    <xf numFmtId="49" fontId="13" fillId="0" borderId="18" xfId="0" applyNumberFormat="1" applyFont="1" applyBorder="1" applyAlignment="1">
      <alignment horizontal="center" vertical="center"/>
    </xf>
    <xf numFmtId="49" fontId="13" fillId="0" borderId="26" xfId="0" applyNumberFormat="1" applyFont="1" applyBorder="1"/>
    <xf numFmtId="0" fontId="13" fillId="0" borderId="14" xfId="0" applyFont="1" applyBorder="1" applyAlignment="1">
      <alignment horizontal="center" vertical="center"/>
    </xf>
    <xf numFmtId="0" fontId="32" fillId="0" borderId="20" xfId="4" applyFont="1" applyBorder="1" applyAlignment="1"/>
    <xf numFmtId="0" fontId="13" fillId="0" borderId="16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32" fillId="0" borderId="23" xfId="5" applyFont="1" applyBorder="1" applyAlignment="1"/>
    <xf numFmtId="0" fontId="13" fillId="0" borderId="17" xfId="0" applyFont="1" applyBorder="1" applyAlignment="1">
      <alignment horizontal="center" vertical="center"/>
    </xf>
    <xf numFmtId="0" fontId="32" fillId="0" borderId="5" xfId="5" applyFont="1" applyBorder="1" applyAlignment="1"/>
    <xf numFmtId="0" fontId="13" fillId="0" borderId="18" xfId="0" applyFont="1" applyBorder="1" applyAlignment="1">
      <alignment horizontal="center" vertical="center"/>
    </xf>
    <xf numFmtId="0" fontId="32" fillId="0" borderId="26" xfId="5" applyFont="1" applyBorder="1" applyAlignment="1"/>
    <xf numFmtId="0" fontId="13" fillId="0" borderId="8" xfId="0" applyFont="1" applyBorder="1" applyAlignment="1">
      <alignment horizontal="center" vertical="center"/>
    </xf>
    <xf numFmtId="0" fontId="32" fillId="0" borderId="9" xfId="5" applyFont="1" applyBorder="1" applyAlignment="1"/>
    <xf numFmtId="0" fontId="13" fillId="0" borderId="24" xfId="0" applyFont="1" applyBorder="1" applyAlignment="1">
      <alignment horizontal="center" vertical="center"/>
    </xf>
    <xf numFmtId="0" fontId="13" fillId="0" borderId="13" xfId="6" applyFont="1" applyBorder="1" applyAlignment="1"/>
    <xf numFmtId="0" fontId="33" fillId="0" borderId="17" xfId="0" applyFont="1" applyBorder="1" applyAlignment="1">
      <alignment horizontal="center" vertical="center"/>
    </xf>
    <xf numFmtId="0" fontId="32" fillId="0" borderId="10" xfId="5" applyFont="1" applyFill="1" applyBorder="1" applyAlignment="1"/>
    <xf numFmtId="0" fontId="33" fillId="0" borderId="18" xfId="0" applyFont="1" applyBorder="1" applyAlignment="1">
      <alignment horizontal="center" vertical="center"/>
    </xf>
    <xf numFmtId="0" fontId="32" fillId="0" borderId="12" xfId="5" applyFont="1" applyFill="1" applyBorder="1" applyAlignment="1"/>
    <xf numFmtId="2" fontId="6" fillId="0" borderId="10" xfId="1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right"/>
    </xf>
    <xf numFmtId="0" fontId="2" fillId="0" borderId="10" xfId="1" applyFont="1" applyBorder="1" applyAlignment="1">
      <alignment horizontal="right" vertical="center"/>
    </xf>
    <xf numFmtId="0" fontId="1" fillId="0" borderId="10" xfId="1" applyFont="1" applyBorder="1" applyAlignment="1">
      <alignment horizontal="right" vertical="center"/>
    </xf>
    <xf numFmtId="0" fontId="9" fillId="2" borderId="11" xfId="1" applyNumberFormat="1" applyFont="1" applyFill="1" applyBorder="1" applyAlignment="1">
      <alignment horizontal="center" vertical="center" wrapText="1"/>
    </xf>
    <xf numFmtId="0" fontId="2" fillId="0" borderId="10" xfId="7" applyFont="1" applyBorder="1"/>
    <xf numFmtId="4" fontId="2" fillId="0" borderId="10" xfId="7" applyNumberFormat="1" applyFont="1" applyBorder="1"/>
    <xf numFmtId="0" fontId="9" fillId="0" borderId="11" xfId="1" applyFont="1" applyBorder="1" applyAlignment="1">
      <alignment horizontal="center" vertical="center" wrapText="1"/>
    </xf>
    <xf numFmtId="2" fontId="9" fillId="2" borderId="11" xfId="1" applyNumberFormat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2" fontId="9" fillId="0" borderId="11" xfId="1" applyNumberFormat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2" borderId="10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0" fontId="10" fillId="2" borderId="10" xfId="1" applyNumberFormat="1" applyFont="1" applyFill="1" applyBorder="1" applyAlignment="1">
      <alignment horizontal="right" vertical="center"/>
    </xf>
    <xf numFmtId="164" fontId="10" fillId="0" borderId="10" xfId="1" applyNumberFormat="1" applyFont="1" applyBorder="1" applyAlignment="1">
      <alignment horizontal="right" vertical="center"/>
    </xf>
    <xf numFmtId="0" fontId="1" fillId="0" borderId="10" xfId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164" fontId="10" fillId="2" borderId="10" xfId="1" applyNumberFormat="1" applyFont="1" applyFill="1" applyBorder="1" applyAlignment="1">
      <alignment horizontal="right" vertical="center"/>
    </xf>
    <xf numFmtId="0" fontId="6" fillId="0" borderId="10" xfId="1" applyNumberFormat="1" applyFont="1" applyBorder="1" applyAlignment="1">
      <alignment horizontal="center" vertical="center"/>
    </xf>
    <xf numFmtId="2" fontId="10" fillId="0" borderId="10" xfId="1" applyNumberFormat="1" applyFont="1" applyBorder="1" applyAlignment="1">
      <alignment horizontal="right" vertical="center"/>
    </xf>
    <xf numFmtId="1" fontId="6" fillId="0" borderId="1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Border="1" applyAlignment="1">
      <alignment horizontal="center" vertical="center"/>
    </xf>
    <xf numFmtId="164" fontId="4" fillId="0" borderId="0" xfId="1" applyNumberFormat="1" applyFont="1" applyBorder="1" applyAlignment="1">
      <alignment horizontal="right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0" fillId="0" borderId="0" xfId="0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7" fillId="0" borderId="0" xfId="1" applyFont="1" applyAlignment="1">
      <alignment horizontal="center"/>
    </xf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wrapText="1"/>
    </xf>
    <xf numFmtId="49" fontId="2" fillId="0" borderId="7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2" fillId="0" borderId="0" xfId="1" applyNumberFormat="1" applyFont="1" applyAlignment="1">
      <alignment horizontal="center"/>
    </xf>
    <xf numFmtId="0" fontId="21" fillId="0" borderId="0" xfId="2" applyNumberFormat="1" applyFont="1" applyAlignment="1">
      <alignment horizontal="left"/>
    </xf>
    <xf numFmtId="0" fontId="22" fillId="0" borderId="0" xfId="2" quotePrefix="1" applyNumberFormat="1" applyFont="1" applyAlignment="1">
      <alignment horizontal="left"/>
    </xf>
    <xf numFmtId="0" fontId="2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3" fillId="0" borderId="0" xfId="0" applyFont="1" applyAlignment="1"/>
    <xf numFmtId="0" fontId="3" fillId="0" borderId="0" xfId="2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3" fillId="0" borderId="0" xfId="0" applyNumberFormat="1" applyFont="1" applyAlignment="1">
      <alignment horizontal="left"/>
    </xf>
    <xf numFmtId="0" fontId="21" fillId="0" borderId="0" xfId="2" applyFont="1" applyAlignment="1">
      <alignment horizontal="left"/>
    </xf>
    <xf numFmtId="2" fontId="34" fillId="0" borderId="10" xfId="7" applyNumberFormat="1" applyFont="1" applyBorder="1" applyAlignment="1">
      <alignment vertical="center"/>
    </xf>
  </cellXfs>
  <cellStyles count="12">
    <cellStyle name="Normal" xfId="3"/>
    <cellStyle name="S10" xfId="9"/>
    <cellStyle name="S8" xfId="10"/>
    <cellStyle name="Обычный" xfId="0" builtinId="0"/>
    <cellStyle name="Обычный 2" xfId="8"/>
    <cellStyle name="Обычный 3" xfId="7"/>
    <cellStyle name="Обычный 4" xfId="11"/>
    <cellStyle name="Обычный_Ф.НИКИТИНО" xfId="2"/>
    <cellStyle name="Обычный_ЯЧ. 2(РП 36), 8(ТП 360)" xfId="1"/>
    <cellStyle name="Обычный_ЯЧ. 53 (ВЛ 8)" xfId="5"/>
    <cellStyle name="Обычный_ЯЧ. 7 (вл №31)" xfId="4"/>
    <cellStyle name="Обычный_ЯЧ.9 (ТП 182)" xfId="6"/>
  </cellStyles>
  <dxfs count="1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16" Type="http://schemas.openxmlformats.org/officeDocument/2006/relationships/worksheet" Target="worksheets/sheet216.xml"/><Relationship Id="rId211" Type="http://schemas.openxmlformats.org/officeDocument/2006/relationships/worksheet" Target="worksheets/sheet21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worksheet" Target="worksheets/sheet206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21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worksheet" Target="worksheets/sheet212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3" Type="http://schemas.openxmlformats.org/officeDocument/2006/relationships/worksheet" Target="worksheets/sheet213.xml"/><Relationship Id="rId218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worksheet" Target="worksheets/sheet20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B1:D44"/>
  <sheetViews>
    <sheetView topLeftCell="A13" workbookViewId="0">
      <selection activeCell="C6" sqref="C6"/>
    </sheetView>
  </sheetViews>
  <sheetFormatPr defaultRowHeight="14.6" x14ac:dyDescent="0.4"/>
  <cols>
    <col min="1" max="1" width="2.84375" customWidth="1"/>
    <col min="2" max="2" width="12.3046875" customWidth="1"/>
    <col min="3" max="3" width="41.07421875" customWidth="1"/>
    <col min="4" max="4" width="30.69140625" customWidth="1"/>
  </cols>
  <sheetData>
    <row r="1" spans="2:4" ht="15" thickBot="1" x14ac:dyDescent="0.45"/>
    <row r="2" spans="2:4" ht="15.9" thickBot="1" x14ac:dyDescent="0.45">
      <c r="B2" s="137" t="s">
        <v>273</v>
      </c>
      <c r="C2" s="138" t="s">
        <v>275</v>
      </c>
      <c r="D2" s="139" t="s">
        <v>274</v>
      </c>
    </row>
    <row r="3" spans="2:4" ht="15.45" x14ac:dyDescent="0.4">
      <c r="B3" s="140" t="s">
        <v>519</v>
      </c>
      <c r="C3" s="141" t="s">
        <v>518</v>
      </c>
      <c r="D3" s="194" t="s">
        <v>276</v>
      </c>
    </row>
    <row r="4" spans="2:4" ht="15.45" x14ac:dyDescent="0.4">
      <c r="B4" s="142" t="s">
        <v>520</v>
      </c>
      <c r="C4" s="143" t="s">
        <v>521</v>
      </c>
      <c r="D4" s="195"/>
    </row>
    <row r="5" spans="2:4" ht="15.45" x14ac:dyDescent="0.4">
      <c r="B5" s="142" t="s">
        <v>522</v>
      </c>
      <c r="C5" s="143" t="s">
        <v>523</v>
      </c>
      <c r="D5" s="195"/>
    </row>
    <row r="6" spans="2:4" ht="15.45" x14ac:dyDescent="0.4">
      <c r="B6" s="142" t="s">
        <v>525</v>
      </c>
      <c r="C6" s="143" t="s">
        <v>524</v>
      </c>
      <c r="D6" s="195"/>
    </row>
    <row r="7" spans="2:4" ht="15.45" x14ac:dyDescent="0.4">
      <c r="B7" s="142" t="s">
        <v>526</v>
      </c>
      <c r="C7" s="143" t="s">
        <v>154</v>
      </c>
      <c r="D7" s="195"/>
    </row>
    <row r="8" spans="2:4" ht="15.45" x14ac:dyDescent="0.4">
      <c r="B8" s="142" t="s">
        <v>528</v>
      </c>
      <c r="C8" s="144" t="s">
        <v>527</v>
      </c>
      <c r="D8" s="195"/>
    </row>
    <row r="9" spans="2:4" ht="15.45" x14ac:dyDescent="0.4">
      <c r="B9" s="142" t="s">
        <v>529</v>
      </c>
      <c r="C9" s="144" t="s">
        <v>153</v>
      </c>
      <c r="D9" s="195"/>
    </row>
    <row r="10" spans="2:4" ht="15.45" x14ac:dyDescent="0.4">
      <c r="B10" s="142" t="s">
        <v>530</v>
      </c>
      <c r="C10" s="144" t="s">
        <v>156</v>
      </c>
      <c r="D10" s="195"/>
    </row>
    <row r="11" spans="2:4" ht="15.45" x14ac:dyDescent="0.4">
      <c r="B11" s="142" t="s">
        <v>531</v>
      </c>
      <c r="C11" s="144" t="s">
        <v>157</v>
      </c>
      <c r="D11" s="195"/>
    </row>
    <row r="12" spans="2:4" ht="15.45" x14ac:dyDescent="0.4">
      <c r="B12" s="142" t="s">
        <v>532</v>
      </c>
      <c r="C12" s="144" t="s">
        <v>517</v>
      </c>
      <c r="D12" s="195"/>
    </row>
    <row r="13" spans="2:4" ht="15.45" x14ac:dyDescent="0.4">
      <c r="B13" s="142" t="s">
        <v>533</v>
      </c>
      <c r="C13" s="143" t="s">
        <v>534</v>
      </c>
      <c r="D13" s="195"/>
    </row>
    <row r="14" spans="2:4" ht="15.45" x14ac:dyDescent="0.4">
      <c r="B14" s="142" t="s">
        <v>535</v>
      </c>
      <c r="C14" s="144" t="s">
        <v>536</v>
      </c>
      <c r="D14" s="195"/>
    </row>
    <row r="15" spans="2:4" ht="15.45" x14ac:dyDescent="0.4">
      <c r="B15" s="142" t="s">
        <v>537</v>
      </c>
      <c r="C15" s="144" t="s">
        <v>538</v>
      </c>
      <c r="D15" s="195"/>
    </row>
    <row r="16" spans="2:4" ht="15.45" x14ac:dyDescent="0.4">
      <c r="B16" s="142" t="s">
        <v>539</v>
      </c>
      <c r="C16" s="144" t="s">
        <v>540</v>
      </c>
      <c r="D16" s="195"/>
    </row>
    <row r="17" spans="2:4" ht="15.45" x14ac:dyDescent="0.4">
      <c r="B17" s="142" t="s">
        <v>541</v>
      </c>
      <c r="C17" s="144" t="s">
        <v>162</v>
      </c>
      <c r="D17" s="195"/>
    </row>
    <row r="18" spans="2:4" ht="15.45" x14ac:dyDescent="0.4">
      <c r="B18" s="142" t="s">
        <v>542</v>
      </c>
      <c r="C18" s="144" t="s">
        <v>160</v>
      </c>
      <c r="D18" s="195"/>
    </row>
    <row r="19" spans="2:4" ht="15.45" x14ac:dyDescent="0.4">
      <c r="B19" s="142" t="s">
        <v>543</v>
      </c>
      <c r="C19" s="144" t="s">
        <v>544</v>
      </c>
      <c r="D19" s="195"/>
    </row>
    <row r="20" spans="2:4" ht="15.45" x14ac:dyDescent="0.4">
      <c r="B20" s="142" t="s">
        <v>545</v>
      </c>
      <c r="C20" s="144" t="s">
        <v>546</v>
      </c>
      <c r="D20" s="195"/>
    </row>
    <row r="21" spans="2:4" ht="15.45" x14ac:dyDescent="0.4">
      <c r="B21" s="142" t="s">
        <v>547</v>
      </c>
      <c r="C21" s="144" t="s">
        <v>548</v>
      </c>
      <c r="D21" s="195"/>
    </row>
    <row r="22" spans="2:4" ht="15.9" thickBot="1" x14ac:dyDescent="0.45">
      <c r="B22" s="145" t="s">
        <v>549</v>
      </c>
      <c r="C22" s="146" t="s">
        <v>550</v>
      </c>
      <c r="D22" s="196"/>
    </row>
    <row r="23" spans="2:4" ht="15.9" thickBot="1" x14ac:dyDescent="0.45">
      <c r="B23" s="147" t="s">
        <v>551</v>
      </c>
      <c r="C23" s="148"/>
      <c r="D23" s="149" t="s">
        <v>509</v>
      </c>
    </row>
    <row r="24" spans="2:4" ht="15.45" x14ac:dyDescent="0.4">
      <c r="B24" s="150" t="s">
        <v>552</v>
      </c>
      <c r="C24" s="151" t="s">
        <v>553</v>
      </c>
      <c r="D24" s="194" t="s">
        <v>510</v>
      </c>
    </row>
    <row r="25" spans="2:4" ht="15.45" x14ac:dyDescent="0.4">
      <c r="B25" s="152">
        <v>122</v>
      </c>
      <c r="C25" s="153" t="s">
        <v>554</v>
      </c>
      <c r="D25" s="195"/>
    </row>
    <row r="26" spans="2:4" ht="15.45" x14ac:dyDescent="0.4">
      <c r="B26" s="152" t="s">
        <v>555</v>
      </c>
      <c r="C26" s="153" t="s">
        <v>219</v>
      </c>
      <c r="D26" s="195"/>
    </row>
    <row r="27" spans="2:4" ht="15.45" x14ac:dyDescent="0.4">
      <c r="B27" s="152" t="s">
        <v>556</v>
      </c>
      <c r="C27" s="153" t="s">
        <v>557</v>
      </c>
      <c r="D27" s="195"/>
    </row>
    <row r="28" spans="2:4" ht="15.45" x14ac:dyDescent="0.4">
      <c r="B28" s="152" t="s">
        <v>558</v>
      </c>
      <c r="C28" s="153" t="s">
        <v>559</v>
      </c>
      <c r="D28" s="195"/>
    </row>
    <row r="29" spans="2:4" ht="15.45" x14ac:dyDescent="0.4">
      <c r="B29" s="152" t="s">
        <v>560</v>
      </c>
      <c r="C29" s="153" t="s">
        <v>217</v>
      </c>
      <c r="D29" s="195"/>
    </row>
    <row r="30" spans="2:4" ht="15.45" x14ac:dyDescent="0.4">
      <c r="B30" s="152">
        <v>142</v>
      </c>
      <c r="C30" s="153" t="s">
        <v>160</v>
      </c>
      <c r="D30" s="195"/>
    </row>
    <row r="31" spans="2:4" ht="15.45" x14ac:dyDescent="0.4">
      <c r="B31" s="152" t="s">
        <v>561</v>
      </c>
      <c r="C31" s="153" t="s">
        <v>562</v>
      </c>
      <c r="D31" s="195"/>
    </row>
    <row r="32" spans="2:4" ht="15.9" thickBot="1" x14ac:dyDescent="0.45">
      <c r="B32" s="154" t="s">
        <v>563</v>
      </c>
      <c r="C32" s="155" t="s">
        <v>564</v>
      </c>
      <c r="D32" s="196"/>
    </row>
    <row r="33" spans="2:4" ht="15.9" thickBot="1" x14ac:dyDescent="0.45">
      <c r="B33" s="156" t="s">
        <v>565</v>
      </c>
      <c r="C33" s="157"/>
      <c r="D33" s="158" t="s">
        <v>511</v>
      </c>
    </row>
    <row r="34" spans="2:4" ht="15.45" x14ac:dyDescent="0.4">
      <c r="B34" s="150">
        <v>168</v>
      </c>
      <c r="C34" s="159" t="s">
        <v>566</v>
      </c>
      <c r="D34" s="194" t="s">
        <v>512</v>
      </c>
    </row>
    <row r="35" spans="2:4" ht="15.45" x14ac:dyDescent="0.4">
      <c r="B35" s="160">
        <v>169</v>
      </c>
      <c r="C35" s="161" t="s">
        <v>567</v>
      </c>
      <c r="D35" s="195"/>
    </row>
    <row r="36" spans="2:4" ht="15.45" x14ac:dyDescent="0.4">
      <c r="B36" s="160" t="s">
        <v>568</v>
      </c>
      <c r="C36" s="161" t="s">
        <v>270</v>
      </c>
      <c r="D36" s="195"/>
    </row>
    <row r="37" spans="2:4" ht="15.45" x14ac:dyDescent="0.4">
      <c r="B37" s="160">
        <v>172</v>
      </c>
      <c r="C37" s="161" t="s">
        <v>569</v>
      </c>
      <c r="D37" s="195"/>
    </row>
    <row r="38" spans="2:4" ht="15.45" x14ac:dyDescent="0.4">
      <c r="B38" s="160">
        <v>173</v>
      </c>
      <c r="C38" s="161" t="s">
        <v>570</v>
      </c>
      <c r="D38" s="195"/>
    </row>
    <row r="39" spans="2:4" ht="15.45" x14ac:dyDescent="0.4">
      <c r="B39" s="160" t="s">
        <v>571</v>
      </c>
      <c r="C39" s="161" t="s">
        <v>572</v>
      </c>
      <c r="D39" s="195"/>
    </row>
    <row r="40" spans="2:4" ht="15.45" x14ac:dyDescent="0.4">
      <c r="B40" s="160" t="s">
        <v>573</v>
      </c>
      <c r="C40" s="161" t="s">
        <v>574</v>
      </c>
      <c r="D40" s="195"/>
    </row>
    <row r="41" spans="2:4" ht="15.45" x14ac:dyDescent="0.4">
      <c r="B41" s="160" t="s">
        <v>575</v>
      </c>
      <c r="C41" s="161" t="s">
        <v>576</v>
      </c>
      <c r="D41" s="195"/>
    </row>
    <row r="42" spans="2:4" ht="15.45" x14ac:dyDescent="0.4">
      <c r="B42" s="160" t="s">
        <v>577</v>
      </c>
      <c r="C42" s="161" t="s">
        <v>578</v>
      </c>
      <c r="D42" s="195"/>
    </row>
    <row r="43" spans="2:4" ht="15.45" x14ac:dyDescent="0.4">
      <c r="B43" s="160" t="s">
        <v>579</v>
      </c>
      <c r="C43" s="161" t="s">
        <v>269</v>
      </c>
      <c r="D43" s="195"/>
    </row>
    <row r="44" spans="2:4" ht="15.9" thickBot="1" x14ac:dyDescent="0.45">
      <c r="B44" s="162" t="s">
        <v>580</v>
      </c>
      <c r="C44" s="163" t="s">
        <v>564</v>
      </c>
      <c r="D44" s="196"/>
    </row>
  </sheetData>
  <mergeCells count="3">
    <mergeCell ref="D3:D22"/>
    <mergeCell ref="D24:D32"/>
    <mergeCell ref="D3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315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316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ТП-Лесопильных цех (д,Заручьевье)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ТП-Лесопильных цех (д,Заручьевье)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0.34373224631396354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0.12105975903614458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0.11710658712715852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0.10782888549618319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9.1736699729486004E-2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9.3903157894736827E-2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0.26710312357846849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0.7177461111111112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6.765574724238026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7.2890808644859808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7.6239497315716269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9.2690302062004317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6.9044029090909094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0.77704728630705389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8.5252198243902448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8.801322753155679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6.3592627400881057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0.27265161578555469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0.88099944426494348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0.56453537728355851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0.24834587652439027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0.50697076095311289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0.83628375979112279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0.41987416523235804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67.561036363336399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99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100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ТП-Поселок (3,4 этажные дома)</v>
      </c>
      <c r="C10" s="216"/>
      <c r="D10" s="216"/>
      <c r="E10" s="217"/>
      <c r="F10" s="215" t="str">
        <f>M4</f>
        <v>ТП-211</v>
      </c>
      <c r="G10" s="218"/>
      <c r="H10" s="218"/>
      <c r="I10" s="219"/>
      <c r="J10" s="215" t="str">
        <f>B10</f>
        <v>ТП-Поселок (3,4 этажные дома)</v>
      </c>
      <c r="K10" s="216"/>
      <c r="L10" s="217"/>
      <c r="M10" s="215" t="str">
        <f>F10</f>
        <v>ТП-211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50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50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35.598017692974842</v>
      </c>
      <c r="F14" s="94"/>
      <c r="G14" s="95"/>
      <c r="H14" s="95"/>
      <c r="I14" s="98">
        <v>0.87118345186470081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25.267344578313256</v>
      </c>
      <c r="F15" s="94"/>
      <c r="G15" s="94"/>
      <c r="H15" s="94"/>
      <c r="I15" s="98">
        <v>1.0140048192771085</v>
      </c>
      <c r="J15" s="103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26.366725525902662</v>
      </c>
      <c r="F16" s="94"/>
      <c r="G16" s="94"/>
      <c r="H16" s="94"/>
      <c r="I16" s="98">
        <v>0.6955421538461537</v>
      </c>
      <c r="J16" s="103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23.460951450381678</v>
      </c>
      <c r="F17" s="94"/>
      <c r="G17" s="94"/>
      <c r="H17" s="94"/>
      <c r="I17" s="98">
        <v>0.88060256488549604</v>
      </c>
      <c r="J17" s="103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22.78128043282236</v>
      </c>
      <c r="F18" s="94"/>
      <c r="G18" s="94"/>
      <c r="H18" s="94"/>
      <c r="I18" s="98">
        <v>0.74918304779080247</v>
      </c>
      <c r="J18" s="103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24.070509473684208</v>
      </c>
      <c r="F19" s="94"/>
      <c r="G19" s="94"/>
      <c r="H19" s="94"/>
      <c r="I19" s="98">
        <v>0.48568799999999995</v>
      </c>
      <c r="J19" s="103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24.615385898407883</v>
      </c>
      <c r="F20" s="94"/>
      <c r="G20" s="94"/>
      <c r="H20" s="94"/>
      <c r="I20" s="98">
        <v>1.99018013646702</v>
      </c>
      <c r="J20" s="103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23.924870370370371</v>
      </c>
      <c r="F21" s="94"/>
      <c r="G21" s="94"/>
      <c r="H21" s="94"/>
      <c r="I21" s="98">
        <v>11.786146666666667</v>
      </c>
      <c r="J21" s="103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30.377878563134978</v>
      </c>
      <c r="F22" s="94"/>
      <c r="G22" s="94"/>
      <c r="H22" s="94"/>
      <c r="I22" s="98">
        <v>13.142838316400582</v>
      </c>
      <c r="J22" s="103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35.451573598130835</v>
      </c>
      <c r="F23" s="94"/>
      <c r="G23" s="94"/>
      <c r="H23" s="94"/>
      <c r="I23" s="98">
        <v>15.569025794392523</v>
      </c>
      <c r="J23" s="103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48.171807315716272</v>
      </c>
      <c r="F24" s="94"/>
      <c r="G24" s="94"/>
      <c r="H24" s="94"/>
      <c r="I24" s="98">
        <v>23.172435026425589</v>
      </c>
      <c r="J24" s="103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47.029063850036046</v>
      </c>
      <c r="F25" s="94"/>
      <c r="G25" s="94"/>
      <c r="H25" s="94"/>
      <c r="I25" s="98">
        <v>11.682840155731794</v>
      </c>
      <c r="J25" s="103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41.035272727272726</v>
      </c>
      <c r="F26" s="94"/>
      <c r="G26" s="94"/>
      <c r="H26" s="94"/>
      <c r="I26" s="98">
        <v>9.5830458181818177</v>
      </c>
      <c r="J26" s="103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40.742479336099592</v>
      </c>
      <c r="F27" s="94"/>
      <c r="G27" s="94"/>
      <c r="H27" s="94"/>
      <c r="I27" s="98">
        <v>9.7445929958506223</v>
      </c>
      <c r="J27" s="103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42.661269170731707</v>
      </c>
      <c r="F28" s="94"/>
      <c r="G28" s="94"/>
      <c r="H28" s="94"/>
      <c r="I28" s="98">
        <v>8.8909883317073177</v>
      </c>
      <c r="J28" s="103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41.506655757363255</v>
      </c>
      <c r="F29" s="94"/>
      <c r="G29" s="94"/>
      <c r="H29" s="94"/>
      <c r="I29" s="98">
        <v>6.8343303225806444</v>
      </c>
      <c r="J29" s="103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42.395084933920707</v>
      </c>
      <c r="F30" s="94"/>
      <c r="G30" s="94"/>
      <c r="H30" s="94"/>
      <c r="I30" s="98">
        <v>3.9186858502202644</v>
      </c>
      <c r="J30" s="103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47.221745122859268</v>
      </c>
      <c r="F31" s="94"/>
      <c r="G31" s="94"/>
      <c r="H31" s="94"/>
      <c r="I31" s="98">
        <v>1.4385261653015635</v>
      </c>
      <c r="J31" s="103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44.521288788368345</v>
      </c>
      <c r="F32" s="94"/>
      <c r="G32" s="94"/>
      <c r="H32" s="94"/>
      <c r="I32" s="98">
        <v>2.4321579838449114</v>
      </c>
      <c r="J32" s="103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48.52832954725973</v>
      </c>
      <c r="F33" s="94"/>
      <c r="G33" s="94"/>
      <c r="H33" s="94"/>
      <c r="I33" s="98">
        <v>0.76047377283558393</v>
      </c>
      <c r="J33" s="103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49.032391006097562</v>
      </c>
      <c r="F34" s="94"/>
      <c r="G34" s="94"/>
      <c r="H34" s="94"/>
      <c r="I34" s="98">
        <v>0.97789060975609776</v>
      </c>
      <c r="J34" s="103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51.471614757878548</v>
      </c>
      <c r="F35" s="94"/>
      <c r="G35" s="94"/>
      <c r="H35" s="94"/>
      <c r="I35" s="98">
        <v>1.4227701767870868</v>
      </c>
      <c r="J35" s="103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48.880461618798947</v>
      </c>
      <c r="F36" s="94"/>
      <c r="G36" s="94"/>
      <c r="H36" s="94"/>
      <c r="I36" s="98">
        <v>1.1037819321148825</v>
      </c>
      <c r="J36" s="103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39.442724612736662</v>
      </c>
      <c r="F37" s="94"/>
      <c r="G37" s="94"/>
      <c r="H37" s="94"/>
      <c r="I37" s="98">
        <v>0.65493686746987967</v>
      </c>
      <c r="J37" s="103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103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868.95670843628761</v>
      </c>
      <c r="F39" s="107"/>
      <c r="G39" s="107"/>
      <c r="H39" s="107"/>
      <c r="I39" s="106">
        <f>SUM(I15:I38)</f>
        <v>128.93066750853441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319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101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 "Мастерские" с, Абаканово</v>
      </c>
      <c r="C10" s="216"/>
      <c r="D10" s="216"/>
      <c r="E10" s="217"/>
      <c r="F10" s="215" t="str">
        <f>M4</f>
        <v>ТП-242</v>
      </c>
      <c r="G10" s="218"/>
      <c r="H10" s="218"/>
      <c r="I10" s="219"/>
      <c r="J10" s="215" t="str">
        <f>B10</f>
        <v>КТП "Мастерские" с, Абаканово</v>
      </c>
      <c r="K10" s="216"/>
      <c r="L10" s="217"/>
      <c r="M10" s="215" t="str">
        <f>F10</f>
        <v>ТП-242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40</v>
      </c>
      <c r="F11" s="204" t="s">
        <v>286</v>
      </c>
      <c r="G11" s="205"/>
      <c r="H11" s="85"/>
      <c r="I11" s="8">
        <v>30</v>
      </c>
      <c r="J11" s="204" t="s">
        <v>286</v>
      </c>
      <c r="K11" s="205"/>
      <c r="L11" s="8">
        <f>E11</f>
        <v>40</v>
      </c>
      <c r="M11" s="204" t="s">
        <v>286</v>
      </c>
      <c r="N11" s="205"/>
      <c r="O11" s="8">
        <f>I11</f>
        <v>30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1.1494781656548136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5"/>
      <c r="H15" s="95"/>
      <c r="I15" s="98">
        <v>0.71297213855421682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5"/>
      <c r="H16" s="95"/>
      <c r="I16" s="98">
        <v>0.74988138461538467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5"/>
      <c r="H17" s="95"/>
      <c r="I17" s="98">
        <v>0.63043138167938928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5"/>
      <c r="H18" s="95"/>
      <c r="I18" s="98">
        <v>0.66489995491433707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5"/>
      <c r="H19" s="95"/>
      <c r="I19" s="98">
        <v>0.66143036842105252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5"/>
      <c r="H20" s="95"/>
      <c r="I20" s="98">
        <v>0.74631755117513265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5"/>
      <c r="H21" s="95"/>
      <c r="I21" s="98">
        <v>0.52886555555555559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5"/>
      <c r="H22" s="95"/>
      <c r="I22" s="98">
        <v>0.51077848911465895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5"/>
      <c r="H23" s="95"/>
      <c r="I23" s="98">
        <v>0.64079831775700924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5"/>
      <c r="H24" s="95"/>
      <c r="I24" s="98">
        <v>1.0891356759388038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5"/>
      <c r="H25" s="95"/>
      <c r="I25" s="98">
        <v>1.870702710886806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5"/>
      <c r="H26" s="95"/>
      <c r="I26" s="98">
        <v>1.1734341818181817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5"/>
      <c r="H27" s="95"/>
      <c r="I27" s="98">
        <v>0.9450575103734441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5"/>
      <c r="H28" s="95"/>
      <c r="I28" s="98">
        <v>1.1078565365853659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5"/>
      <c r="H29" s="95"/>
      <c r="I29" s="98">
        <v>1.9945844474053291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5"/>
      <c r="H30" s="95"/>
      <c r="I30" s="98">
        <v>1.6175970660792949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5"/>
      <c r="H31" s="95"/>
      <c r="I31" s="98">
        <v>1.8134611764705881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5"/>
      <c r="H32" s="95"/>
      <c r="I32" s="98">
        <v>1.3516058675282716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5"/>
      <c r="H33" s="95"/>
      <c r="I33" s="98">
        <v>1.4039515806195395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5"/>
      <c r="H34" s="95"/>
      <c r="I34" s="98">
        <v>1.0615259908536587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5"/>
      <c r="H35" s="95"/>
      <c r="I35" s="98">
        <v>0.96036986933128354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5"/>
      <c r="H36" s="95"/>
      <c r="I36" s="98">
        <v>1.6364208877284592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5"/>
      <c r="H37" s="95"/>
      <c r="I37" s="98">
        <v>1.3130224698795181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25.185101113285281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320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102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ТП-249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ТП-249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6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6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6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6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6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6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6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6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6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6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6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6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6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6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6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6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6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6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6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6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6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6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6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6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5" width="11.3046875" style="28" customWidth="1"/>
    <col min="6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322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E3" s="25"/>
      <c r="M3" s="199" t="s">
        <v>107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30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E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 Шухтовское Лесничество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 Шухтовское Лесничество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27">
        <v>30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6.7956260190806592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5.5377079518072287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5.8482319874411299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6.1952596030534348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5.430812623985573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5.2335359999999991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4.420294829416223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4.6540168888888891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8.9132339854862117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11.558102990654204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15.927145368567452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16.928853779379956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12.460753454545454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11.956727612724757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9.2567568390243924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8.2351557924263652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8.2384774977973567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8.1795484735666424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7.1930160387722131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7.4981878316123911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5.2216312499999997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6.6187849346656416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6.3790947258485637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6.2853890189328743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188.17071947859702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E40" s="25"/>
      <c r="P40" s="3"/>
      <c r="Q40" s="3"/>
    </row>
    <row r="41" spans="1:17" s="1" customFormat="1" ht="12.75" customHeight="1" x14ac:dyDescent="0.35">
      <c r="A41" s="1" t="s">
        <v>289</v>
      </c>
      <c r="E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323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108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ЦРП-Маслово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ЦРП-Маслово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7.6174226539462273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5.0907180722891558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5.3088319497645209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5.8815755725190844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5.6509807033363382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5.0582501052631574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4.2736499772554959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4.0898936296296302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4.7792139332365755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3.3938577570093456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4.4346169457579965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4.827619899062725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4.2187752727272727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4.2842607136929463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4.0515896195121961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4.0587553548387092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4.2094410572687222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4.2412473566641831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8.7012290791599352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7.7587426211278805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5.9603010365853653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6.1399792159877027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6.3272321671018279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5.7255567986230638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118.46631883841381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5" width="11.3046875" style="28" customWidth="1"/>
    <col min="6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324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E3" s="25"/>
      <c r="M3" s="199" t="s">
        <v>109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M4" s="199" t="s">
        <v>110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30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E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ТП-227</v>
      </c>
      <c r="C10" s="216"/>
      <c r="D10" s="216"/>
      <c r="E10" s="217"/>
      <c r="F10" s="215" t="str">
        <f>M4</f>
        <v xml:space="preserve"> </v>
      </c>
      <c r="G10" s="218"/>
      <c r="H10" s="218"/>
      <c r="I10" s="219"/>
      <c r="J10" s="215" t="str">
        <f>B10</f>
        <v>ТП-227</v>
      </c>
      <c r="K10" s="216"/>
      <c r="L10" s="217"/>
      <c r="M10" s="215" t="str">
        <f>F10</f>
        <v xml:space="preserve"> 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27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3.8047603816131832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2.1977002409638553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2.3634238492935635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2.1173672061068705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2.027381064021641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2.0752597894736837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1.7361703032600451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1.5488205555555556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0.99467389985486221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0.72979808411214941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3.0214731655076492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3.0172624369142027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2.2316203636363636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2.2471367468879668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2.1418559707317075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2.205845301542777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2.3001588634361236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3.0673306775874902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3.0889363231017768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7.1218309134233531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3.3240140396341467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3.6016047809377398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4.2786610966057435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4.6567861962134254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62.09511186880269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E40" s="25"/>
      <c r="P40" s="3"/>
      <c r="Q40" s="3"/>
    </row>
    <row r="41" spans="1:17" s="1" customFormat="1" ht="12.75" customHeight="1" x14ac:dyDescent="0.35">
      <c r="A41" s="1" t="s">
        <v>289</v>
      </c>
      <c r="E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117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120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ТП-23 В-1</v>
      </c>
      <c r="C10" s="216"/>
      <c r="D10" s="216"/>
      <c r="E10" s="217"/>
      <c r="F10" s="215" t="str">
        <f>M4</f>
        <v>КТП-Очистные</v>
      </c>
      <c r="G10" s="218"/>
      <c r="H10" s="218"/>
      <c r="I10" s="219"/>
      <c r="J10" s="215" t="str">
        <f>B10</f>
        <v>ТП-23 В-1</v>
      </c>
      <c r="K10" s="216"/>
      <c r="L10" s="217"/>
      <c r="M10" s="215" t="str">
        <f>F10</f>
        <v>КТП-Очистные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6.5849089332176929</v>
      </c>
      <c r="F14" s="94"/>
      <c r="G14" s="95"/>
      <c r="H14" s="95"/>
      <c r="I14" s="98">
        <v>6.8404033998265392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97"/>
      <c r="C15" s="95"/>
      <c r="D15" s="95"/>
      <c r="E15" s="92">
        <v>9.610282409638554</v>
      </c>
      <c r="F15" s="94"/>
      <c r="G15" s="95"/>
      <c r="H15" s="95"/>
      <c r="I15" s="98">
        <v>3.9343386987951807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97"/>
      <c r="C16" s="95"/>
      <c r="D16" s="95"/>
      <c r="E16" s="92">
        <v>12.00874820722135</v>
      </c>
      <c r="F16" s="94"/>
      <c r="G16" s="95"/>
      <c r="H16" s="95"/>
      <c r="I16" s="98">
        <v>4.6427438769230767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97"/>
      <c r="C17" s="95"/>
      <c r="D17" s="95"/>
      <c r="E17" s="92">
        <v>9.4889419236641217</v>
      </c>
      <c r="F17" s="94"/>
      <c r="G17" s="95"/>
      <c r="H17" s="95"/>
      <c r="I17" s="98">
        <v>4.1148156213740457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97"/>
      <c r="C18" s="95"/>
      <c r="D18" s="95"/>
      <c r="E18" s="92">
        <v>7.8526614968440027</v>
      </c>
      <c r="F18" s="94"/>
      <c r="G18" s="95"/>
      <c r="H18" s="95"/>
      <c r="I18" s="98">
        <v>3.9157300631199274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97"/>
      <c r="C19" s="95"/>
      <c r="D19" s="95"/>
      <c r="E19" s="92">
        <v>7.8878652631578943</v>
      </c>
      <c r="F19" s="94"/>
      <c r="G19" s="95"/>
      <c r="H19" s="95"/>
      <c r="I19" s="98">
        <v>4.2433793684210519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97"/>
      <c r="C20" s="95"/>
      <c r="D20" s="95"/>
      <c r="E20" s="92">
        <v>6.599018347232751</v>
      </c>
      <c r="F20" s="94"/>
      <c r="G20" s="95"/>
      <c r="H20" s="95"/>
      <c r="I20" s="98">
        <v>3.6074633631539039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97"/>
      <c r="C21" s="95"/>
      <c r="D21" s="95"/>
      <c r="E21" s="92">
        <v>7.7969893333333351</v>
      </c>
      <c r="F21" s="94"/>
      <c r="G21" s="95"/>
      <c r="H21" s="95"/>
      <c r="I21" s="98">
        <v>3.3323566814814813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97"/>
      <c r="C22" s="95"/>
      <c r="D22" s="95"/>
      <c r="E22" s="92">
        <v>12.688812992743104</v>
      </c>
      <c r="F22" s="94"/>
      <c r="G22" s="95"/>
      <c r="H22" s="95"/>
      <c r="I22" s="98">
        <v>3.9571891367198839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97"/>
      <c r="C23" s="95"/>
      <c r="D23" s="95"/>
      <c r="E23" s="92">
        <v>12.459967289719623</v>
      </c>
      <c r="F23" s="94"/>
      <c r="G23" s="95"/>
      <c r="H23" s="95"/>
      <c r="I23" s="98">
        <v>3.6739103551401864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97"/>
      <c r="C24" s="95"/>
      <c r="D24" s="95"/>
      <c r="E24" s="92">
        <v>14.334430831710709</v>
      </c>
      <c r="F24" s="94"/>
      <c r="G24" s="95"/>
      <c r="H24" s="95"/>
      <c r="I24" s="98">
        <v>5.021735245618915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97"/>
      <c r="C25" s="95"/>
      <c r="D25" s="95"/>
      <c r="E25" s="92">
        <v>17.862193626532083</v>
      </c>
      <c r="F25" s="94"/>
      <c r="G25" s="95"/>
      <c r="H25" s="95"/>
      <c r="I25" s="98">
        <v>5.0979666134102377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97"/>
      <c r="C26" s="95"/>
      <c r="D26" s="95"/>
      <c r="E26" s="92">
        <v>14.332660363636364</v>
      </c>
      <c r="F26" s="94"/>
      <c r="G26" s="95"/>
      <c r="H26" s="95"/>
      <c r="I26" s="98">
        <v>4.2858286545454547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97"/>
      <c r="C27" s="95"/>
      <c r="D27" s="95"/>
      <c r="E27" s="92">
        <v>14.868904829875518</v>
      </c>
      <c r="F27" s="94"/>
      <c r="G27" s="95"/>
      <c r="H27" s="95"/>
      <c r="I27" s="98">
        <v>5.499534667773168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97"/>
      <c r="C28" s="95"/>
      <c r="D28" s="95"/>
      <c r="E28" s="92">
        <v>14.180563668292683</v>
      </c>
      <c r="F28" s="94"/>
      <c r="G28" s="95"/>
      <c r="H28" s="95"/>
      <c r="I28" s="98">
        <v>5.8804321560975614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97"/>
      <c r="C29" s="95"/>
      <c r="D29" s="95"/>
      <c r="E29" s="92">
        <v>13.764474681626924</v>
      </c>
      <c r="F29" s="94"/>
      <c r="G29" s="95"/>
      <c r="H29" s="95"/>
      <c r="I29" s="98">
        <v>4.5225438047685831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97"/>
      <c r="C30" s="95"/>
      <c r="D30" s="95"/>
      <c r="E30" s="92">
        <v>12.808727788546255</v>
      </c>
      <c r="F30" s="94"/>
      <c r="G30" s="95"/>
      <c r="H30" s="95"/>
      <c r="I30" s="98">
        <v>4.9697442255506603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97"/>
      <c r="C31" s="95"/>
      <c r="D31" s="95"/>
      <c r="E31" s="92">
        <v>14.632303380491434</v>
      </c>
      <c r="F31" s="94"/>
      <c r="G31" s="95"/>
      <c r="H31" s="95"/>
      <c r="I31" s="98">
        <v>5.09299476396128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97"/>
      <c r="C32" s="95"/>
      <c r="D32" s="95"/>
      <c r="E32" s="92">
        <v>12.442757583198707</v>
      </c>
      <c r="F32" s="94"/>
      <c r="G32" s="95"/>
      <c r="H32" s="95"/>
      <c r="I32" s="98">
        <v>4.6474729667205175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97"/>
      <c r="C33" s="95"/>
      <c r="D33" s="95"/>
      <c r="E33" s="92">
        <v>13.896255440826053</v>
      </c>
      <c r="F33" s="94"/>
      <c r="G33" s="95"/>
      <c r="H33" s="95"/>
      <c r="I33" s="98">
        <v>7.3297972104845117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97"/>
      <c r="C34" s="95"/>
      <c r="D34" s="95"/>
      <c r="E34" s="92">
        <v>15.970550213414633</v>
      </c>
      <c r="F34" s="94"/>
      <c r="G34" s="95"/>
      <c r="H34" s="95"/>
      <c r="I34" s="98">
        <v>5.7077930853658536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97"/>
      <c r="C35" s="95"/>
      <c r="D35" s="95"/>
      <c r="E35" s="92">
        <v>15.631598462720984</v>
      </c>
      <c r="F35" s="94"/>
      <c r="G35" s="95"/>
      <c r="H35" s="95"/>
      <c r="I35" s="98">
        <v>6.1634404058416594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97"/>
      <c r="C36" s="95"/>
      <c r="D36" s="95"/>
      <c r="E36" s="92">
        <v>14.703035404699738</v>
      </c>
      <c r="F36" s="94"/>
      <c r="G36" s="95"/>
      <c r="H36" s="95"/>
      <c r="I36" s="98">
        <v>6.7202351122715394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97"/>
      <c r="C37" s="95"/>
      <c r="D37" s="95"/>
      <c r="E37" s="92">
        <v>14.123040103270222</v>
      </c>
      <c r="F37" s="94"/>
      <c r="G37" s="95"/>
      <c r="H37" s="95"/>
      <c r="I37" s="98">
        <v>5.2394949397590374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97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289.94478364239706</v>
      </c>
      <c r="F39" s="107"/>
      <c r="G39" s="107"/>
      <c r="H39" s="107"/>
      <c r="I39" s="106">
        <f>SUM(I15:I38)</f>
        <v>111.60094101729771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80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81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ТП-72</v>
      </c>
      <c r="C10" s="216"/>
      <c r="D10" s="216"/>
      <c r="E10" s="217"/>
      <c r="F10" s="215" t="str">
        <f>M4</f>
        <v>МТП Гоша-2</v>
      </c>
      <c r="G10" s="218"/>
      <c r="H10" s="218"/>
      <c r="I10" s="219"/>
      <c r="J10" s="215" t="str">
        <f>B10</f>
        <v>ТП-72</v>
      </c>
      <c r="K10" s="216"/>
      <c r="L10" s="217"/>
      <c r="M10" s="215" t="str">
        <f>F10</f>
        <v>МТП Гоша-2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50</v>
      </c>
      <c r="F11" s="204" t="s">
        <v>286</v>
      </c>
      <c r="G11" s="205"/>
      <c r="H11" s="85"/>
      <c r="I11" s="8">
        <v>20</v>
      </c>
      <c r="J11" s="204" t="s">
        <v>286</v>
      </c>
      <c r="K11" s="205"/>
      <c r="L11" s="8">
        <f>E11</f>
        <v>50</v>
      </c>
      <c r="M11" s="204" t="s">
        <v>286</v>
      </c>
      <c r="N11" s="205"/>
      <c r="O11" s="8">
        <f>I11</f>
        <v>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4.899172246313964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1.6296506024096384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3.3712502354788061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3.3819059541984737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2.9814427412082951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1.7841599999999997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1.4140753601213036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1.6369648148148148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2.0610360087082733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2.6403264018691575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4.0013049026425591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4.0029014996395098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2.6018109090909087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2.4676501659751042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2.2860531707317078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2.7756886711079942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3.5141315969163003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2.7833185778108707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2.8822821324717287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3.1121822081016681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3.8047861852134144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4.0487248270561107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3.2576169712793734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4.0237940834767647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66.463058020322777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326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115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116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КТП-Льнозавод</v>
      </c>
      <c r="C10" s="216"/>
      <c r="D10" s="216"/>
      <c r="E10" s="217"/>
      <c r="F10" s="215" t="str">
        <f>M4</f>
        <v>КТП-Детский сад</v>
      </c>
      <c r="G10" s="218"/>
      <c r="H10" s="218"/>
      <c r="I10" s="219"/>
      <c r="J10" s="215" t="str">
        <f>B10</f>
        <v>КТП-Льнозавод</v>
      </c>
      <c r="K10" s="216"/>
      <c r="L10" s="217"/>
      <c r="M10" s="215" t="str">
        <f>F10</f>
        <v>КТП-Детский сад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40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40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7.759985932350391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4"/>
      <c r="H15" s="94"/>
      <c r="I15" s="98">
        <v>3.9039185542168675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4"/>
      <c r="H16" s="94"/>
      <c r="I16" s="98">
        <v>4.9267569230769226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4"/>
      <c r="H17" s="94"/>
      <c r="I17" s="98">
        <v>4.6164922340966923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4"/>
      <c r="H18" s="94"/>
      <c r="I18" s="98">
        <v>3.5086739404869252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4"/>
      <c r="H19" s="94"/>
      <c r="I19" s="98">
        <v>3.4509410526315785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4"/>
      <c r="H20" s="94"/>
      <c r="I20" s="98">
        <v>2.7548282941622437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4"/>
      <c r="H21" s="94"/>
      <c r="I21" s="98">
        <v>3.3948131851851855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4"/>
      <c r="H22" s="94"/>
      <c r="I22" s="98">
        <v>6.1651859738751815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4"/>
      <c r="H23" s="94"/>
      <c r="I23" s="98">
        <v>5.8858512149532709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4"/>
      <c r="H24" s="94"/>
      <c r="I24" s="98">
        <v>7.7137351098748255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4"/>
      <c r="H25" s="94"/>
      <c r="I25" s="98">
        <v>8.4644268896899781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4"/>
      <c r="H26" s="94"/>
      <c r="I26" s="98">
        <v>7.5993832727272714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4"/>
      <c r="H27" s="94"/>
      <c r="I27" s="98">
        <v>5.614341654218534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4"/>
      <c r="H28" s="94"/>
      <c r="I28" s="98">
        <v>6.9355336195121957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4"/>
      <c r="H29" s="94"/>
      <c r="I29" s="98">
        <v>7.5771923141654964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4"/>
      <c r="H30" s="94"/>
      <c r="I30" s="98">
        <v>8.2170893215859024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4"/>
      <c r="H31" s="94"/>
      <c r="I31" s="98">
        <v>10.758339300074459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4"/>
      <c r="H32" s="94"/>
      <c r="I32" s="98">
        <v>8.9227964588045232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4"/>
      <c r="H33" s="94"/>
      <c r="I33" s="98">
        <v>7.3707457982525817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4"/>
      <c r="H34" s="94"/>
      <c r="I34" s="98">
        <v>7.9260607317073184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4"/>
      <c r="H35" s="94"/>
      <c r="I35" s="98">
        <v>9.19109534204458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4"/>
      <c r="H36" s="94"/>
      <c r="I36" s="98">
        <v>9.677343916449086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4"/>
      <c r="H37" s="94"/>
      <c r="I37" s="98">
        <v>8.3252551807228912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152.90080028251452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342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140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КТП-ДНТ Ульяновский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КТП-ДНТ Ульяновский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0.86229382480485695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0.63983186746987952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0.77450038304552593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0.67352209160305343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0.61176911632100983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0.64519294736842092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0.46654867323730081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0.73285655555555562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1.2949597140783746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1.3742290453938582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2.0169444742698195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1.8157762191780822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1.534786909090909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1.8500411535269707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1.6082760878048781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1.1029226507713885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1.0147759691629958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1.1133274311243482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1.0876536348949919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1.932448022239873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1.6429034908536588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1.6476549730976169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1.200500365535248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0.69188630808950069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27.47330808371326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66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67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ТП-Водозабор (встроен) В-1</v>
      </c>
      <c r="C10" s="216"/>
      <c r="D10" s="216"/>
      <c r="E10" s="217"/>
      <c r="F10" s="215" t="str">
        <f>M4</f>
        <v>ТП-Водозабор (встроен) В-2</v>
      </c>
      <c r="G10" s="218"/>
      <c r="H10" s="218"/>
      <c r="I10" s="219"/>
      <c r="J10" s="215" t="str">
        <f>B10</f>
        <v>ТП-Водозабор (встроен) В-1</v>
      </c>
      <c r="K10" s="216"/>
      <c r="L10" s="217"/>
      <c r="M10" s="215" t="str">
        <f>F10</f>
        <v>ТП-Водозабор (встроен)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20</v>
      </c>
      <c r="F11" s="204" t="s">
        <v>286</v>
      </c>
      <c r="G11" s="205"/>
      <c r="H11" s="85"/>
      <c r="I11" s="8">
        <v>20</v>
      </c>
      <c r="J11" s="204" t="s">
        <v>286</v>
      </c>
      <c r="K11" s="205"/>
      <c r="L11" s="8">
        <f>E11</f>
        <v>20</v>
      </c>
      <c r="M11" s="204" t="s">
        <v>286</v>
      </c>
      <c r="N11" s="205"/>
      <c r="O11" s="8">
        <f>I11</f>
        <v>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1.2180435299219428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5"/>
      <c r="H15" s="95"/>
      <c r="I15" s="98">
        <v>0.95696704819277112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5"/>
      <c r="H16" s="95"/>
      <c r="I16" s="98">
        <v>1.0867846153846152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5"/>
      <c r="H17" s="95"/>
      <c r="I17" s="98">
        <v>1.0006847328244273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5"/>
      <c r="H18" s="95"/>
      <c r="I18" s="98">
        <v>0.98018115419296648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5"/>
      <c r="H19" s="95"/>
      <c r="I19" s="98">
        <v>0.9522041052631578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5"/>
      <c r="H20" s="95"/>
      <c r="I20" s="98">
        <v>0.77512278999241835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5"/>
      <c r="H21" s="95"/>
      <c r="I21" s="98">
        <v>1.5463021481481483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5"/>
      <c r="H22" s="95"/>
      <c r="I22" s="98">
        <v>5.1734990827285925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5"/>
      <c r="H23" s="95"/>
      <c r="I23" s="98">
        <v>5.1026532710280357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5"/>
      <c r="H24" s="95"/>
      <c r="I24" s="98">
        <v>6.7534219332406122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5"/>
      <c r="H25" s="95"/>
      <c r="I25" s="98">
        <v>6.8954504224945916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5"/>
      <c r="H26" s="95"/>
      <c r="I26" s="98">
        <v>6.4049949090909086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5"/>
      <c r="H27" s="95"/>
      <c r="I27" s="98">
        <v>6.4263910705394194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5"/>
      <c r="H28" s="95"/>
      <c r="I28" s="98">
        <v>6.0984864585365859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5"/>
      <c r="H29" s="95"/>
      <c r="I29" s="98">
        <v>6.3960417475455813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5"/>
      <c r="H30" s="95"/>
      <c r="I30" s="98">
        <v>6.4476052070484586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5"/>
      <c r="H31" s="95"/>
      <c r="I31" s="98">
        <v>1.1554119731943409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5"/>
      <c r="H32" s="95"/>
      <c r="I32" s="98">
        <v>1.1574727754442651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5"/>
      <c r="H33" s="95"/>
      <c r="I33" s="98">
        <v>1.0675881810961081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5"/>
      <c r="H34" s="95"/>
      <c r="I34" s="98">
        <v>0.92642268292682939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5"/>
      <c r="H35" s="95"/>
      <c r="I35" s="98">
        <v>1.031508378170638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5"/>
      <c r="H36" s="95"/>
      <c r="I36" s="98">
        <v>0.92409650130548304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5"/>
      <c r="H37" s="95"/>
      <c r="I37" s="98">
        <v>0.91943060240963836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70.178721790798591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M4:O4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B4:C4"/>
    <mergeCell ref="M10:O10"/>
    <mergeCell ref="B11:C11"/>
    <mergeCell ref="F11:G11"/>
    <mergeCell ref="J11:K11"/>
    <mergeCell ref="M11:N11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5" width="11.3046875" style="28" customWidth="1"/>
    <col min="6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E3" s="25"/>
      <c r="M3" s="199" t="s">
        <v>69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M4" s="199" t="s">
        <v>70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30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E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ТП-Школа ПС Домозерово В-1</v>
      </c>
      <c r="C10" s="216"/>
      <c r="D10" s="216"/>
      <c r="E10" s="217"/>
      <c r="F10" s="215" t="str">
        <f>M4</f>
        <v>ТП-Школа ПС Домозерово В-2</v>
      </c>
      <c r="G10" s="218"/>
      <c r="H10" s="218"/>
      <c r="I10" s="219"/>
      <c r="J10" s="215" t="str">
        <f>B10</f>
        <v>ТП-Школа ПС Домозерово В-1</v>
      </c>
      <c r="K10" s="216"/>
      <c r="L10" s="217"/>
      <c r="M10" s="215" t="str">
        <f>F10</f>
        <v>ТП-Школа ПС Домозерово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27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7.5478860156114482</v>
      </c>
      <c r="F14" s="94"/>
      <c r="G14" s="95"/>
      <c r="H14" s="95"/>
      <c r="I14" s="98">
        <v>16.242731469210757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6.1088616867469874</v>
      </c>
      <c r="F15" s="103"/>
      <c r="G15" s="94"/>
      <c r="H15" s="94"/>
      <c r="I15" s="98">
        <v>12.776460722891564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6.8645752163265303</v>
      </c>
      <c r="F16" s="103"/>
      <c r="G16" s="94"/>
      <c r="H16" s="94"/>
      <c r="I16" s="98">
        <v>12.989249723076922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6.2423122076335869</v>
      </c>
      <c r="F17" s="103"/>
      <c r="G17" s="94"/>
      <c r="H17" s="94"/>
      <c r="I17" s="98">
        <v>11.671986723664119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4.6675632822362481</v>
      </c>
      <c r="F18" s="103"/>
      <c r="G18" s="94"/>
      <c r="H18" s="94"/>
      <c r="I18" s="98">
        <v>11.672271884580704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4.4172045473684207</v>
      </c>
      <c r="F19" s="103"/>
      <c r="G19" s="94"/>
      <c r="H19" s="94"/>
      <c r="I19" s="98">
        <v>10.276135578947367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3.5697546868840022</v>
      </c>
      <c r="F20" s="103"/>
      <c r="G20" s="94"/>
      <c r="H20" s="94"/>
      <c r="I20" s="98">
        <v>9.7665471539044706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3.6748600888888894</v>
      </c>
      <c r="F21" s="103"/>
      <c r="G21" s="94"/>
      <c r="H21" s="94"/>
      <c r="I21" s="98">
        <v>9.1629735111111117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4.5163571669085627</v>
      </c>
      <c r="F22" s="103"/>
      <c r="G22" s="94"/>
      <c r="H22" s="94"/>
      <c r="I22" s="98">
        <v>20.044023235994196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4.1438291214953269</v>
      </c>
      <c r="F23" s="103"/>
      <c r="G23" s="94"/>
      <c r="H23" s="94"/>
      <c r="I23" s="98">
        <v>19.978667551401866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5.2278512445062582</v>
      </c>
      <c r="F24" s="103"/>
      <c r="G24" s="94"/>
      <c r="H24" s="94"/>
      <c r="I24" s="98">
        <v>26.420323493741311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5.5614181237202596</v>
      </c>
      <c r="F25" s="103"/>
      <c r="G25" s="94"/>
      <c r="H25" s="94"/>
      <c r="I25" s="98">
        <v>27.691227741023788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11.348784872727274</v>
      </c>
      <c r="F26" s="103"/>
      <c r="G26" s="94"/>
      <c r="H26" s="94"/>
      <c r="I26" s="98">
        <v>26.670482618181815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4.6706842290456434</v>
      </c>
      <c r="F27" s="103"/>
      <c r="G27" s="94"/>
      <c r="H27" s="94"/>
      <c r="I27" s="98">
        <v>23.319819100414939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4.8112626731707318</v>
      </c>
      <c r="F28" s="103"/>
      <c r="G28" s="94"/>
      <c r="H28" s="94"/>
      <c r="I28" s="98">
        <v>17.540006727804879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7.3586999259467021</v>
      </c>
      <c r="F29" s="103"/>
      <c r="G29" s="94"/>
      <c r="H29" s="94"/>
      <c r="I29" s="98">
        <v>21.501397484431976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9.362999608810572</v>
      </c>
      <c r="F30" s="103"/>
      <c r="G30" s="94"/>
      <c r="H30" s="94"/>
      <c r="I30" s="98">
        <v>28.888916616740087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5.1258503767684278</v>
      </c>
      <c r="F31" s="103"/>
      <c r="G31" s="94"/>
      <c r="H31" s="94"/>
      <c r="I31" s="98">
        <v>19.006909545792997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4.8552858261712428</v>
      </c>
      <c r="F32" s="103"/>
      <c r="G32" s="94"/>
      <c r="H32" s="94"/>
      <c r="I32" s="98">
        <v>20.27189027980614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4.8463190849880862</v>
      </c>
      <c r="F33" s="103"/>
      <c r="G33" s="94"/>
      <c r="H33" s="94"/>
      <c r="I33" s="98">
        <v>19.128840285941227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4.4014530731707318</v>
      </c>
      <c r="F34" s="103"/>
      <c r="G34" s="94"/>
      <c r="H34" s="94"/>
      <c r="I34" s="98">
        <v>17.941719292682929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4.8331212544196767</v>
      </c>
      <c r="F35" s="103"/>
      <c r="G35" s="94"/>
      <c r="H35" s="94"/>
      <c r="I35" s="98">
        <v>18.251295827824748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4.3720137023498689</v>
      </c>
      <c r="F36" s="103"/>
      <c r="G36" s="94"/>
      <c r="H36" s="94"/>
      <c r="I36" s="98">
        <v>17.604038349869452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5.5270708296041304</v>
      </c>
      <c r="F37" s="103"/>
      <c r="G37" s="94"/>
      <c r="H37" s="94"/>
      <c r="I37" s="98">
        <v>13.93504134939759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103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126.50813282988817</v>
      </c>
      <c r="F39" s="107"/>
      <c r="G39" s="107"/>
      <c r="H39" s="107"/>
      <c r="I39" s="106">
        <f>SUM(I15:I38)</f>
        <v>416.51022479922625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E40" s="25"/>
      <c r="P40" s="3"/>
      <c r="Q40" s="3"/>
    </row>
    <row r="41" spans="1:17" s="1" customFormat="1" ht="12.75" customHeight="1" x14ac:dyDescent="0.35">
      <c r="A41" s="1" t="s">
        <v>289</v>
      </c>
      <c r="E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68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71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 "Очистные" ПС Домозерово</v>
      </c>
      <c r="C10" s="216"/>
      <c r="D10" s="216"/>
      <c r="E10" s="217"/>
      <c r="F10" s="215" t="str">
        <f>M4</f>
        <v>ТП "Детский сад" ПС Домозерово</v>
      </c>
      <c r="G10" s="218"/>
      <c r="H10" s="218"/>
      <c r="I10" s="219"/>
      <c r="J10" s="215" t="str">
        <f>B10</f>
        <v>КТП "Очистные" ПС Домозерово</v>
      </c>
      <c r="K10" s="216"/>
      <c r="L10" s="217"/>
      <c r="M10" s="215" t="str">
        <f>F10</f>
        <v>ТП "Детский сад" ПС Домозерово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0.27498579705117088</v>
      </c>
      <c r="F14" s="94"/>
      <c r="G14" s="95"/>
      <c r="H14" s="95"/>
      <c r="I14" s="98">
        <v>21.037467059843884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0.23839460240963853</v>
      </c>
      <c r="F15" s="94"/>
      <c r="G15" s="94"/>
      <c r="H15" s="94"/>
      <c r="I15" s="98">
        <v>12.624360000000003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0.22995475290423856</v>
      </c>
      <c r="F16" s="94"/>
      <c r="G16" s="94"/>
      <c r="H16" s="94"/>
      <c r="I16" s="98">
        <v>14.142690461538461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0.18036831755725191</v>
      </c>
      <c r="F17" s="94"/>
      <c r="G17" s="94"/>
      <c r="H17" s="94"/>
      <c r="I17" s="98">
        <v>11.581257974554706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0.19081233543733092</v>
      </c>
      <c r="F18" s="94"/>
      <c r="G18" s="94"/>
      <c r="H18" s="94"/>
      <c r="I18" s="98">
        <v>10.338726059513073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0.18780631578947365</v>
      </c>
      <c r="F19" s="94"/>
      <c r="G19" s="94"/>
      <c r="H19" s="94"/>
      <c r="I19" s="98">
        <v>10.940761263157894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0.38965632145564816</v>
      </c>
      <c r="F20" s="94"/>
      <c r="G20" s="94"/>
      <c r="H20" s="94"/>
      <c r="I20" s="98">
        <v>10.767922001516297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1.0577311111111112</v>
      </c>
      <c r="F21" s="94"/>
      <c r="G21" s="94"/>
      <c r="H21" s="94"/>
      <c r="I21" s="98">
        <v>13.458369185185184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0.66670034368650222</v>
      </c>
      <c r="F22" s="94"/>
      <c r="G22" s="94"/>
      <c r="H22" s="94"/>
      <c r="I22" s="98">
        <v>17.730883692307692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0.59807842990654192</v>
      </c>
      <c r="F23" s="94"/>
      <c r="G23" s="94"/>
      <c r="H23" s="94"/>
      <c r="I23" s="98">
        <v>18.037285981308408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0.50592108817802506</v>
      </c>
      <c r="F24" s="94"/>
      <c r="G24" s="94"/>
      <c r="H24" s="94"/>
      <c r="I24" s="98">
        <v>20.049465346314324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0.27034671434751262</v>
      </c>
      <c r="F25" s="94"/>
      <c r="G25" s="94"/>
      <c r="H25" s="94"/>
      <c r="I25" s="98">
        <v>19.632320922855083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0.21792349090909091</v>
      </c>
      <c r="F26" s="94"/>
      <c r="G26" s="94"/>
      <c r="H26" s="94"/>
      <c r="I26" s="98">
        <v>17.825023999999999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0.61323731784232371</v>
      </c>
      <c r="F27" s="94"/>
      <c r="G27" s="94"/>
      <c r="H27" s="94"/>
      <c r="I27" s="98">
        <v>20.329237112033198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1.1141871453658538</v>
      </c>
      <c r="F28" s="94"/>
      <c r="G28" s="94"/>
      <c r="H28" s="94"/>
      <c r="I28" s="98">
        <v>22.396287063414636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0.96174855147265081</v>
      </c>
      <c r="F29" s="94"/>
      <c r="G29" s="94"/>
      <c r="H29" s="94"/>
      <c r="I29" s="98">
        <v>18.363548431977559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0.38786992599118941</v>
      </c>
      <c r="F30" s="94"/>
      <c r="G30" s="94"/>
      <c r="H30" s="94"/>
      <c r="I30" s="98">
        <v>20.109845215859032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0.32718193894266562</v>
      </c>
      <c r="F31" s="94"/>
      <c r="G31" s="94"/>
      <c r="H31" s="94"/>
      <c r="I31" s="98">
        <v>23.383701921072223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0.48726882843295638</v>
      </c>
      <c r="F32" s="94"/>
      <c r="G32" s="94"/>
      <c r="H32" s="94"/>
      <c r="I32" s="98">
        <v>20.394963334410338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1.4417365019857031</v>
      </c>
      <c r="F33" s="94"/>
      <c r="G33" s="94"/>
      <c r="H33" s="94"/>
      <c r="I33" s="98">
        <v>18.543860460683085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1.0697976219512195</v>
      </c>
      <c r="F34" s="94"/>
      <c r="G34" s="94"/>
      <c r="H34" s="94"/>
      <c r="I34" s="98">
        <v>18.013774390243903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1.0308405472713298</v>
      </c>
      <c r="F35" s="94"/>
      <c r="G35" s="94"/>
      <c r="H35" s="94"/>
      <c r="I35" s="98">
        <v>24.357825426594925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0.38118980678851166</v>
      </c>
      <c r="F36" s="94"/>
      <c r="G36" s="94"/>
      <c r="H36" s="94"/>
      <c r="I36" s="98">
        <v>22.89705775456919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0.19848596901893287</v>
      </c>
      <c r="F37" s="94"/>
      <c r="G37" s="94"/>
      <c r="H37" s="94"/>
      <c r="I37" s="98">
        <v>19.698485783132529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12.747237978755702</v>
      </c>
      <c r="F39" s="107"/>
      <c r="G39" s="107"/>
      <c r="H39" s="107"/>
      <c r="I39" s="106">
        <f>SUM(I15:I38)</f>
        <v>405.61765378224169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341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77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78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КТП-Коттеджи</v>
      </c>
      <c r="C10" s="216"/>
      <c r="D10" s="216"/>
      <c r="E10" s="217"/>
      <c r="F10" s="215" t="str">
        <f>M4</f>
        <v>КТП-118 (Горизонт)</v>
      </c>
      <c r="G10" s="218"/>
      <c r="H10" s="218"/>
      <c r="I10" s="219"/>
      <c r="J10" s="215" t="str">
        <f>B10</f>
        <v>КТП-Коттеджи</v>
      </c>
      <c r="K10" s="216"/>
      <c r="L10" s="217"/>
      <c r="M10" s="215" t="str">
        <f>F10</f>
        <v>КТП-118 (Горизонт)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5.5376450164787503</v>
      </c>
      <c r="F14" s="94"/>
      <c r="G14" s="95"/>
      <c r="H14" s="95"/>
      <c r="I14" s="98">
        <v>19.488696478751084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3.7696146506024095</v>
      </c>
      <c r="F15" s="103"/>
      <c r="G15" s="94"/>
      <c r="H15" s="94"/>
      <c r="I15" s="98">
        <v>8.335119614457831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4.1136350241758235</v>
      </c>
      <c r="F16" s="103"/>
      <c r="G16" s="94"/>
      <c r="H16" s="94"/>
      <c r="I16" s="98">
        <v>13.725365169230768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4.0543660946564879</v>
      </c>
      <c r="F17" s="103"/>
      <c r="G17" s="94"/>
      <c r="H17" s="94"/>
      <c r="I17" s="98">
        <v>8.7953516783714996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3.6768069251577993</v>
      </c>
      <c r="F18" s="103"/>
      <c r="G18" s="94"/>
      <c r="H18" s="94"/>
      <c r="I18" s="98">
        <v>7.1222335076645606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2.8546559999999994</v>
      </c>
      <c r="F19" s="103"/>
      <c r="G19" s="94"/>
      <c r="H19" s="94"/>
      <c r="I19" s="98">
        <v>7.7812330105263152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2.853289837755876</v>
      </c>
      <c r="F20" s="103"/>
      <c r="G20" s="94"/>
      <c r="H20" s="94"/>
      <c r="I20" s="98">
        <v>7.1227499620924926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3.0462656000000004</v>
      </c>
      <c r="F21" s="103"/>
      <c r="G21" s="94"/>
      <c r="H21" s="94"/>
      <c r="I21" s="98">
        <v>8.8406173629629627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4.1149031965166909</v>
      </c>
      <c r="F22" s="103"/>
      <c r="G22" s="94"/>
      <c r="H22" s="94"/>
      <c r="I22" s="98">
        <v>8.7268446420899863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4.1580690841121486</v>
      </c>
      <c r="F23" s="103"/>
      <c r="G23" s="94"/>
      <c r="H23" s="94"/>
      <c r="I23" s="98">
        <v>14.714628037383173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5.3309092439499306</v>
      </c>
      <c r="F24" s="103"/>
      <c r="G24" s="94"/>
      <c r="H24" s="94"/>
      <c r="I24" s="98">
        <v>15.664815915438108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6.1310772718096604</v>
      </c>
      <c r="F25" s="103"/>
      <c r="G25" s="94"/>
      <c r="H25" s="94"/>
      <c r="I25" s="98">
        <v>17.160579534534964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5.1631103999999999</v>
      </c>
      <c r="F26" s="103"/>
      <c r="G26" s="94"/>
      <c r="H26" s="94"/>
      <c r="I26" s="98">
        <v>12.583684654545452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5.1075108116182575</v>
      </c>
      <c r="F27" s="103"/>
      <c r="G27" s="94"/>
      <c r="H27" s="94"/>
      <c r="I27" s="98">
        <v>13.687232920608578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5.7819560195121964</v>
      </c>
      <c r="F28" s="103"/>
      <c r="G28" s="94"/>
      <c r="H28" s="94"/>
      <c r="I28" s="98">
        <v>20.708124721951222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5.4704963478260868</v>
      </c>
      <c r="F29" s="103"/>
      <c r="G29" s="94"/>
      <c r="H29" s="94"/>
      <c r="I29" s="98">
        <v>15.808103180925666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6.4855459718061672</v>
      </c>
      <c r="F30" s="103"/>
      <c r="G30" s="94"/>
      <c r="H30" s="94"/>
      <c r="I30" s="98">
        <v>18.530219911894275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5.8074794162323151</v>
      </c>
      <c r="F31" s="103"/>
      <c r="G31" s="94"/>
      <c r="H31" s="94"/>
      <c r="I31" s="98">
        <v>17.752025018615036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4.9335968878836836</v>
      </c>
      <c r="F32" s="103"/>
      <c r="G32" s="94"/>
      <c r="H32" s="94"/>
      <c r="I32" s="98">
        <v>15.683023529563812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5.0721332359015099</v>
      </c>
      <c r="F33" s="103"/>
      <c r="G33" s="94"/>
      <c r="H33" s="94"/>
      <c r="I33" s="98">
        <v>20.521092270055604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4.248624841463414</v>
      </c>
      <c r="F34" s="103"/>
      <c r="G34" s="94"/>
      <c r="H34" s="94"/>
      <c r="I34" s="98">
        <v>16.840305658536582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6.4554276894696381</v>
      </c>
      <c r="F35" s="103"/>
      <c r="G35" s="94"/>
      <c r="H35" s="94"/>
      <c r="I35" s="98">
        <v>17.619585869331281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4.3331167832898174</v>
      </c>
      <c r="F36" s="103"/>
      <c r="G36" s="94"/>
      <c r="H36" s="94"/>
      <c r="I36" s="98">
        <v>17.742652825065274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4.3132527882960421</v>
      </c>
      <c r="F37" s="103"/>
      <c r="G37" s="94"/>
      <c r="H37" s="94"/>
      <c r="I37" s="98">
        <v>13.219648771084337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103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107.27584412203595</v>
      </c>
      <c r="F39" s="107"/>
      <c r="G39" s="107"/>
      <c r="H39" s="107"/>
      <c r="I39" s="106">
        <f>SUM(I15:I38)</f>
        <v>318.68523776692973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310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79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ТП-79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ТП-79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40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40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7.63322643538595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3.861495903614458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4.386173990580847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4.0778923969465648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3.6939311091073037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3.9564530526315784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3.1842882183472323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2.8609108148148148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3.3096056487663281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3.1921249532710276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4.2160090681502087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5.1816453583273248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4.4143476363636358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4.1022496376210231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4.0093855609756099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4.2646342496493688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3.8185643876651985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5.0743495160089349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4.0025653764135694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3.7346186497220026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3.1711858079268294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5.5344308070714829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4.4342487728459528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4.7585738726333915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93.239684789454685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  <col min="9" max="9" width="0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1"/>
      <c r="K1" s="2" t="s">
        <v>1</v>
      </c>
      <c r="L1" s="1"/>
      <c r="M1" s="1"/>
      <c r="N1" s="201" t="s">
        <v>329</v>
      </c>
      <c r="O1" s="201"/>
      <c r="P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/>
      <c r="J2" s="1" t="s">
        <v>3</v>
      </c>
      <c r="K2" s="1"/>
      <c r="L2" s="1"/>
      <c r="M2" s="1"/>
      <c r="N2" s="202" t="s">
        <v>4</v>
      </c>
      <c r="O2" s="199"/>
      <c r="P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99" t="s">
        <v>121</v>
      </c>
      <c r="O3" s="199"/>
      <c r="P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3"/>
      <c r="J4" s="5" t="s">
        <v>6</v>
      </c>
      <c r="K4" s="6"/>
      <c r="L4" s="6"/>
      <c r="M4" s="1"/>
      <c r="N4" s="199" t="s">
        <v>481</v>
      </c>
      <c r="O4" s="199"/>
      <c r="P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3"/>
      <c r="J9" s="214"/>
      <c r="K9" s="212" t="s">
        <v>11</v>
      </c>
      <c r="L9" s="213"/>
      <c r="M9" s="213"/>
      <c r="N9" s="213"/>
      <c r="O9" s="213"/>
      <c r="P9" s="214"/>
    </row>
    <row r="10" spans="1:17" x14ac:dyDescent="0.4">
      <c r="A10" s="211"/>
      <c r="B10" s="215" t="str">
        <f>N3</f>
        <v>ТП-74</v>
      </c>
      <c r="C10" s="216"/>
      <c r="D10" s="216"/>
      <c r="E10" s="217"/>
      <c r="F10" s="215" t="str">
        <f>N4</f>
        <v>ТП-СЗМК-2(не баланс)</v>
      </c>
      <c r="G10" s="218"/>
      <c r="H10" s="218"/>
      <c r="I10" s="218"/>
      <c r="J10" s="219"/>
      <c r="K10" s="215" t="str">
        <f>B10</f>
        <v>ТП-74</v>
      </c>
      <c r="L10" s="216"/>
      <c r="M10" s="217"/>
      <c r="N10" s="215" t="str">
        <f>F10</f>
        <v>ТП-СЗМК-2(не баланс)</v>
      </c>
      <c r="O10" s="218"/>
      <c r="P10" s="219"/>
    </row>
    <row r="11" spans="1:17" x14ac:dyDescent="0.4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9"/>
      <c r="J11" s="8">
        <v>200</v>
      </c>
      <c r="K11" s="204" t="s">
        <v>286</v>
      </c>
      <c r="L11" s="205"/>
      <c r="M11" s="8">
        <f>E11</f>
        <v>120</v>
      </c>
      <c r="N11" s="204" t="s">
        <v>286</v>
      </c>
      <c r="O11" s="205"/>
      <c r="P11" s="8">
        <f>J11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/>
      <c r="J12" s="171" t="s">
        <v>287</v>
      </c>
      <c r="K12" s="171" t="s">
        <v>12</v>
      </c>
      <c r="L12" s="171" t="s">
        <v>13</v>
      </c>
      <c r="M12" s="171" t="s">
        <v>287</v>
      </c>
      <c r="N12" s="171" t="s">
        <v>12</v>
      </c>
      <c r="O12" s="171" t="s">
        <v>13</v>
      </c>
      <c r="P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/>
      <c r="J13" s="177">
        <v>7</v>
      </c>
      <c r="K13" s="177">
        <v>8</v>
      </c>
      <c r="L13" s="177">
        <v>9</v>
      </c>
      <c r="M13" s="177">
        <v>10</v>
      </c>
      <c r="N13" s="177">
        <v>11</v>
      </c>
      <c r="O13" s="177">
        <v>12</v>
      </c>
      <c r="P13" s="134">
        <v>13</v>
      </c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24.355010029488291</v>
      </c>
      <c r="F14" s="94"/>
      <c r="G14" s="95"/>
      <c r="H14" s="95"/>
      <c r="I14" s="92">
        <v>0</v>
      </c>
      <c r="J14" s="104">
        <v>0</v>
      </c>
      <c r="K14" s="97"/>
      <c r="L14" s="95"/>
      <c r="M14" s="95"/>
      <c r="N14" s="94"/>
      <c r="O14" s="95"/>
      <c r="P14" s="126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20.414400289156625</v>
      </c>
      <c r="F15" s="94"/>
      <c r="G15" s="94"/>
      <c r="H15" s="94"/>
      <c r="I15" s="92">
        <v>0</v>
      </c>
      <c r="J15" s="104">
        <v>0.30000000000000004</v>
      </c>
      <c r="K15" s="97"/>
      <c r="L15" s="95"/>
      <c r="M15" s="94"/>
      <c r="N15" s="94"/>
      <c r="O15" s="95"/>
      <c r="P15" s="128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21.393421691679745</v>
      </c>
      <c r="F16" s="94"/>
      <c r="G16" s="94"/>
      <c r="H16" s="94"/>
      <c r="I16" s="92">
        <v>0</v>
      </c>
      <c r="J16" s="104">
        <v>0.30000000000000004</v>
      </c>
      <c r="K16" s="97"/>
      <c r="L16" s="95"/>
      <c r="M16" s="94"/>
      <c r="N16" s="94"/>
      <c r="O16" s="95"/>
      <c r="P16" s="128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20.586004635114502</v>
      </c>
      <c r="F17" s="94"/>
      <c r="G17" s="94"/>
      <c r="H17" s="94"/>
      <c r="I17" s="92">
        <v>0</v>
      </c>
      <c r="J17" s="104">
        <v>0.30000000000000004</v>
      </c>
      <c r="K17" s="97"/>
      <c r="L17" s="95"/>
      <c r="M17" s="94"/>
      <c r="N17" s="94"/>
      <c r="O17" s="95"/>
      <c r="P17" s="128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18.5532888367899</v>
      </c>
      <c r="F18" s="94"/>
      <c r="G18" s="94"/>
      <c r="H18" s="94"/>
      <c r="I18" s="92">
        <v>0</v>
      </c>
      <c r="J18" s="104">
        <v>0.2</v>
      </c>
      <c r="K18" s="97"/>
      <c r="L18" s="95"/>
      <c r="M18" s="94"/>
      <c r="N18" s="94"/>
      <c r="O18" s="95"/>
      <c r="P18" s="128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19.492417515789473</v>
      </c>
      <c r="F19" s="94"/>
      <c r="G19" s="94"/>
      <c r="H19" s="94"/>
      <c r="I19" s="92">
        <v>0</v>
      </c>
      <c r="J19" s="104">
        <v>0</v>
      </c>
      <c r="K19" s="97"/>
      <c r="L19" s="95"/>
      <c r="M19" s="94"/>
      <c r="N19" s="94"/>
      <c r="O19" s="95"/>
      <c r="P19" s="128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14.966881437452614</v>
      </c>
      <c r="F20" s="94"/>
      <c r="G20" s="94"/>
      <c r="H20" s="94"/>
      <c r="I20" s="92">
        <v>0</v>
      </c>
      <c r="J20" s="104">
        <v>0</v>
      </c>
      <c r="K20" s="97"/>
      <c r="L20" s="95"/>
      <c r="M20" s="94"/>
      <c r="N20" s="94"/>
      <c r="O20" s="95"/>
      <c r="P20" s="128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14.202460921541952</v>
      </c>
      <c r="F21" s="94"/>
      <c r="G21" s="94"/>
      <c r="H21" s="94"/>
      <c r="I21" s="92">
        <v>0</v>
      </c>
      <c r="J21" s="104">
        <v>0.5</v>
      </c>
      <c r="K21" s="97"/>
      <c r="L21" s="95"/>
      <c r="M21" s="94"/>
      <c r="N21" s="94"/>
      <c r="O21" s="95"/>
      <c r="P21" s="128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17.327625324818577</v>
      </c>
      <c r="F22" s="94"/>
      <c r="G22" s="94"/>
      <c r="H22" s="94"/>
      <c r="I22" s="92">
        <v>0</v>
      </c>
      <c r="J22" s="104">
        <v>1</v>
      </c>
      <c r="K22" s="97"/>
      <c r="L22" s="95"/>
      <c r="M22" s="94"/>
      <c r="N22" s="94"/>
      <c r="O22" s="95"/>
      <c r="P22" s="128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29.711536694259006</v>
      </c>
      <c r="F23" s="94"/>
      <c r="G23" s="94"/>
      <c r="H23" s="94"/>
      <c r="I23" s="92">
        <v>0</v>
      </c>
      <c r="J23" s="104">
        <v>1</v>
      </c>
      <c r="K23" s="97"/>
      <c r="L23" s="95"/>
      <c r="M23" s="94"/>
      <c r="N23" s="94"/>
      <c r="O23" s="95"/>
      <c r="P23" s="128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51.040286833936015</v>
      </c>
      <c r="F24" s="94"/>
      <c r="G24" s="94"/>
      <c r="H24" s="94"/>
      <c r="I24" s="92">
        <v>0</v>
      </c>
      <c r="J24" s="104">
        <v>1</v>
      </c>
      <c r="K24" s="97"/>
      <c r="L24" s="95"/>
      <c r="M24" s="94"/>
      <c r="N24" s="94"/>
      <c r="O24" s="95"/>
      <c r="P24" s="128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46.789686153136266</v>
      </c>
      <c r="F25" s="94"/>
      <c r="G25" s="94"/>
      <c r="H25" s="94"/>
      <c r="I25" s="92">
        <v>0</v>
      </c>
      <c r="J25" s="104">
        <v>1.1000000000000001</v>
      </c>
      <c r="K25" s="97"/>
      <c r="L25" s="95"/>
      <c r="M25" s="94"/>
      <c r="N25" s="94"/>
      <c r="O25" s="95"/>
      <c r="P25" s="128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36.917847272727265</v>
      </c>
      <c r="F26" s="94"/>
      <c r="G26" s="94"/>
      <c r="H26" s="94"/>
      <c r="I26" s="92">
        <v>0</v>
      </c>
      <c r="J26" s="104">
        <v>1.2999999999999998</v>
      </c>
      <c r="K26" s="97"/>
      <c r="L26" s="95"/>
      <c r="M26" s="94"/>
      <c r="N26" s="94"/>
      <c r="O26" s="95"/>
      <c r="P26" s="128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42.738029344398342</v>
      </c>
      <c r="F27" s="94"/>
      <c r="G27" s="94"/>
      <c r="H27" s="94"/>
      <c r="I27" s="92">
        <v>0</v>
      </c>
      <c r="J27" s="104">
        <v>0.6</v>
      </c>
      <c r="K27" s="97"/>
      <c r="L27" s="95"/>
      <c r="M27" s="94"/>
      <c r="N27" s="94"/>
      <c r="O27" s="95"/>
      <c r="P27" s="128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36.777305654634148</v>
      </c>
      <c r="F28" s="94"/>
      <c r="G28" s="94"/>
      <c r="H28" s="94"/>
      <c r="I28" s="92">
        <v>0</v>
      </c>
      <c r="J28" s="104">
        <v>0.9</v>
      </c>
      <c r="K28" s="97"/>
      <c r="L28" s="95"/>
      <c r="M28" s="94"/>
      <c r="N28" s="94"/>
      <c r="O28" s="95"/>
      <c r="P28" s="128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43.269861435063113</v>
      </c>
      <c r="F29" s="94"/>
      <c r="G29" s="94"/>
      <c r="H29" s="94"/>
      <c r="I29" s="92">
        <v>0</v>
      </c>
      <c r="J29" s="104">
        <v>0.1</v>
      </c>
      <c r="K29" s="97"/>
      <c r="L29" s="95"/>
      <c r="M29" s="94"/>
      <c r="N29" s="94"/>
      <c r="O29" s="95"/>
      <c r="P29" s="128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47.554656972687226</v>
      </c>
      <c r="F30" s="94"/>
      <c r="G30" s="94"/>
      <c r="H30" s="94"/>
      <c r="I30" s="92">
        <v>0</v>
      </c>
      <c r="J30" s="104">
        <v>0</v>
      </c>
      <c r="K30" s="97"/>
      <c r="L30" s="95"/>
      <c r="M30" s="94"/>
      <c r="N30" s="94"/>
      <c r="O30" s="95"/>
      <c r="P30" s="128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33.572502290394631</v>
      </c>
      <c r="F31" s="94"/>
      <c r="G31" s="94"/>
      <c r="H31" s="94"/>
      <c r="I31" s="92">
        <v>0</v>
      </c>
      <c r="J31" s="104">
        <v>0</v>
      </c>
      <c r="K31" s="97"/>
      <c r="L31" s="95"/>
      <c r="M31" s="94"/>
      <c r="N31" s="94"/>
      <c r="O31" s="95"/>
      <c r="P31" s="128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24.815905333764135</v>
      </c>
      <c r="F32" s="94"/>
      <c r="G32" s="94"/>
      <c r="H32" s="94"/>
      <c r="I32" s="92">
        <v>0</v>
      </c>
      <c r="J32" s="104">
        <v>0</v>
      </c>
      <c r="K32" s="97"/>
      <c r="L32" s="95"/>
      <c r="M32" s="94"/>
      <c r="N32" s="94"/>
      <c r="O32" s="95"/>
      <c r="P32" s="128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23.432560737092935</v>
      </c>
      <c r="F33" s="94"/>
      <c r="G33" s="94"/>
      <c r="H33" s="94"/>
      <c r="I33" s="92">
        <v>0</v>
      </c>
      <c r="J33" s="104">
        <v>0</v>
      </c>
      <c r="K33" s="97"/>
      <c r="L33" s="95"/>
      <c r="M33" s="94"/>
      <c r="N33" s="94"/>
      <c r="O33" s="95"/>
      <c r="P33" s="128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20.310871993902438</v>
      </c>
      <c r="F34" s="94"/>
      <c r="G34" s="94"/>
      <c r="H34" s="94"/>
      <c r="I34" s="92">
        <v>0</v>
      </c>
      <c r="J34" s="104">
        <v>0</v>
      </c>
      <c r="K34" s="97"/>
      <c r="L34" s="95"/>
      <c r="M34" s="94"/>
      <c r="N34" s="94"/>
      <c r="O34" s="95"/>
      <c r="P34" s="128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22.74608814142967</v>
      </c>
      <c r="F35" s="94"/>
      <c r="G35" s="94"/>
      <c r="H35" s="94"/>
      <c r="I35" s="92">
        <v>0</v>
      </c>
      <c r="J35" s="104">
        <v>0</v>
      </c>
      <c r="K35" s="97"/>
      <c r="L35" s="95"/>
      <c r="M35" s="94"/>
      <c r="N35" s="94"/>
      <c r="O35" s="95"/>
      <c r="P35" s="128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20.808673002610963</v>
      </c>
      <c r="F36" s="94"/>
      <c r="G36" s="94"/>
      <c r="H36" s="94"/>
      <c r="I36" s="92">
        <v>0</v>
      </c>
      <c r="J36" s="104">
        <v>0</v>
      </c>
      <c r="K36" s="97"/>
      <c r="L36" s="95"/>
      <c r="M36" s="94"/>
      <c r="N36" s="94"/>
      <c r="O36" s="95"/>
      <c r="P36" s="128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19.642091297762477</v>
      </c>
      <c r="F37" s="94"/>
      <c r="G37" s="94"/>
      <c r="H37" s="94"/>
      <c r="I37" s="92">
        <v>0</v>
      </c>
      <c r="J37" s="104">
        <v>0</v>
      </c>
      <c r="K37" s="97"/>
      <c r="L37" s="95"/>
      <c r="M37" s="94"/>
      <c r="N37" s="94"/>
      <c r="O37" s="95"/>
      <c r="P37" s="128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4"/>
      <c r="J38" s="165"/>
      <c r="K38" s="92"/>
      <c r="L38" s="95"/>
      <c r="M38" s="94"/>
      <c r="N38" s="94"/>
      <c r="O38" s="95"/>
      <c r="P38" s="128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647.06440381014193</v>
      </c>
      <c r="F39" s="107"/>
      <c r="G39" s="107"/>
      <c r="H39" s="107"/>
      <c r="I39" s="107"/>
      <c r="J39" s="106">
        <f>SUM(J15:J38)</f>
        <v>8.5999999999999979</v>
      </c>
      <c r="K39" s="107"/>
      <c r="L39" s="107"/>
      <c r="M39" s="106">
        <f>SUM(M15:M38)</f>
        <v>0</v>
      </c>
      <c r="N39" s="107"/>
      <c r="O39" s="107"/>
      <c r="P39" s="193">
        <f>SUM(P15:P38)</f>
        <v>0</v>
      </c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"/>
      <c r="M42" s="1"/>
      <c r="N42" s="1"/>
      <c r="O42" s="1"/>
      <c r="P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</sheetData>
  <mergeCells count="21">
    <mergeCell ref="B11:C11"/>
    <mergeCell ref="F11:G11"/>
    <mergeCell ref="K11:L11"/>
    <mergeCell ref="N11:O11"/>
    <mergeCell ref="B5:C5"/>
    <mergeCell ref="A6:P6"/>
    <mergeCell ref="A7:P7"/>
    <mergeCell ref="A9:A12"/>
    <mergeCell ref="B9:J9"/>
    <mergeCell ref="K9:P9"/>
    <mergeCell ref="B10:E10"/>
    <mergeCell ref="F10:J10"/>
    <mergeCell ref="K10:M10"/>
    <mergeCell ref="N10:P10"/>
    <mergeCell ref="B4:C4"/>
    <mergeCell ref="N4:P4"/>
    <mergeCell ref="B1:F1"/>
    <mergeCell ref="N1:P1"/>
    <mergeCell ref="B2:F2"/>
    <mergeCell ref="N2:P2"/>
    <mergeCell ref="N3:P3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341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КТП-Бомк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КТП-Бомк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23.965380967909798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94"/>
      <c r="C15" s="94"/>
      <c r="D15" s="94"/>
      <c r="E15" s="92">
        <v>14.161612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94"/>
      <c r="C16" s="94"/>
      <c r="D16" s="94"/>
      <c r="E16" s="92">
        <v>13.344354747880688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94"/>
      <c r="C17" s="94"/>
      <c r="D17" s="94"/>
      <c r="E17" s="92">
        <v>11.716643130788803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94"/>
      <c r="C18" s="94"/>
      <c r="D18" s="94"/>
      <c r="E18" s="92">
        <v>10.035485302073939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94"/>
      <c r="C19" s="94"/>
      <c r="D19" s="94"/>
      <c r="E19" s="92">
        <v>11.71974012631579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94"/>
      <c r="C20" s="94"/>
      <c r="D20" s="94"/>
      <c r="E20" s="92">
        <v>11.586995493555721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94"/>
      <c r="C21" s="94"/>
      <c r="D21" s="94"/>
      <c r="E21" s="92">
        <v>10.026674180498865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94"/>
      <c r="C22" s="94"/>
      <c r="D22" s="94"/>
      <c r="E22" s="92">
        <v>15.38341183628447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94"/>
      <c r="C23" s="94"/>
      <c r="D23" s="94"/>
      <c r="E23" s="92">
        <v>18.069350114819759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94"/>
      <c r="C24" s="94"/>
      <c r="D24" s="94"/>
      <c r="E24" s="92">
        <v>27.164610022809455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94"/>
      <c r="C25" s="94"/>
      <c r="D25" s="94"/>
      <c r="E25" s="92">
        <v>28.122232391059839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94"/>
      <c r="C26" s="94"/>
      <c r="D26" s="94"/>
      <c r="E26" s="92">
        <v>24.733574981818183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94"/>
      <c r="C27" s="94"/>
      <c r="D27" s="94"/>
      <c r="E27" s="92">
        <v>26.241482609128632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94"/>
      <c r="C28" s="94"/>
      <c r="D28" s="94"/>
      <c r="E28" s="92">
        <v>20.062373916097563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94"/>
      <c r="C29" s="94"/>
      <c r="D29" s="94"/>
      <c r="E29" s="92">
        <v>24.999580084151471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94"/>
      <c r="C30" s="94"/>
      <c r="D30" s="94"/>
      <c r="E30" s="92">
        <v>23.98178705198238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94"/>
      <c r="C31" s="94"/>
      <c r="D31" s="94"/>
      <c r="E31" s="92">
        <v>27.519636419955315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94"/>
      <c r="C32" s="94"/>
      <c r="D32" s="94"/>
      <c r="E32" s="92">
        <v>27.519087167689822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94"/>
      <c r="C33" s="94"/>
      <c r="D33" s="94"/>
      <c r="E33" s="92">
        <v>35.49335243844321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94"/>
      <c r="C34" s="94"/>
      <c r="D34" s="94"/>
      <c r="E34" s="92">
        <v>30.117350195121951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94"/>
      <c r="C35" s="94"/>
      <c r="D35" s="94"/>
      <c r="E35" s="92">
        <v>37.144057752498078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94"/>
      <c r="C36" s="94"/>
      <c r="D36" s="94"/>
      <c r="E36" s="92">
        <v>28.507119791122712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94"/>
      <c r="C37" s="94"/>
      <c r="D37" s="94"/>
      <c r="E37" s="92">
        <v>24.214774141135969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94"/>
      <c r="C38" s="94"/>
      <c r="D38" s="94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501.86528589523266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330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122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 t="s">
        <v>123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ТП-Ферма Фенево В-1</v>
      </c>
      <c r="C10" s="216"/>
      <c r="D10" s="216"/>
      <c r="E10" s="217"/>
      <c r="F10" s="215" t="str">
        <f>M4</f>
        <v>ТП-Ферма Фенево В-2</v>
      </c>
      <c r="G10" s="218"/>
      <c r="H10" s="218"/>
      <c r="I10" s="219"/>
      <c r="J10" s="215" t="str">
        <f>B10</f>
        <v>ТП-Ферма Фенево В-1</v>
      </c>
      <c r="K10" s="216"/>
      <c r="L10" s="217"/>
      <c r="M10" s="215" t="str">
        <f>F10</f>
        <v>ТП-Ферма Фенево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200</v>
      </c>
      <c r="F11" s="204" t="s">
        <v>286</v>
      </c>
      <c r="G11" s="205"/>
      <c r="H11" s="85"/>
      <c r="I11" s="8">
        <v>200</v>
      </c>
      <c r="J11" s="204" t="s">
        <v>286</v>
      </c>
      <c r="K11" s="205"/>
      <c r="L11" s="8">
        <f>E11</f>
        <v>200</v>
      </c>
      <c r="M11" s="204" t="s">
        <v>286</v>
      </c>
      <c r="N11" s="205"/>
      <c r="O11" s="8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14.371563746747615</v>
      </c>
      <c r="F14" s="94"/>
      <c r="G14" s="95"/>
      <c r="H14" s="95"/>
      <c r="I14" s="92">
        <v>7.1791969644405897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7.9038054216867479</v>
      </c>
      <c r="F15" s="94"/>
      <c r="G15" s="94"/>
      <c r="H15" s="94"/>
      <c r="I15" s="92">
        <v>6.0206536144578315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8.7489858084772347</v>
      </c>
      <c r="F16" s="94"/>
      <c r="G16" s="94"/>
      <c r="H16" s="94"/>
      <c r="I16" s="92">
        <v>12.896510769230765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8.5180735114503818</v>
      </c>
      <c r="F17" s="94"/>
      <c r="G17" s="94"/>
      <c r="H17" s="94"/>
      <c r="I17" s="92">
        <v>26.351364631043257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7.6625626690712334</v>
      </c>
      <c r="F18" s="94"/>
      <c r="G18" s="94"/>
      <c r="H18" s="94"/>
      <c r="I18" s="92">
        <v>42.8282975653742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19.102771578947365</v>
      </c>
      <c r="F19" s="94"/>
      <c r="G19" s="94"/>
      <c r="H19" s="94"/>
      <c r="I19" s="92">
        <v>46.39598526315789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15.39610621683093</v>
      </c>
      <c r="F20" s="94"/>
      <c r="G20" s="94"/>
      <c r="H20" s="94"/>
      <c r="I20" s="92">
        <v>32.628479605761932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14.158589236583522</v>
      </c>
      <c r="F21" s="94"/>
      <c r="G21" s="94"/>
      <c r="H21" s="94"/>
      <c r="I21" s="92">
        <v>15.00970814814815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15.433081523947751</v>
      </c>
      <c r="F22" s="94"/>
      <c r="G22" s="94"/>
      <c r="H22" s="94"/>
      <c r="I22" s="92">
        <v>20.55061991291727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14.329567823765018</v>
      </c>
      <c r="F23" s="94"/>
      <c r="G23" s="94"/>
      <c r="H23" s="94"/>
      <c r="I23" s="92">
        <v>25.513266355140182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22.5650492906815</v>
      </c>
      <c r="F24" s="94"/>
      <c r="G24" s="94"/>
      <c r="H24" s="94"/>
      <c r="I24" s="92">
        <v>25.842574102920725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20.228384196106703</v>
      </c>
      <c r="F25" s="94"/>
      <c r="G25" s="94"/>
      <c r="H25" s="94"/>
      <c r="I25" s="92">
        <v>17.620812631578946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14.863927272727272</v>
      </c>
      <c r="F26" s="94"/>
      <c r="G26" s="94"/>
      <c r="H26" s="94"/>
      <c r="I26" s="92">
        <v>24.237003636363635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8.4533715629322277</v>
      </c>
      <c r="F27" s="94"/>
      <c r="G27" s="94"/>
      <c r="H27" s="94"/>
      <c r="I27" s="92">
        <v>34.302087413554631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9.4686384390243923</v>
      </c>
      <c r="F28" s="94"/>
      <c r="G28" s="94"/>
      <c r="H28" s="94"/>
      <c r="I28" s="92">
        <v>16.529922926829272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12.35273368863955</v>
      </c>
      <c r="F29" s="94"/>
      <c r="G29" s="94"/>
      <c r="H29" s="94"/>
      <c r="I29" s="92">
        <v>19.611556577840112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11.726300088105727</v>
      </c>
      <c r="F30" s="94"/>
      <c r="G30" s="94"/>
      <c r="H30" s="94"/>
      <c r="I30" s="92">
        <v>39.490632599118946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35.368973492181681</v>
      </c>
      <c r="F31" s="94"/>
      <c r="G31" s="94"/>
      <c r="H31" s="94"/>
      <c r="I31" s="92">
        <v>53.409109754281445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34.00730365105008</v>
      </c>
      <c r="F32" s="94"/>
      <c r="G32" s="94"/>
      <c r="H32" s="94"/>
      <c r="I32" s="92">
        <v>40.291773828756057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33.94449896743447</v>
      </c>
      <c r="F33" s="94"/>
      <c r="G33" s="94"/>
      <c r="H33" s="94"/>
      <c r="I33" s="92">
        <v>20.547416362192219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25.726085670731713</v>
      </c>
      <c r="F34" s="94"/>
      <c r="G34" s="94"/>
      <c r="H34" s="94"/>
      <c r="I34" s="92">
        <v>18.33544893292683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26.615964950038428</v>
      </c>
      <c r="F35" s="94"/>
      <c r="G35" s="94"/>
      <c r="H35" s="94"/>
      <c r="I35" s="92">
        <v>11.239884396617986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20.452969190600523</v>
      </c>
      <c r="F36" s="94"/>
      <c r="G36" s="94"/>
      <c r="H36" s="94"/>
      <c r="I36" s="92">
        <v>6.0322966057441247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17.390655851979346</v>
      </c>
      <c r="F37" s="94"/>
      <c r="G37" s="94"/>
      <c r="H37" s="94"/>
      <c r="I37" s="92">
        <v>5.2898746987951801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404.41840010299381</v>
      </c>
      <c r="F39" s="107"/>
      <c r="G39" s="107"/>
      <c r="H39" s="107"/>
      <c r="I39" s="106">
        <f>SUM(I15:I38)</f>
        <v>560.97528033275159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334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132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КТП-КЗС-2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КТП-КЗС-2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3.161744024284475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2.4840531325301205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2.7824643390894814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2.4563746870229002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2.3729226330027049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2.4289616842105257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2.0113431690674752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2.0539925230536662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2.3888754542815676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2.8894046595460612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3.462034959666203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3.5359852689257383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3.2631505454545455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3.2150527911479947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3.2861745170731709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3.4117073997194947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3.7283620792951537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3.7262387490692475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3.4224834378029074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3.2714101350277995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2.9801505182926826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3.2389798616448879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2.7948156657963446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2.6927467125645439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67.897684923285212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336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135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ТП-323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ТП-323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20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3.1697282263660016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2.6220560843373493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2.9976033343799053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2.7403104707379136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2.5521277276825969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2.618724315789474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2.1253884003032595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0.3988334996220711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1.0466112757619739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2.8130586014686245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3.4697627162726001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3.7111917462148516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2.7792087272727271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2.7161652890733059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3.3000989853658544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2.7131897208976161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2.8789570088105729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2.855268309754281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2.8351504749596121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2.7358252899126296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2.3497340625000005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2.598225149884704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2.6169637597911226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2.4808175731497415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59.955272523942803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349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149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1"/>
      <c r="K4" s="21"/>
      <c r="L4" s="1"/>
      <c r="M4" s="199" t="s">
        <v>350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ТП-Новое Ботово</v>
      </c>
      <c r="C10" s="216"/>
      <c r="D10" s="216"/>
      <c r="E10" s="217"/>
      <c r="F10" s="215" t="str">
        <f>M4</f>
        <v>КТП- д,Ботово</v>
      </c>
      <c r="G10" s="218"/>
      <c r="H10" s="218"/>
      <c r="I10" s="219"/>
      <c r="J10" s="215" t="str">
        <f>B10</f>
        <v>ТП-Новое Ботово</v>
      </c>
      <c r="K10" s="216"/>
      <c r="L10" s="217"/>
      <c r="M10" s="215" t="str">
        <f>F10</f>
        <v>КТП- д,Ботово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40</v>
      </c>
      <c r="F11" s="204" t="s">
        <v>286</v>
      </c>
      <c r="G11" s="205"/>
      <c r="H11" s="85"/>
      <c r="I11" s="27">
        <v>40</v>
      </c>
      <c r="J11" s="204" t="s">
        <v>286</v>
      </c>
      <c r="K11" s="205"/>
      <c r="L11" s="22">
        <f>E11</f>
        <v>40</v>
      </c>
      <c r="M11" s="204" t="s">
        <v>286</v>
      </c>
      <c r="N11" s="205"/>
      <c r="O11" s="22">
        <f>I11</f>
        <v>40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5.0460157155247183</v>
      </c>
      <c r="F14" s="94"/>
      <c r="G14" s="95"/>
      <c r="H14" s="95"/>
      <c r="I14" s="92">
        <v>8.7481338291413699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3.4500737951807228</v>
      </c>
      <c r="F15" s="94"/>
      <c r="G15" s="94"/>
      <c r="H15" s="94"/>
      <c r="I15" s="92">
        <v>5.333031596385541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2.9115477362637359</v>
      </c>
      <c r="F16" s="94"/>
      <c r="G16" s="94"/>
      <c r="H16" s="94"/>
      <c r="I16" s="92">
        <v>5.379583846153845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1.2149810279898219</v>
      </c>
      <c r="F17" s="94"/>
      <c r="G17" s="94"/>
      <c r="H17" s="94"/>
      <c r="I17" s="92">
        <v>2.8519514885496187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1.2235382326420197</v>
      </c>
      <c r="F18" s="94"/>
      <c r="G18" s="94"/>
      <c r="H18" s="94"/>
      <c r="I18" s="92">
        <v>2.6876941839495037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1.0120673684210526</v>
      </c>
      <c r="F19" s="94"/>
      <c r="G19" s="94"/>
      <c r="H19" s="94"/>
      <c r="I19" s="92">
        <v>2.6457214736842101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0.70500688400303246</v>
      </c>
      <c r="F20" s="94"/>
      <c r="G20" s="94"/>
      <c r="H20" s="94"/>
      <c r="I20" s="92">
        <v>1.7675942001516298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1.4158589236583523</v>
      </c>
      <c r="F21" s="94"/>
      <c r="G21" s="94"/>
      <c r="H21" s="94"/>
      <c r="I21" s="92">
        <v>2.2892323333333331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2.377049338171263</v>
      </c>
      <c r="F22" s="94"/>
      <c r="G22" s="94"/>
      <c r="H22" s="94"/>
      <c r="I22" s="92">
        <v>3.7815530246734403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2.4195827636849128</v>
      </c>
      <c r="F23" s="94"/>
      <c r="G23" s="94"/>
      <c r="H23" s="94"/>
      <c r="I23" s="92">
        <v>5.9540843691588785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2.0555832573018078</v>
      </c>
      <c r="F24" s="94"/>
      <c r="G24" s="94"/>
      <c r="H24" s="94"/>
      <c r="I24" s="92">
        <v>9.462598130737133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0.97159955587599123</v>
      </c>
      <c r="F25" s="94"/>
      <c r="G25" s="94"/>
      <c r="H25" s="94"/>
      <c r="I25" s="92">
        <v>10.306968484498919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2.115517090909091</v>
      </c>
      <c r="F26" s="94"/>
      <c r="G26" s="94"/>
      <c r="H26" s="94"/>
      <c r="I26" s="92">
        <v>6.956788363636365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3.0071829986168739</v>
      </c>
      <c r="F27" s="94"/>
      <c r="G27" s="94"/>
      <c r="H27" s="94"/>
      <c r="I27" s="92">
        <v>7.507956887966805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1.9215766243902441</v>
      </c>
      <c r="F28" s="94"/>
      <c r="G28" s="94"/>
      <c r="H28" s="94"/>
      <c r="I28" s="92">
        <v>8.8206482341463417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1.2058620981767181</v>
      </c>
      <c r="F29" s="94"/>
      <c r="G29" s="94"/>
      <c r="H29" s="94"/>
      <c r="I29" s="92">
        <v>7.4211912959326787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1.563506678414097</v>
      </c>
      <c r="F30" s="94"/>
      <c r="G30" s="94"/>
      <c r="H30" s="94"/>
      <c r="I30" s="92">
        <v>6.9830070528634369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1.666204318689501</v>
      </c>
      <c r="F31" s="94"/>
      <c r="G31" s="94"/>
      <c r="H31" s="94"/>
      <c r="I31" s="92">
        <v>8.3671721370067011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1.30518436187399</v>
      </c>
      <c r="F32" s="94"/>
      <c r="G32" s="94"/>
      <c r="H32" s="94"/>
      <c r="I32" s="92">
        <v>10.966688258481422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1.9975867196187451</v>
      </c>
      <c r="F33" s="94"/>
      <c r="G33" s="94"/>
      <c r="H33" s="94"/>
      <c r="I33" s="92">
        <v>9.3779578236695809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2.0886525000000002</v>
      </c>
      <c r="F34" s="94"/>
      <c r="G34" s="94"/>
      <c r="H34" s="94"/>
      <c r="I34" s="92">
        <v>6.2147521646341461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3.8445282705611068</v>
      </c>
      <c r="F35" s="94"/>
      <c r="G35" s="94"/>
      <c r="H35" s="94"/>
      <c r="I35" s="92">
        <v>9.6357110222905451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2.6931860052219321</v>
      </c>
      <c r="F36" s="94"/>
      <c r="G36" s="94"/>
      <c r="H36" s="94"/>
      <c r="I36" s="92">
        <v>7.3831460052219322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2.4683511531841651</v>
      </c>
      <c r="F37" s="94"/>
      <c r="G37" s="94"/>
      <c r="H37" s="94"/>
      <c r="I37" s="92">
        <v>5.1009506024096387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45.634227702849174</v>
      </c>
      <c r="F39" s="107"/>
      <c r="G39" s="107"/>
      <c r="H39" s="107"/>
      <c r="I39" s="113">
        <f>SUM(I15:I38)</f>
        <v>147.19598297953564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351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150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1"/>
      <c r="K4" s="21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КТП-100 АЗС №43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КТП-100 АЗС №43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30</v>
      </c>
      <c r="F11" s="204" t="s">
        <v>286</v>
      </c>
      <c r="G11" s="205"/>
      <c r="H11" s="85"/>
      <c r="I11" s="27">
        <v>40</v>
      </c>
      <c r="J11" s="204" t="s">
        <v>286</v>
      </c>
      <c r="K11" s="205"/>
      <c r="L11" s="22">
        <f>E11</f>
        <v>30</v>
      </c>
      <c r="M11" s="204" t="s">
        <v>286</v>
      </c>
      <c r="N11" s="205"/>
      <c r="O11" s="22">
        <f>I11</f>
        <v>40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9.4421173816131851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3"/>
      <c r="C15" s="95"/>
      <c r="D15" s="95"/>
      <c r="E15" s="92">
        <v>7.2790284216867471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3"/>
      <c r="C16" s="95"/>
      <c r="D16" s="95"/>
      <c r="E16" s="92">
        <v>7.9902622850863407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3"/>
      <c r="C17" s="95"/>
      <c r="D17" s="95"/>
      <c r="E17" s="92">
        <v>8.7399396122137407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3"/>
      <c r="C18" s="95"/>
      <c r="D18" s="95"/>
      <c r="E18" s="92">
        <v>7.8343523805229935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3"/>
      <c r="C19" s="95"/>
      <c r="D19" s="95"/>
      <c r="E19" s="92">
        <v>5.814327031578947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3"/>
      <c r="C20" s="95"/>
      <c r="D20" s="95"/>
      <c r="E20" s="92">
        <v>2.6033415966641389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3"/>
      <c r="C21" s="95"/>
      <c r="D21" s="95"/>
      <c r="E21" s="92">
        <v>3.4788252004535147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3"/>
      <c r="C22" s="95"/>
      <c r="D22" s="95"/>
      <c r="E22" s="92">
        <v>4.8356988775036287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3"/>
      <c r="C23" s="95"/>
      <c r="D23" s="95"/>
      <c r="E23" s="92">
        <v>4.7816123451268346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3"/>
      <c r="C24" s="95"/>
      <c r="D24" s="95"/>
      <c r="E24" s="92">
        <v>6.4356757018080657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3"/>
      <c r="C25" s="95"/>
      <c r="D25" s="95"/>
      <c r="E25" s="92">
        <v>6.1449689943763515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3"/>
      <c r="C26" s="95"/>
      <c r="D26" s="95"/>
      <c r="E26" s="92">
        <v>4.7868759272727273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3"/>
      <c r="C27" s="95"/>
      <c r="D27" s="95"/>
      <c r="E27" s="92">
        <v>4.1906550174273862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3"/>
      <c r="C28" s="95"/>
      <c r="D28" s="95"/>
      <c r="E28" s="92">
        <v>4.3319020858536597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3"/>
      <c r="C29" s="95"/>
      <c r="D29" s="95"/>
      <c r="E29" s="92">
        <v>5.4660846572230009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3"/>
      <c r="C30" s="95"/>
      <c r="D30" s="95"/>
      <c r="E30" s="92">
        <v>4.3973625330396473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3"/>
      <c r="C31" s="95"/>
      <c r="D31" s="95"/>
      <c r="E31" s="92">
        <v>4.3351606909903193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3"/>
      <c r="C32" s="95"/>
      <c r="D32" s="95"/>
      <c r="E32" s="92">
        <v>4.7813253789983845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3"/>
      <c r="C33" s="95"/>
      <c r="D33" s="95"/>
      <c r="E33" s="92">
        <v>5.4977060587768083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3"/>
      <c r="C34" s="95"/>
      <c r="D34" s="95"/>
      <c r="E34" s="92">
        <v>3.8321679100609756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3"/>
      <c r="C35" s="95"/>
      <c r="D35" s="95"/>
      <c r="E35" s="92">
        <v>3.227713844734819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3"/>
      <c r="C36" s="95"/>
      <c r="D36" s="95"/>
      <c r="E36" s="92">
        <v>5.7852684281984335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3"/>
      <c r="C37" s="95"/>
      <c r="D37" s="95"/>
      <c r="E37" s="92">
        <v>6.9861817487091225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3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123.55643672830662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  <col min="9" max="9" width="12.07421875" style="31" customWidth="1"/>
    <col min="15" max="15" width="12.69140625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351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150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1"/>
      <c r="K4" s="21"/>
      <c r="L4" s="1"/>
      <c r="M4" s="199" t="s">
        <v>151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КТП-100 АЗС №43</v>
      </c>
      <c r="C10" s="216"/>
      <c r="D10" s="216"/>
      <c r="E10" s="217"/>
      <c r="F10" s="215" t="str">
        <f>M4</f>
        <v>ТП- "Освещение дороги" (Аэропорт)</v>
      </c>
      <c r="G10" s="218"/>
      <c r="H10" s="218"/>
      <c r="I10" s="219"/>
      <c r="J10" s="215" t="str">
        <f>B10</f>
        <v>КТП-100 АЗС №43</v>
      </c>
      <c r="K10" s="216"/>
      <c r="L10" s="217"/>
      <c r="M10" s="215" t="str">
        <f>F10</f>
        <v>ТП- "Освещение дороги" (Аэропорт)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30</v>
      </c>
      <c r="F11" s="204" t="s">
        <v>286</v>
      </c>
      <c r="G11" s="205"/>
      <c r="H11" s="85"/>
      <c r="I11" s="27">
        <v>1</v>
      </c>
      <c r="J11" s="204" t="s">
        <v>286</v>
      </c>
      <c r="K11" s="205"/>
      <c r="L11" s="22">
        <f>E11</f>
        <v>30</v>
      </c>
      <c r="M11" s="204" t="s">
        <v>286</v>
      </c>
      <c r="N11" s="205"/>
      <c r="O11" s="22">
        <f>I11</f>
        <v>1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9.4421173816131851</v>
      </c>
      <c r="F14" s="94"/>
      <c r="G14" s="95"/>
      <c r="H14" s="95"/>
      <c r="I14" s="92">
        <v>9.4200743989592368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7.2790284216867471</v>
      </c>
      <c r="F15" s="94"/>
      <c r="G15" s="94"/>
      <c r="H15" s="94"/>
      <c r="I15" s="92">
        <v>7.4871580843373486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7.9902622850863407</v>
      </c>
      <c r="F16" s="94"/>
      <c r="G16" s="94"/>
      <c r="H16" s="94"/>
      <c r="I16" s="92">
        <v>8.4993802153846136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8.7399396122137407</v>
      </c>
      <c r="F17" s="94"/>
      <c r="G17" s="94"/>
      <c r="H17" s="94"/>
      <c r="I17" s="92">
        <v>6.2102494519083953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7.8343523805229935</v>
      </c>
      <c r="F18" s="94"/>
      <c r="G18" s="94"/>
      <c r="H18" s="94"/>
      <c r="I18" s="92">
        <v>1.1862064923354371E-2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5.814327031578947</v>
      </c>
      <c r="F19" s="94"/>
      <c r="G19" s="94"/>
      <c r="H19" s="94"/>
      <c r="I19" s="92">
        <v>1.2142199999999999E-2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2.6033415966641389</v>
      </c>
      <c r="F20" s="94"/>
      <c r="G20" s="94"/>
      <c r="H20" s="94"/>
      <c r="I20" s="92">
        <v>1.0474632297194843E-2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3.4788252004535147</v>
      </c>
      <c r="F21" s="94"/>
      <c r="G21" s="94"/>
      <c r="H21" s="94"/>
      <c r="I21" s="92">
        <v>9.5699481481481483E-3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4.8356988775036287</v>
      </c>
      <c r="F22" s="94"/>
      <c r="G22" s="94"/>
      <c r="H22" s="94"/>
      <c r="I22" s="92">
        <v>1.1948034833091436E-2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4.7816123451268346</v>
      </c>
      <c r="F23" s="94"/>
      <c r="G23" s="94"/>
      <c r="H23" s="94"/>
      <c r="I23" s="92">
        <v>1.1273303738317754E-2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6.4356757018080657</v>
      </c>
      <c r="F24" s="94"/>
      <c r="G24" s="94"/>
      <c r="H24" s="94"/>
      <c r="I24" s="92">
        <v>1.4053363560500694E-2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6.1449689943763515</v>
      </c>
      <c r="F25" s="94"/>
      <c r="G25" s="94"/>
      <c r="H25" s="94"/>
      <c r="I25" s="92">
        <v>1.4482859697188178E-2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4.7868759272727273</v>
      </c>
      <c r="F26" s="94"/>
      <c r="G26" s="94"/>
      <c r="H26" s="94"/>
      <c r="I26" s="92">
        <v>1.3270981818181815E-2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4.1906550174273862</v>
      </c>
      <c r="F27" s="94"/>
      <c r="G27" s="94"/>
      <c r="H27" s="94"/>
      <c r="I27" s="92">
        <v>1.3300809405255876E-2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4.3319020858536597</v>
      </c>
      <c r="F28" s="94"/>
      <c r="G28" s="94"/>
      <c r="H28" s="94"/>
      <c r="I28" s="92">
        <v>1.3364618536585365E-2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5.4660846572230009</v>
      </c>
      <c r="F29" s="94"/>
      <c r="G29" s="94"/>
      <c r="H29" s="94"/>
      <c r="I29" s="92">
        <v>1.4114377840112198E-2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4.3973625330396473</v>
      </c>
      <c r="F30" s="94"/>
      <c r="G30" s="94"/>
      <c r="H30" s="94"/>
      <c r="I30" s="92">
        <v>1.4429269603524227E-2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4.3351606909903193</v>
      </c>
      <c r="F31" s="94"/>
      <c r="G31" s="94"/>
      <c r="H31" s="94"/>
      <c r="I31" s="92">
        <v>1.5303469843633654E-2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4.7813253789983845</v>
      </c>
      <c r="F32" s="94"/>
      <c r="G32" s="94"/>
      <c r="H32" s="94"/>
      <c r="I32" s="92">
        <v>1.3918976413570273E-2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5.4977060587768083</v>
      </c>
      <c r="F33" s="94"/>
      <c r="G33" s="94"/>
      <c r="H33" s="94"/>
      <c r="I33" s="92">
        <v>1.3893270849880859E-2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3.8321679100609756</v>
      </c>
      <c r="F34" s="94"/>
      <c r="G34" s="94"/>
      <c r="H34" s="94"/>
      <c r="I34" s="92">
        <v>1.222363262195122E-2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3.227713844734819</v>
      </c>
      <c r="F35" s="94"/>
      <c r="G35" s="94"/>
      <c r="H35" s="94"/>
      <c r="I35" s="92">
        <v>1.3516316679477322E-2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5.7852684281984335</v>
      </c>
      <c r="F36" s="94"/>
      <c r="G36" s="94"/>
      <c r="H36" s="94"/>
      <c r="I36" s="92">
        <v>1.2834673629242819E-2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6.9861817487091225</v>
      </c>
      <c r="F37" s="94"/>
      <c r="G37" s="94"/>
      <c r="H37" s="94"/>
      <c r="I37" s="92">
        <v>5.5058779156626505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123.55643672830662</v>
      </c>
      <c r="F39" s="107"/>
      <c r="G39" s="107"/>
      <c r="H39" s="107"/>
      <c r="I39" s="113">
        <f>SUM(I15:I38)</f>
        <v>27.948642471732217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40</v>
      </c>
      <c r="C10" s="205"/>
      <c r="D10" s="205"/>
      <c r="E10" s="220"/>
      <c r="F10" s="204" t="s">
        <v>41</v>
      </c>
      <c r="G10" s="221"/>
      <c r="H10" s="221"/>
      <c r="I10" s="222"/>
      <c r="J10" s="204" t="s">
        <v>40</v>
      </c>
      <c r="K10" s="205"/>
      <c r="L10" s="220"/>
      <c r="M10" s="204" t="s">
        <v>41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34.686139503902865</v>
      </c>
      <c r="F14" s="94"/>
      <c r="G14" s="95"/>
      <c r="H14" s="95"/>
      <c r="I14" s="98">
        <v>16.591204849956636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94"/>
      <c r="C15" s="95"/>
      <c r="D15" s="95"/>
      <c r="E15" s="92">
        <v>26.402202216867465</v>
      </c>
      <c r="F15" s="94"/>
      <c r="G15" s="94"/>
      <c r="H15" s="94"/>
      <c r="I15" s="98">
        <v>9.4302448192771084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94"/>
      <c r="C16" s="95"/>
      <c r="D16" s="95"/>
      <c r="E16" s="92">
        <v>33.06238336200942</v>
      </c>
      <c r="F16" s="94"/>
      <c r="G16" s="94"/>
      <c r="H16" s="94"/>
      <c r="I16" s="98">
        <v>9.7028130461538442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94"/>
      <c r="C17" s="95"/>
      <c r="D17" s="95"/>
      <c r="E17" s="92">
        <v>30.395982558778627</v>
      </c>
      <c r="F17" s="94"/>
      <c r="G17" s="94"/>
      <c r="H17" s="94"/>
      <c r="I17" s="98">
        <v>8.6459160916030537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94"/>
      <c r="C18" s="95"/>
      <c r="D18" s="95"/>
      <c r="E18" s="92">
        <v>28.122802669071234</v>
      </c>
      <c r="F18" s="94"/>
      <c r="G18" s="94"/>
      <c r="H18" s="94"/>
      <c r="I18" s="98">
        <v>7.7465527141568975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94"/>
      <c r="C19" s="95"/>
      <c r="D19" s="95"/>
      <c r="E19" s="92">
        <v>27.825383747368416</v>
      </c>
      <c r="F19" s="94"/>
      <c r="G19" s="94"/>
      <c r="H19" s="94"/>
      <c r="I19" s="98">
        <v>8.113545852631578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94"/>
      <c r="C20" s="95"/>
      <c r="D20" s="95"/>
      <c r="E20" s="92">
        <v>21.255123857467776</v>
      </c>
      <c r="F20" s="94"/>
      <c r="G20" s="94"/>
      <c r="H20" s="94"/>
      <c r="I20" s="98">
        <v>7.2652049613343426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94"/>
      <c r="C21" s="95"/>
      <c r="D21" s="95"/>
      <c r="E21" s="92">
        <v>22.17004408888889</v>
      </c>
      <c r="F21" s="94"/>
      <c r="G21" s="94"/>
      <c r="H21" s="94"/>
      <c r="I21" s="98">
        <v>5.6210853333333342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94"/>
      <c r="C22" s="95"/>
      <c r="D22" s="95"/>
      <c r="E22" s="92">
        <v>28.144790852830191</v>
      </c>
      <c r="F22" s="94"/>
      <c r="G22" s="94"/>
      <c r="H22" s="94"/>
      <c r="I22" s="98">
        <v>7.4699113776487662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94"/>
      <c r="C23" s="95"/>
      <c r="D23" s="95"/>
      <c r="E23" s="92">
        <v>27.283768373831776</v>
      </c>
      <c r="F23" s="94"/>
      <c r="G23" s="94"/>
      <c r="H23" s="94"/>
      <c r="I23" s="98">
        <v>9.0423762616822412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0"/>
      <c r="C24" s="96"/>
      <c r="D24" s="96"/>
      <c r="E24" s="92">
        <v>35.395738354381081</v>
      </c>
      <c r="F24" s="94"/>
      <c r="G24" s="94"/>
      <c r="H24" s="94"/>
      <c r="I24" s="98">
        <v>15.271321735744085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94"/>
      <c r="C25" s="95"/>
      <c r="D25" s="95"/>
      <c r="E25" s="92">
        <v>34.720242314059121</v>
      </c>
      <c r="F25" s="94"/>
      <c r="G25" s="94"/>
      <c r="H25" s="94"/>
      <c r="I25" s="98">
        <v>17.920125065320832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94"/>
      <c r="C26" s="95"/>
      <c r="D26" s="95"/>
      <c r="E26" s="92">
        <v>31.062479127272727</v>
      </c>
      <c r="F26" s="94"/>
      <c r="G26" s="94"/>
      <c r="H26" s="94"/>
      <c r="I26" s="98">
        <v>27.139856290909087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94"/>
      <c r="C27" s="95"/>
      <c r="D27" s="95"/>
      <c r="E27" s="92">
        <v>29.637003525311208</v>
      </c>
      <c r="F27" s="94"/>
      <c r="G27" s="94"/>
      <c r="H27" s="94"/>
      <c r="I27" s="98">
        <v>21.891732195850622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94"/>
      <c r="C28" s="95"/>
      <c r="D28" s="95"/>
      <c r="E28" s="92">
        <v>31.011542212682933</v>
      </c>
      <c r="F28" s="94"/>
      <c r="G28" s="94"/>
      <c r="H28" s="94"/>
      <c r="I28" s="98">
        <v>20.241066474146344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94"/>
      <c r="C29" s="95"/>
      <c r="D29" s="95"/>
      <c r="E29" s="92">
        <v>33.140619810378688</v>
      </c>
      <c r="F29" s="94"/>
      <c r="G29" s="94"/>
      <c r="H29" s="94"/>
      <c r="I29" s="98">
        <v>26.832175136044878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94"/>
      <c r="C30" s="95"/>
      <c r="D30" s="95"/>
      <c r="E30" s="92">
        <v>32.382628704845814</v>
      </c>
      <c r="F30" s="94"/>
      <c r="G30" s="94"/>
      <c r="H30" s="94"/>
      <c r="I30" s="98">
        <v>22.017546544493392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94"/>
      <c r="C31" s="95"/>
      <c r="D31" s="95"/>
      <c r="E31" s="92">
        <v>33.390734546537601</v>
      </c>
      <c r="F31" s="94"/>
      <c r="G31" s="94"/>
      <c r="H31" s="94"/>
      <c r="I31" s="98">
        <v>23.726499645569614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94"/>
      <c r="C32" s="95"/>
      <c r="D32" s="95"/>
      <c r="E32" s="92">
        <v>32.908048377382876</v>
      </c>
      <c r="F32" s="94"/>
      <c r="G32" s="94"/>
      <c r="H32" s="94"/>
      <c r="I32" s="98">
        <v>23.735517673667204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94"/>
      <c r="C33" s="95"/>
      <c r="D33" s="95"/>
      <c r="E33" s="92">
        <v>33.229420822875298</v>
      </c>
      <c r="F33" s="94"/>
      <c r="G33" s="94"/>
      <c r="H33" s="94"/>
      <c r="I33" s="98">
        <v>18.81295118030183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94"/>
      <c r="C34" s="95"/>
      <c r="D34" s="95"/>
      <c r="E34" s="92">
        <v>30.321121170731708</v>
      </c>
      <c r="F34" s="94"/>
      <c r="G34" s="94"/>
      <c r="H34" s="94"/>
      <c r="I34" s="98">
        <v>15.471258804878049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94"/>
      <c r="C35" s="95"/>
      <c r="D35" s="95"/>
      <c r="E35" s="92">
        <v>34.541607846272093</v>
      </c>
      <c r="F35" s="94"/>
      <c r="G35" s="94"/>
      <c r="H35" s="94"/>
      <c r="I35" s="98">
        <v>14.204937445042274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94"/>
      <c r="C36" s="95"/>
      <c r="D36" s="95"/>
      <c r="E36" s="92">
        <v>31.693209650130548</v>
      </c>
      <c r="F36" s="94"/>
      <c r="G36" s="94"/>
      <c r="H36" s="94"/>
      <c r="I36" s="98">
        <v>12.459901159268929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94"/>
      <c r="C37" s="95"/>
      <c r="D37" s="95"/>
      <c r="E37" s="92">
        <v>30.154599139414799</v>
      </c>
      <c r="F37" s="94"/>
      <c r="G37" s="94"/>
      <c r="H37" s="94"/>
      <c r="I37" s="98">
        <v>12.922408192771083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94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698.25147732939035</v>
      </c>
      <c r="F39" s="107"/>
      <c r="G39" s="107"/>
      <c r="H39" s="107"/>
      <c r="I39" s="106">
        <f>SUM(I15:I38)</f>
        <v>345.68494800182941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42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43</v>
      </c>
      <c r="C10" s="205"/>
      <c r="D10" s="205"/>
      <c r="E10" s="220"/>
      <c r="F10" s="204" t="s">
        <v>44</v>
      </c>
      <c r="G10" s="221"/>
      <c r="H10" s="221"/>
      <c r="I10" s="222"/>
      <c r="J10" s="204" t="s">
        <v>43</v>
      </c>
      <c r="K10" s="205"/>
      <c r="L10" s="220"/>
      <c r="M10" s="204" t="s">
        <v>44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34.193061522983527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25.597620433734935</v>
      </c>
      <c r="F15" s="94"/>
      <c r="G15" s="94"/>
      <c r="H15" s="94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29.195736776138148</v>
      </c>
      <c r="F16" s="94"/>
      <c r="G16" s="94"/>
      <c r="H16" s="94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26.380826967938933</v>
      </c>
      <c r="F17" s="94"/>
      <c r="G17" s="94"/>
      <c r="H17" s="94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24.937704454463482</v>
      </c>
      <c r="F18" s="94"/>
      <c r="G18" s="94"/>
      <c r="H18" s="94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25.181070821052625</v>
      </c>
      <c r="F19" s="94"/>
      <c r="G19" s="94"/>
      <c r="H19" s="94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22.776040467020469</v>
      </c>
      <c r="F20" s="94"/>
      <c r="G20" s="94"/>
      <c r="H20" s="94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21.722774933333334</v>
      </c>
      <c r="F21" s="94"/>
      <c r="G21" s="94"/>
      <c r="H21" s="94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33.148627840928881</v>
      </c>
      <c r="F22" s="94"/>
      <c r="G22" s="94"/>
      <c r="H22" s="94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37.066622691588783</v>
      </c>
      <c r="F23" s="94"/>
      <c r="G23" s="94"/>
      <c r="H23" s="94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57.693741870375526</v>
      </c>
      <c r="F24" s="94"/>
      <c r="G24" s="94"/>
      <c r="H24" s="94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62.469401493871658</v>
      </c>
      <c r="F25" s="94"/>
      <c r="G25" s="94"/>
      <c r="H25" s="94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52.955408290909091</v>
      </c>
      <c r="F26" s="94"/>
      <c r="G26" s="94"/>
      <c r="H26" s="94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54.821736112863071</v>
      </c>
      <c r="F27" s="94"/>
      <c r="G27" s="94"/>
      <c r="H27" s="94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54.054958173658541</v>
      </c>
      <c r="F28" s="94"/>
      <c r="G28" s="94"/>
      <c r="H28" s="94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58.181375673492283</v>
      </c>
      <c r="F29" s="94"/>
      <c r="G29" s="94"/>
      <c r="H29" s="94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57.711436895154186</v>
      </c>
      <c r="F30" s="94"/>
      <c r="G30" s="94"/>
      <c r="H30" s="94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54.166787669396861</v>
      </c>
      <c r="F31" s="94"/>
      <c r="G31" s="94"/>
      <c r="H31" s="94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50.275701619386105</v>
      </c>
      <c r="F32" s="94"/>
      <c r="G32" s="94"/>
      <c r="H32" s="94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50.321815015091353</v>
      </c>
      <c r="F33" s="94"/>
      <c r="G33" s="94"/>
      <c r="H33" s="94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43.525480390243906</v>
      </c>
      <c r="F34" s="94"/>
      <c r="G34" s="94"/>
      <c r="H34" s="94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43.751576670253648</v>
      </c>
      <c r="F35" s="94"/>
      <c r="G35" s="94"/>
      <c r="H35" s="94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37.589982579634466</v>
      </c>
      <c r="F36" s="94"/>
      <c r="G36" s="94"/>
      <c r="H36" s="94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31.635609831325301</v>
      </c>
      <c r="F37" s="94"/>
      <c r="G37" s="94"/>
      <c r="H37" s="94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955.16203767185561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45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46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ТП-5 ПМК-1 В-1</v>
      </c>
      <c r="C10" s="216"/>
      <c r="D10" s="216"/>
      <c r="E10" s="217"/>
      <c r="F10" s="215" t="str">
        <f>M4</f>
        <v>ТП-5 ПМК-1 В-2</v>
      </c>
      <c r="G10" s="218"/>
      <c r="H10" s="218"/>
      <c r="I10" s="219"/>
      <c r="J10" s="215" t="str">
        <f>B10</f>
        <v>ТП-5 ПМК-1 В-1</v>
      </c>
      <c r="K10" s="216"/>
      <c r="L10" s="217"/>
      <c r="M10" s="215" t="str">
        <f>F10</f>
        <v>ТП-5 ПМК-1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11.34079356114484</v>
      </c>
      <c r="F14" s="94"/>
      <c r="G14" s="95"/>
      <c r="H14" s="95"/>
      <c r="I14" s="98">
        <v>38.990299379011269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7.4498313253012043</v>
      </c>
      <c r="F15" s="103"/>
      <c r="G15" s="94"/>
      <c r="H15" s="94"/>
      <c r="I15" s="98">
        <v>25.035778987951804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8.1080342505494496</v>
      </c>
      <c r="F16" s="103"/>
      <c r="G16" s="94"/>
      <c r="H16" s="94"/>
      <c r="I16" s="98">
        <v>24.448306707692304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7.2147327022900747</v>
      </c>
      <c r="F17" s="103"/>
      <c r="G17" s="94"/>
      <c r="H17" s="94"/>
      <c r="I17" s="98">
        <v>22.239217502290074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6.7518211000901696</v>
      </c>
      <c r="F18" s="103"/>
      <c r="G18" s="94"/>
      <c r="H18" s="94"/>
      <c r="I18" s="98">
        <v>19.883318088367897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6.6107823157894741</v>
      </c>
      <c r="F19" s="103"/>
      <c r="G19" s="94"/>
      <c r="H19" s="94"/>
      <c r="I19" s="98">
        <v>29.432692799999998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6.3601967308567087</v>
      </c>
      <c r="F20" s="103"/>
      <c r="G20" s="94"/>
      <c r="H20" s="94"/>
      <c r="I20" s="98">
        <v>34.88052554965882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5.9232942222222222</v>
      </c>
      <c r="F21" s="103"/>
      <c r="G21" s="94"/>
      <c r="H21" s="94"/>
      <c r="I21" s="98">
        <v>36.156271466666674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8.1437805422351239</v>
      </c>
      <c r="F22" s="103"/>
      <c r="G22" s="94"/>
      <c r="H22" s="94"/>
      <c r="I22" s="98">
        <v>38.639944650217714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8.8430167850467285</v>
      </c>
      <c r="F23" s="103"/>
      <c r="G23" s="94"/>
      <c r="H23" s="94"/>
      <c r="I23" s="98">
        <v>37.066622691588783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11.4488068472879</v>
      </c>
      <c r="F24" s="103"/>
      <c r="G24" s="94"/>
      <c r="H24" s="94"/>
      <c r="I24" s="98">
        <v>47.33172847176634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11.489735359769284</v>
      </c>
      <c r="F25" s="103"/>
      <c r="G25" s="94"/>
      <c r="H25" s="94"/>
      <c r="I25" s="98">
        <v>56.656947135400138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11.231441454545454</v>
      </c>
      <c r="F26" s="103"/>
      <c r="G26" s="94"/>
      <c r="H26" s="94"/>
      <c r="I26" s="98">
        <v>44.121125236363632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11.861521819087137</v>
      </c>
      <c r="F27" s="103"/>
      <c r="G27" s="94"/>
      <c r="H27" s="94"/>
      <c r="I27" s="98">
        <v>41.39771920995851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9.7744599570731729</v>
      </c>
      <c r="F28" s="103"/>
      <c r="G28" s="94"/>
      <c r="H28" s="94"/>
      <c r="I28" s="98">
        <v>39.891276128780497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10.182181911921457</v>
      </c>
      <c r="F29" s="103"/>
      <c r="G29" s="94"/>
      <c r="H29" s="94"/>
      <c r="I29" s="98">
        <v>38.420822204768584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11.816502396475771</v>
      </c>
      <c r="F30" s="103"/>
      <c r="G30" s="94"/>
      <c r="H30" s="94"/>
      <c r="I30" s="98">
        <v>41.465164229074894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12.16026206403574</v>
      </c>
      <c r="F31" s="103"/>
      <c r="G31" s="94"/>
      <c r="H31" s="94"/>
      <c r="I31" s="98">
        <v>43.743438201042437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11.503024842649435</v>
      </c>
      <c r="F32" s="103"/>
      <c r="G32" s="94"/>
      <c r="H32" s="94"/>
      <c r="I32" s="98">
        <v>42.301967053957995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12.263445426528992</v>
      </c>
      <c r="F33" s="103"/>
      <c r="G33" s="94"/>
      <c r="H33" s="94"/>
      <c r="I33" s="98">
        <v>42.539732892772051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9.1238454329268297</v>
      </c>
      <c r="F34" s="103"/>
      <c r="G34" s="94"/>
      <c r="H34" s="94"/>
      <c r="I34" s="98">
        <v>40.793478804878049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11.812418730207533</v>
      </c>
      <c r="F35" s="103"/>
      <c r="G35" s="94"/>
      <c r="H35" s="94"/>
      <c r="I35" s="98">
        <v>48.197762508839354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9.9576112793733671</v>
      </c>
      <c r="F36" s="103"/>
      <c r="G36" s="94"/>
      <c r="H36" s="94"/>
      <c r="I36" s="98">
        <v>42.523840668407303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10.336538540447506</v>
      </c>
      <c r="F37" s="103"/>
      <c r="G37" s="94"/>
      <c r="H37" s="94"/>
      <c r="I37" s="98">
        <v>36.636160771084342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103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220.36728603671077</v>
      </c>
      <c r="F39" s="107"/>
      <c r="G39" s="107"/>
      <c r="H39" s="107"/>
      <c r="I39" s="106">
        <f>SUM(I15:I38)</f>
        <v>873.80384196152806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47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48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ТП-6 Детский сад В-1</v>
      </c>
      <c r="C10" s="216"/>
      <c r="D10" s="216"/>
      <c r="E10" s="217"/>
      <c r="F10" s="215" t="str">
        <f>M4</f>
        <v>ТП-6 Детский сад В-2</v>
      </c>
      <c r="G10" s="218"/>
      <c r="H10" s="218"/>
      <c r="I10" s="219"/>
      <c r="J10" s="215" t="str">
        <f>B10</f>
        <v>ТП-6 Детский сад В-1</v>
      </c>
      <c r="K10" s="216"/>
      <c r="L10" s="217"/>
      <c r="M10" s="215" t="str">
        <f>F10</f>
        <v>ТП-6 Детский сад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40.64100435039029</v>
      </c>
      <c r="F14" s="94"/>
      <c r="G14" s="95"/>
      <c r="H14" s="95"/>
      <c r="I14" s="98">
        <v>30.897973092801386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27.38557995180723</v>
      </c>
      <c r="F15" s="103"/>
      <c r="G15" s="94"/>
      <c r="H15" s="94"/>
      <c r="I15" s="98">
        <v>21.3549414939759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28.156681966718992</v>
      </c>
      <c r="F16" s="103"/>
      <c r="G16" s="94"/>
      <c r="H16" s="94"/>
      <c r="I16" s="98">
        <v>21.057538707692302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26.020090332824427</v>
      </c>
      <c r="F17" s="103"/>
      <c r="G17" s="94"/>
      <c r="H17" s="94"/>
      <c r="I17" s="98">
        <v>18.652763419847325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23.044258972046883</v>
      </c>
      <c r="F18" s="103"/>
      <c r="G18" s="94"/>
      <c r="H18" s="94"/>
      <c r="I18" s="98">
        <v>16.272255798016229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22.32641482105263</v>
      </c>
      <c r="F19" s="103"/>
      <c r="G19" s="94"/>
      <c r="H19" s="94"/>
      <c r="I19" s="98">
        <v>17.224030231578947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18.640655636087942</v>
      </c>
      <c r="F20" s="103"/>
      <c r="G20" s="94"/>
      <c r="H20" s="94"/>
      <c r="I20" s="98">
        <v>15.498265946929489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20.924943466666669</v>
      </c>
      <c r="F21" s="103"/>
      <c r="G21" s="94"/>
      <c r="H21" s="94"/>
      <c r="I21" s="98">
        <v>17.96329635555556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29.965671361393323</v>
      </c>
      <c r="F22" s="103"/>
      <c r="G22" s="94"/>
      <c r="H22" s="94"/>
      <c r="I22" s="98">
        <v>22.079968371552976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31.370637644859809</v>
      </c>
      <c r="F23" s="103"/>
      <c r="G23" s="94"/>
      <c r="H23" s="94"/>
      <c r="I23" s="98">
        <v>21.516583514018691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42.272517589986087</v>
      </c>
      <c r="F24" s="103"/>
      <c r="G24" s="94"/>
      <c r="H24" s="94"/>
      <c r="I24" s="98">
        <v>28.781288571905421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49.41551728680605</v>
      </c>
      <c r="F25" s="103"/>
      <c r="G25" s="94"/>
      <c r="H25" s="94"/>
      <c r="I25" s="98">
        <v>30.645731119250176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43.182377890909088</v>
      </c>
      <c r="F26" s="103"/>
      <c r="G26" s="94"/>
      <c r="H26" s="94"/>
      <c r="I26" s="98">
        <v>25.832315345454546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43.531449055601662</v>
      </c>
      <c r="F27" s="103"/>
      <c r="G27" s="94"/>
      <c r="H27" s="94"/>
      <c r="I27" s="98">
        <v>27.923299239834023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43.858457631219515</v>
      </c>
      <c r="F28" s="103"/>
      <c r="G28" s="94"/>
      <c r="H28" s="94"/>
      <c r="I28" s="98">
        <v>27.652099153170735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47.628611750911631</v>
      </c>
      <c r="F29" s="103"/>
      <c r="G29" s="94"/>
      <c r="H29" s="94"/>
      <c r="I29" s="98">
        <v>29.649107808134641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50.260726223788545</v>
      </c>
      <c r="F30" s="103"/>
      <c r="G30" s="94"/>
      <c r="H30" s="94"/>
      <c r="I30" s="98">
        <v>31.422392585022028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50.095190206999256</v>
      </c>
      <c r="F31" s="103"/>
      <c r="G31" s="94"/>
      <c r="H31" s="94"/>
      <c r="I31" s="98">
        <v>31.972009197319426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48.987919715670429</v>
      </c>
      <c r="F32" s="103"/>
      <c r="G32" s="94"/>
      <c r="H32" s="94"/>
      <c r="I32" s="98">
        <v>32.051739791922458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51.971995348689447</v>
      </c>
      <c r="F33" s="103"/>
      <c r="G33" s="94"/>
      <c r="H33" s="94"/>
      <c r="I33" s="98">
        <v>37.678550544876892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48.217307103658534</v>
      </c>
      <c r="F34" s="103"/>
      <c r="G34" s="94"/>
      <c r="H34" s="94"/>
      <c r="I34" s="98">
        <v>32.687280329268297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52.758757189853952</v>
      </c>
      <c r="F35" s="103"/>
      <c r="G35" s="94"/>
      <c r="H35" s="94"/>
      <c r="I35" s="98">
        <v>36.400152202920822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50.22370189033942</v>
      </c>
      <c r="F36" s="103"/>
      <c r="G36" s="94"/>
      <c r="H36" s="94"/>
      <c r="I36" s="98">
        <v>32.713016146214095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43.544767972461273</v>
      </c>
      <c r="F37" s="103"/>
      <c r="G37" s="94"/>
      <c r="H37" s="94"/>
      <c r="I37" s="98">
        <v>28.111905542168671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103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893.78423101035264</v>
      </c>
      <c r="F39" s="107"/>
      <c r="G39" s="107"/>
      <c r="H39" s="107"/>
      <c r="I39" s="106">
        <f>SUM(I15:I38)</f>
        <v>605.14053141662964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7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49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 Поселок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ТП-2 Поселок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200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200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89.101719757155252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94"/>
      <c r="C15" s="95"/>
      <c r="D15" s="95"/>
      <c r="E15" s="92">
        <v>62.255757108433734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94"/>
      <c r="C16" s="95"/>
      <c r="D16" s="95"/>
      <c r="E16" s="92">
        <v>63.989878153846135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94"/>
      <c r="C17" s="95"/>
      <c r="D17" s="95"/>
      <c r="E17" s="92">
        <v>57.482598595419837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94"/>
      <c r="C18" s="95"/>
      <c r="D18" s="95"/>
      <c r="E18" s="92">
        <v>50.614195130748421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94"/>
      <c r="C19" s="95"/>
      <c r="D19" s="95"/>
      <c r="E19" s="92">
        <v>51.133399578947376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94"/>
      <c r="C20" s="95"/>
      <c r="D20" s="95"/>
      <c r="E20" s="92">
        <v>46.130280636846088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94"/>
      <c r="C21" s="95"/>
      <c r="D21" s="95"/>
      <c r="E21" s="92">
        <v>50.952418666666674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94"/>
      <c r="C22" s="95"/>
      <c r="D22" s="95"/>
      <c r="E22" s="92">
        <v>66.932891134978235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94"/>
      <c r="C23" s="95"/>
      <c r="D23" s="95"/>
      <c r="E23" s="92">
        <v>68.351820560747655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94"/>
      <c r="C24" s="95"/>
      <c r="D24" s="95"/>
      <c r="E24" s="92">
        <v>91.784078898470099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94"/>
      <c r="C25" s="95"/>
      <c r="D25" s="95"/>
      <c r="E25" s="92">
        <v>98.290341144917079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94"/>
      <c r="C26" s="95"/>
      <c r="D26" s="95"/>
      <c r="E26" s="92">
        <v>83.285888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94"/>
      <c r="C27" s="95"/>
      <c r="D27" s="95"/>
      <c r="E27" s="92">
        <v>85.965231313969582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94"/>
      <c r="C28" s="95"/>
      <c r="D28" s="95"/>
      <c r="E28" s="92">
        <v>82.804362848780499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94"/>
      <c r="C29" s="95"/>
      <c r="D29" s="95"/>
      <c r="E29" s="92">
        <v>86.439724549789617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94"/>
      <c r="C30" s="95"/>
      <c r="D30" s="95"/>
      <c r="E30" s="92">
        <v>85.331383718061673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94"/>
      <c r="C31" s="95"/>
      <c r="D31" s="95"/>
      <c r="E31" s="92">
        <v>87.127338555472818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94"/>
      <c r="C32" s="95"/>
      <c r="D32" s="95"/>
      <c r="E32" s="92">
        <v>84.836983521809358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94"/>
      <c r="C33" s="95"/>
      <c r="D33" s="95"/>
      <c r="E33" s="92">
        <v>85.577773089753777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94"/>
      <c r="C34" s="95"/>
      <c r="D34" s="95"/>
      <c r="E34" s="92">
        <v>81.788575335365849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94"/>
      <c r="C35" s="95"/>
      <c r="D35" s="95"/>
      <c r="E35" s="92">
        <v>95.507658355111445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94"/>
      <c r="C36" s="95"/>
      <c r="D36" s="95"/>
      <c r="E36" s="92">
        <v>95.738283446475208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94"/>
      <c r="C37" s="95"/>
      <c r="D37" s="95"/>
      <c r="E37" s="92">
        <v>84.000279965576581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94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1746.3211423101875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299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50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51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ТП-Котельная ПМК-2 В-1</v>
      </c>
      <c r="C10" s="216"/>
      <c r="D10" s="216"/>
      <c r="E10" s="217"/>
      <c r="F10" s="215" t="str">
        <f>M4</f>
        <v>ТП-Котельная ПМК-2 В-2</v>
      </c>
      <c r="G10" s="218"/>
      <c r="H10" s="218"/>
      <c r="I10" s="219"/>
      <c r="J10" s="215" t="str">
        <f>B10</f>
        <v>ТП-Котельная ПМК-2 В-1</v>
      </c>
      <c r="K10" s="216"/>
      <c r="L10" s="217"/>
      <c r="M10" s="215" t="str">
        <f>F10</f>
        <v>ТП-Котельная ПМК-2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4.2733425013009541</v>
      </c>
      <c r="F14" s="94"/>
      <c r="G14" s="95"/>
      <c r="H14" s="95"/>
      <c r="I14" s="98">
        <v>0</v>
      </c>
      <c r="J14" s="94"/>
      <c r="K14" s="94"/>
      <c r="L14" s="94"/>
      <c r="M14" s="94"/>
      <c r="N14" s="94"/>
      <c r="O14" s="94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3.4765879518072285</v>
      </c>
      <c r="F15" s="94"/>
      <c r="G15" s="95"/>
      <c r="H15" s="95"/>
      <c r="I15" s="98">
        <v>0</v>
      </c>
      <c r="J15" s="94"/>
      <c r="K15" s="94"/>
      <c r="L15" s="94"/>
      <c r="M15" s="94"/>
      <c r="N15" s="94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3.8155455296703291</v>
      </c>
      <c r="F16" s="94"/>
      <c r="G16" s="95"/>
      <c r="H16" s="95"/>
      <c r="I16" s="98">
        <v>0</v>
      </c>
      <c r="J16" s="94"/>
      <c r="K16" s="94"/>
      <c r="L16" s="94"/>
      <c r="M16" s="94"/>
      <c r="N16" s="94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3.7119276946564881</v>
      </c>
      <c r="F17" s="94"/>
      <c r="G17" s="95"/>
      <c r="H17" s="95"/>
      <c r="I17" s="98">
        <v>0</v>
      </c>
      <c r="J17" s="94"/>
      <c r="K17" s="94"/>
      <c r="L17" s="94"/>
      <c r="M17" s="94"/>
      <c r="N17" s="94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3.3269843101893595</v>
      </c>
      <c r="F18" s="94"/>
      <c r="G18" s="95"/>
      <c r="H18" s="95"/>
      <c r="I18" s="98">
        <v>0</v>
      </c>
      <c r="J18" s="94"/>
      <c r="K18" s="94"/>
      <c r="L18" s="94"/>
      <c r="M18" s="94"/>
      <c r="N18" s="94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3.8162243368421049</v>
      </c>
      <c r="F19" s="94"/>
      <c r="G19" s="95"/>
      <c r="H19" s="95"/>
      <c r="I19" s="98">
        <v>0</v>
      </c>
      <c r="J19" s="94"/>
      <c r="K19" s="94"/>
      <c r="L19" s="94"/>
      <c r="M19" s="94"/>
      <c r="N19" s="94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6.7875617285822596</v>
      </c>
      <c r="F20" s="94"/>
      <c r="G20" s="95"/>
      <c r="H20" s="95"/>
      <c r="I20" s="98">
        <v>0</v>
      </c>
      <c r="J20" s="94"/>
      <c r="K20" s="94"/>
      <c r="L20" s="94"/>
      <c r="M20" s="94"/>
      <c r="N20" s="94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19.156014103703704</v>
      </c>
      <c r="F21" s="94"/>
      <c r="G21" s="95"/>
      <c r="H21" s="95"/>
      <c r="I21" s="98">
        <v>0</v>
      </c>
      <c r="J21" s="94"/>
      <c r="K21" s="94"/>
      <c r="L21" s="94"/>
      <c r="M21" s="94"/>
      <c r="N21" s="94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29.850970226995646</v>
      </c>
      <c r="F22" s="94"/>
      <c r="G22" s="95"/>
      <c r="H22" s="95"/>
      <c r="I22" s="98">
        <v>0</v>
      </c>
      <c r="J22" s="94"/>
      <c r="K22" s="94"/>
      <c r="L22" s="94"/>
      <c r="M22" s="94"/>
      <c r="N22" s="94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16.6987294953271</v>
      </c>
      <c r="F23" s="94"/>
      <c r="G23" s="95"/>
      <c r="H23" s="95"/>
      <c r="I23" s="98">
        <v>0</v>
      </c>
      <c r="J23" s="94"/>
      <c r="K23" s="94"/>
      <c r="L23" s="94"/>
      <c r="M23" s="94"/>
      <c r="N23" s="94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21.998198426703752</v>
      </c>
      <c r="F24" s="94"/>
      <c r="G24" s="95"/>
      <c r="H24" s="95"/>
      <c r="I24" s="98">
        <v>0</v>
      </c>
      <c r="J24" s="94"/>
      <c r="K24" s="94"/>
      <c r="L24" s="94"/>
      <c r="M24" s="94"/>
      <c r="N24" s="94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18.293461004181687</v>
      </c>
      <c r="F25" s="94"/>
      <c r="G25" s="95"/>
      <c r="H25" s="95"/>
      <c r="I25" s="98">
        <v>0</v>
      </c>
      <c r="J25" s="94"/>
      <c r="K25" s="94"/>
      <c r="L25" s="94"/>
      <c r="M25" s="94"/>
      <c r="N25" s="94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28.821778618181817</v>
      </c>
      <c r="F26" s="94"/>
      <c r="G26" s="95"/>
      <c r="H26" s="95"/>
      <c r="I26" s="98">
        <v>0</v>
      </c>
      <c r="J26" s="94"/>
      <c r="K26" s="94"/>
      <c r="L26" s="94"/>
      <c r="M26" s="94"/>
      <c r="N26" s="94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17.002634675518674</v>
      </c>
      <c r="F27" s="94"/>
      <c r="G27" s="95"/>
      <c r="H27" s="95"/>
      <c r="I27" s="98">
        <v>0</v>
      </c>
      <c r="J27" s="94"/>
      <c r="K27" s="94"/>
      <c r="L27" s="94"/>
      <c r="M27" s="94"/>
      <c r="N27" s="94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13.539061978536587</v>
      </c>
      <c r="F28" s="94"/>
      <c r="G28" s="95"/>
      <c r="H28" s="95"/>
      <c r="I28" s="98">
        <v>0</v>
      </c>
      <c r="J28" s="94"/>
      <c r="K28" s="94"/>
      <c r="L28" s="94"/>
      <c r="M28" s="94"/>
      <c r="N28" s="94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5.1293256078541365</v>
      </c>
      <c r="F29" s="94"/>
      <c r="G29" s="95"/>
      <c r="H29" s="95"/>
      <c r="I29" s="98">
        <v>0</v>
      </c>
      <c r="J29" s="94"/>
      <c r="K29" s="94"/>
      <c r="L29" s="94"/>
      <c r="M29" s="94"/>
      <c r="N29" s="94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5.0272753198237892</v>
      </c>
      <c r="F30" s="94"/>
      <c r="G30" s="95"/>
      <c r="H30" s="95"/>
      <c r="I30" s="98">
        <v>0</v>
      </c>
      <c r="J30" s="94"/>
      <c r="K30" s="94"/>
      <c r="L30" s="94"/>
      <c r="M30" s="94"/>
      <c r="N30" s="94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5.3076181206254649</v>
      </c>
      <c r="F31" s="94"/>
      <c r="G31" s="95"/>
      <c r="H31" s="95"/>
      <c r="I31" s="98">
        <v>0</v>
      </c>
      <c r="J31" s="94"/>
      <c r="K31" s="94"/>
      <c r="L31" s="94"/>
      <c r="M31" s="94"/>
      <c r="N31" s="94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4.5710456762520195</v>
      </c>
      <c r="F32" s="94"/>
      <c r="G32" s="95"/>
      <c r="H32" s="95"/>
      <c r="I32" s="98">
        <v>0</v>
      </c>
      <c r="J32" s="94"/>
      <c r="K32" s="94"/>
      <c r="L32" s="94"/>
      <c r="M32" s="94"/>
      <c r="N32" s="94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4.8636894042891194</v>
      </c>
      <c r="F33" s="94"/>
      <c r="G33" s="95"/>
      <c r="H33" s="95"/>
      <c r="I33" s="98">
        <v>0</v>
      </c>
      <c r="J33" s="94"/>
      <c r="K33" s="94"/>
      <c r="L33" s="94"/>
      <c r="M33" s="94"/>
      <c r="N33" s="94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3.6984432073170734</v>
      </c>
      <c r="F34" s="94"/>
      <c r="G34" s="95"/>
      <c r="H34" s="95"/>
      <c r="I34" s="98">
        <v>0</v>
      </c>
      <c r="J34" s="94"/>
      <c r="K34" s="94"/>
      <c r="L34" s="94"/>
      <c r="M34" s="94"/>
      <c r="N34" s="94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3.9543719354342812</v>
      </c>
      <c r="F35" s="94"/>
      <c r="G35" s="95"/>
      <c r="H35" s="95"/>
      <c r="I35" s="98">
        <v>0</v>
      </c>
      <c r="J35" s="94"/>
      <c r="K35" s="94"/>
      <c r="L35" s="94"/>
      <c r="M35" s="94"/>
      <c r="N35" s="94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3.6718691592689292</v>
      </c>
      <c r="F36" s="94"/>
      <c r="G36" s="95"/>
      <c r="H36" s="95"/>
      <c r="I36" s="98">
        <v>0</v>
      </c>
      <c r="J36" s="94"/>
      <c r="K36" s="94"/>
      <c r="L36" s="94"/>
      <c r="M36" s="94"/>
      <c r="N36" s="94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3.287741948364888</v>
      </c>
      <c r="F37" s="94"/>
      <c r="G37" s="95"/>
      <c r="H37" s="95"/>
      <c r="I37" s="98">
        <v>0</v>
      </c>
      <c r="J37" s="94"/>
      <c r="K37" s="94"/>
      <c r="L37" s="94"/>
      <c r="M37" s="94"/>
      <c r="N37" s="94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94"/>
      <c r="G38" s="95"/>
      <c r="H38" s="95"/>
      <c r="I38" s="116"/>
      <c r="J38" s="94"/>
      <c r="K38" s="94"/>
      <c r="L38" s="94"/>
      <c r="M38" s="94"/>
      <c r="N38" s="94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229.80706046012645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338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ТП-69 (КТПН-23)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ТП-69 (КТПН-23)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20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5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5">
        <v>0</v>
      </c>
      <c r="J15" s="97"/>
      <c r="K15" s="95"/>
      <c r="L15" s="95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5">
        <v>0</v>
      </c>
      <c r="J16" s="97"/>
      <c r="K16" s="95"/>
      <c r="L16" s="95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5">
        <v>0</v>
      </c>
      <c r="J17" s="97"/>
      <c r="K17" s="95"/>
      <c r="L17" s="95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5">
        <v>0</v>
      </c>
      <c r="J18" s="97"/>
      <c r="K18" s="95"/>
      <c r="L18" s="95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5">
        <v>0</v>
      </c>
      <c r="J19" s="97"/>
      <c r="K19" s="95"/>
      <c r="L19" s="95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5">
        <v>0</v>
      </c>
      <c r="J20" s="97"/>
      <c r="K20" s="95"/>
      <c r="L20" s="95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5">
        <v>0</v>
      </c>
      <c r="J21" s="97"/>
      <c r="K21" s="95"/>
      <c r="L21" s="95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5">
        <v>0</v>
      </c>
      <c r="J22" s="97"/>
      <c r="K22" s="95"/>
      <c r="L22" s="95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5">
        <v>0</v>
      </c>
      <c r="J23" s="97"/>
      <c r="K23" s="95"/>
      <c r="L23" s="95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5">
        <v>0</v>
      </c>
      <c r="J24" s="97"/>
      <c r="K24" s="95"/>
      <c r="L24" s="95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5">
        <v>0</v>
      </c>
      <c r="J25" s="97"/>
      <c r="K25" s="95"/>
      <c r="L25" s="95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5">
        <v>0</v>
      </c>
      <c r="J26" s="97"/>
      <c r="K26" s="95"/>
      <c r="L26" s="95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5">
        <v>0</v>
      </c>
      <c r="J27" s="97"/>
      <c r="K27" s="95"/>
      <c r="L27" s="95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5">
        <v>0</v>
      </c>
      <c r="J28" s="97"/>
      <c r="K28" s="95"/>
      <c r="L28" s="95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5">
        <v>0</v>
      </c>
      <c r="J29" s="97"/>
      <c r="K29" s="95"/>
      <c r="L29" s="95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5">
        <v>0</v>
      </c>
      <c r="J30" s="97"/>
      <c r="K30" s="95"/>
      <c r="L30" s="95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5">
        <v>0</v>
      </c>
      <c r="J31" s="97"/>
      <c r="K31" s="95"/>
      <c r="L31" s="95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5">
        <v>0</v>
      </c>
      <c r="J32" s="97"/>
      <c r="K32" s="95"/>
      <c r="L32" s="95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5">
        <v>0</v>
      </c>
      <c r="J33" s="97"/>
      <c r="K33" s="95"/>
      <c r="L33" s="95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5">
        <v>0</v>
      </c>
      <c r="J34" s="97"/>
      <c r="K34" s="95"/>
      <c r="L34" s="95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5">
        <v>0</v>
      </c>
      <c r="J35" s="97"/>
      <c r="K35" s="95"/>
      <c r="L35" s="95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5">
        <v>0</v>
      </c>
      <c r="J36" s="97"/>
      <c r="K36" s="95"/>
      <c r="L36" s="95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5">
        <v>0</v>
      </c>
      <c r="J37" s="97"/>
      <c r="K37" s="95"/>
      <c r="L37" s="95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5"/>
      <c r="H38" s="95"/>
      <c r="I38" s="165"/>
      <c r="J38" s="97"/>
      <c r="K38" s="92"/>
      <c r="L38" s="95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345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346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21"/>
      <c r="K4" s="21"/>
      <c r="L4" s="1"/>
      <c r="M4" s="199" t="s">
        <v>146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 Северо-Западный т,д,</v>
      </c>
      <c r="C10" s="216"/>
      <c r="D10" s="216"/>
      <c r="E10" s="217"/>
      <c r="F10" s="215" t="str">
        <f>M4</f>
        <v>КТП- Мелиоводстрой</v>
      </c>
      <c r="G10" s="218"/>
      <c r="H10" s="218"/>
      <c r="I10" s="219"/>
      <c r="J10" s="215" t="str">
        <f>B10</f>
        <v>ТП Северо-Западный т,д,</v>
      </c>
      <c r="K10" s="216"/>
      <c r="L10" s="217"/>
      <c r="M10" s="215" t="str">
        <f>F10</f>
        <v>КТП- Мелиоводстрой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120</v>
      </c>
      <c r="F11" s="204" t="s">
        <v>286</v>
      </c>
      <c r="G11" s="205"/>
      <c r="H11" s="85"/>
      <c r="I11" s="22">
        <v>200</v>
      </c>
      <c r="J11" s="204" t="s">
        <v>286</v>
      </c>
      <c r="K11" s="205"/>
      <c r="L11" s="22">
        <f>E11</f>
        <v>120</v>
      </c>
      <c r="M11" s="204" t="s">
        <v>286</v>
      </c>
      <c r="N11" s="205"/>
      <c r="O11" s="22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1.5808720121422375</v>
      </c>
      <c r="F14" s="103"/>
      <c r="G14" s="95"/>
      <c r="H14" s="95"/>
      <c r="I14" s="92">
        <v>62.047621405030362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1.3173009036144576</v>
      </c>
      <c r="F15" s="103"/>
      <c r="G15" s="94"/>
      <c r="H15" s="94"/>
      <c r="I15" s="92">
        <v>38.633583614457834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1.3338617708006277</v>
      </c>
      <c r="F16" s="103"/>
      <c r="G16" s="94"/>
      <c r="H16" s="94"/>
      <c r="I16" s="92">
        <v>41.036987076923069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1.3074252366412211</v>
      </c>
      <c r="F17" s="103"/>
      <c r="G17" s="94"/>
      <c r="H17" s="94"/>
      <c r="I17" s="92">
        <v>36.318184569974555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1.2235382326420197</v>
      </c>
      <c r="F18" s="103"/>
      <c r="G18" s="94"/>
      <c r="H18" s="94"/>
      <c r="I18" s="92">
        <v>33.488482236248871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0.56928789473684194</v>
      </c>
      <c r="F19" s="103"/>
      <c r="G19" s="94"/>
      <c r="H19" s="94"/>
      <c r="I19" s="92">
        <v>30.75171915789473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0.46654867323730093</v>
      </c>
      <c r="F20" s="103"/>
      <c r="G20" s="94"/>
      <c r="H20" s="94"/>
      <c r="I20" s="92">
        <v>24.866777073540554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0.4187751746031747</v>
      </c>
      <c r="F21" s="103"/>
      <c r="G21" s="94"/>
      <c r="H21" s="94"/>
      <c r="I21" s="92">
        <v>29.858238222222226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1.2062638432510886</v>
      </c>
      <c r="F22" s="103"/>
      <c r="G22" s="94"/>
      <c r="H22" s="94"/>
      <c r="I22" s="92">
        <v>35.891896638606674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1.9027786782376501</v>
      </c>
      <c r="F23" s="103"/>
      <c r="G23" s="94"/>
      <c r="H23" s="94"/>
      <c r="I23" s="92">
        <v>48.985471401869148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2.6428927593880385</v>
      </c>
      <c r="F24" s="103"/>
      <c r="G24" s="94"/>
      <c r="H24" s="94"/>
      <c r="I24" s="92">
        <v>63.489973596662018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2.867015082912761</v>
      </c>
      <c r="F25" s="103"/>
      <c r="G25" s="94"/>
      <c r="H25" s="94"/>
      <c r="I25" s="92">
        <v>67.844151648161485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2.6132858181818182</v>
      </c>
      <c r="F26" s="103"/>
      <c r="G26" s="94"/>
      <c r="H26" s="94"/>
      <c r="I26" s="92">
        <v>60.571554909090899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2.4528635518672202</v>
      </c>
      <c r="F27" s="103"/>
      <c r="G27" s="94"/>
      <c r="H27" s="94"/>
      <c r="I27" s="92">
        <v>59.615627839557412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3.1330053658536592</v>
      </c>
      <c r="F28" s="103"/>
      <c r="G28" s="94"/>
      <c r="H28" s="94"/>
      <c r="I28" s="92">
        <v>53.964922848780489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6.3528344684431977</v>
      </c>
      <c r="F29" s="103"/>
      <c r="G29" s="94"/>
      <c r="H29" s="94"/>
      <c r="I29" s="92">
        <v>55.922650726507712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5.6376442731277532</v>
      </c>
      <c r="F30" s="103"/>
      <c r="G30" s="94"/>
      <c r="H30" s="94"/>
      <c r="I30" s="92">
        <v>61.119348299559476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5.7256839314966479</v>
      </c>
      <c r="F31" s="103"/>
      <c r="G31" s="94"/>
      <c r="H31" s="94"/>
      <c r="I31" s="92">
        <v>65.896741146686509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4.6551575573505657</v>
      </c>
      <c r="F32" s="103"/>
      <c r="G32" s="94"/>
      <c r="H32" s="94"/>
      <c r="I32" s="92">
        <v>71.734008969305336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2.3884189038919783</v>
      </c>
      <c r="F33" s="103"/>
      <c r="G33" s="94"/>
      <c r="H33" s="94"/>
      <c r="I33" s="92">
        <v>69.056868371723596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0.45848469512195117</v>
      </c>
      <c r="F34" s="103"/>
      <c r="G34" s="94"/>
      <c r="H34" s="94"/>
      <c r="I34" s="92">
        <v>61.710044268292691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0.59146588777863185</v>
      </c>
      <c r="F35" s="103"/>
      <c r="G35" s="94"/>
      <c r="H35" s="94"/>
      <c r="I35" s="92">
        <v>72.475912805534207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0.49544459530026114</v>
      </c>
      <c r="F36" s="103"/>
      <c r="G36" s="94"/>
      <c r="H36" s="94"/>
      <c r="I36" s="92">
        <v>56.652249399477803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1.0845785370051635</v>
      </c>
      <c r="F37" s="103"/>
      <c r="G37" s="94"/>
      <c r="H37" s="94"/>
      <c r="I37" s="92">
        <v>56.979507469879522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50.844555835484037</v>
      </c>
      <c r="F39" s="107"/>
      <c r="G39" s="107"/>
      <c r="H39" s="107"/>
      <c r="I39" s="106">
        <f>SUM(I15:I38)</f>
        <v>1196.8649022909567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313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83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84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ТП-25</v>
      </c>
      <c r="C10" s="216"/>
      <c r="D10" s="216"/>
      <c r="E10" s="217"/>
      <c r="F10" s="215" t="str">
        <f>M4</f>
        <v>ТП-80</v>
      </c>
      <c r="G10" s="218"/>
      <c r="H10" s="218"/>
      <c r="I10" s="219"/>
      <c r="J10" s="215" t="str">
        <f>B10</f>
        <v>ТП-25</v>
      </c>
      <c r="K10" s="216"/>
      <c r="L10" s="217"/>
      <c r="M10" s="215" t="str">
        <f>F10</f>
        <v>ТП-80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20</v>
      </c>
      <c r="F11" s="204" t="s">
        <v>286</v>
      </c>
      <c r="G11" s="205"/>
      <c r="H11" s="85"/>
      <c r="I11" s="8">
        <v>40</v>
      </c>
      <c r="J11" s="204" t="s">
        <v>286</v>
      </c>
      <c r="K11" s="205"/>
      <c r="L11" s="8">
        <f>E11</f>
        <v>20</v>
      </c>
      <c r="M11" s="204" t="s">
        <v>286</v>
      </c>
      <c r="N11" s="205"/>
      <c r="O11" s="8">
        <f>I11</f>
        <v>40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2.2994501994796184</v>
      </c>
      <c r="F14" s="94"/>
      <c r="G14" s="95"/>
      <c r="H14" s="95"/>
      <c r="I14" s="98">
        <v>30.184893304423241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2.6136491566265061</v>
      </c>
      <c r="F15" s="94"/>
      <c r="G15" s="94"/>
      <c r="H15" s="94"/>
      <c r="I15" s="98">
        <v>19.405517228915659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1.2704290361067501</v>
      </c>
      <c r="F16" s="94"/>
      <c r="G16" s="94"/>
      <c r="H16" s="94"/>
      <c r="I16" s="98">
        <v>21.532825846153845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1.855963847328244</v>
      </c>
      <c r="F17" s="94"/>
      <c r="G17" s="94"/>
      <c r="H17" s="94"/>
      <c r="I17" s="98">
        <v>20.587420569974554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0.990756357078449</v>
      </c>
      <c r="F18" s="94"/>
      <c r="G18" s="94"/>
      <c r="H18" s="94"/>
      <c r="I18" s="98">
        <v>17.530883318304777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1.0767562105263158</v>
      </c>
      <c r="F19" s="94"/>
      <c r="G19" s="94"/>
      <c r="H19" s="94"/>
      <c r="I19" s="98">
        <v>20.053801894736839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0.92700495830174368</v>
      </c>
      <c r="F20" s="94"/>
      <c r="G20" s="94"/>
      <c r="H20" s="94"/>
      <c r="I20" s="98">
        <v>19.000982987111446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1.4506026666666669</v>
      </c>
      <c r="F21" s="94"/>
      <c r="G21" s="94"/>
      <c r="H21" s="94"/>
      <c r="I21" s="98">
        <v>21.607935555555557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1.0454530478955006</v>
      </c>
      <c r="F22" s="94"/>
      <c r="G22" s="94"/>
      <c r="H22" s="94"/>
      <c r="I22" s="98">
        <v>26.405156981132077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1.0561305607476634</v>
      </c>
      <c r="F23" s="94"/>
      <c r="G23" s="94"/>
      <c r="H23" s="94"/>
      <c r="I23" s="98">
        <v>25.608199439252331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3.1776216495132128</v>
      </c>
      <c r="F24" s="94"/>
      <c r="G24" s="94"/>
      <c r="H24" s="94"/>
      <c r="I24" s="98">
        <v>34.696193146036158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2.5023163143475124</v>
      </c>
      <c r="F25" s="94"/>
      <c r="G25" s="94"/>
      <c r="H25" s="94"/>
      <c r="I25" s="98">
        <v>34.485298145638062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2.5773643636363639</v>
      </c>
      <c r="F26" s="94"/>
      <c r="G26" s="94"/>
      <c r="H26" s="94"/>
      <c r="I26" s="98">
        <v>28.860893090909094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2.4711503789764873</v>
      </c>
      <c r="F27" s="94"/>
      <c r="G27" s="94"/>
      <c r="H27" s="94"/>
      <c r="I27" s="98">
        <v>35.11413682987552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2.2086790634146345</v>
      </c>
      <c r="F28" s="94"/>
      <c r="G28" s="94"/>
      <c r="H28" s="94"/>
      <c r="I28" s="98">
        <v>30.626078478048782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2.9778911570827487</v>
      </c>
      <c r="F29" s="94"/>
      <c r="G29" s="94"/>
      <c r="H29" s="94"/>
      <c r="I29" s="98">
        <v>31.333918805049084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1.3455177665198237</v>
      </c>
      <c r="F30" s="94"/>
      <c r="G30" s="94"/>
      <c r="H30" s="94"/>
      <c r="I30" s="98">
        <v>32.913923400881067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3.1127726135517495</v>
      </c>
      <c r="F31" s="94"/>
      <c r="G31" s="94"/>
      <c r="H31" s="94"/>
      <c r="I31" s="98">
        <v>34.830697364110193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2.2260644394184168</v>
      </c>
      <c r="F32" s="94"/>
      <c r="G32" s="94"/>
      <c r="H32" s="94"/>
      <c r="I32" s="98">
        <v>33.80113535379644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1.3027739475774427</v>
      </c>
      <c r="F33" s="94"/>
      <c r="G33" s="94"/>
      <c r="H33" s="94"/>
      <c r="I33" s="98">
        <v>37.745823224781574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2.6553905259146342</v>
      </c>
      <c r="F34" s="94"/>
      <c r="G34" s="94"/>
      <c r="H34" s="94"/>
      <c r="I34" s="98">
        <v>33.376950548780485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2.2039145580322828</v>
      </c>
      <c r="F35" s="94"/>
      <c r="G35" s="94"/>
      <c r="H35" s="94"/>
      <c r="I35" s="98">
        <v>35.185106471944657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1.8735349347258485</v>
      </c>
      <c r="F36" s="94"/>
      <c r="G36" s="94"/>
      <c r="H36" s="94"/>
      <c r="I36" s="98">
        <v>30.148648355091389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1.9403275817555936</v>
      </c>
      <c r="F37" s="94"/>
      <c r="G37" s="94"/>
      <c r="H37" s="94"/>
      <c r="I37" s="98">
        <v>28.250449879518072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44.862065135744587</v>
      </c>
      <c r="F39" s="107"/>
      <c r="G39" s="107"/>
      <c r="H39" s="107"/>
      <c r="I39" s="106">
        <f>SUM(I15:I38)</f>
        <v>653.10197691559779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313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86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ТП-209 Тепловая</v>
      </c>
      <c r="C10" s="216"/>
      <c r="D10" s="216"/>
      <c r="E10" s="217"/>
      <c r="F10" s="215" t="str">
        <f>M4</f>
        <v>КТП-210 Ирдоматка</v>
      </c>
      <c r="G10" s="218"/>
      <c r="H10" s="218"/>
      <c r="I10" s="219"/>
      <c r="J10" s="215" t="str">
        <f>B10</f>
        <v>ТП-209 Тепловая</v>
      </c>
      <c r="K10" s="216"/>
      <c r="L10" s="217"/>
      <c r="M10" s="215" t="str">
        <f>F10</f>
        <v>КТП-210 Ирдоматка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19.849549488291416</v>
      </c>
      <c r="F14" s="94"/>
      <c r="G14" s="95"/>
      <c r="H14" s="95"/>
      <c r="I14" s="98">
        <v>26.006439340849958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94"/>
      <c r="C15" s="95"/>
      <c r="D15" s="95"/>
      <c r="E15" s="92">
        <v>14.998993734939759</v>
      </c>
      <c r="F15" s="94"/>
      <c r="G15" s="94"/>
      <c r="H15" s="94"/>
      <c r="I15" s="98">
        <v>18.556288192771085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94"/>
      <c r="C16" s="95"/>
      <c r="D16" s="95"/>
      <c r="E16" s="92">
        <v>14.365074687598113</v>
      </c>
      <c r="F16" s="94"/>
      <c r="G16" s="94"/>
      <c r="H16" s="94"/>
      <c r="I16" s="98">
        <v>18.31594338461538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94"/>
      <c r="C17" s="95"/>
      <c r="D17" s="95"/>
      <c r="E17" s="92">
        <v>11.501747786259541</v>
      </c>
      <c r="F17" s="94"/>
      <c r="G17" s="94"/>
      <c r="H17" s="94"/>
      <c r="I17" s="98">
        <v>12.915504284987277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94"/>
      <c r="C18" s="95"/>
      <c r="D18" s="95"/>
      <c r="E18" s="92">
        <v>11.301961406672676</v>
      </c>
      <c r="F18" s="94"/>
      <c r="G18" s="94"/>
      <c r="H18" s="94"/>
      <c r="I18" s="98">
        <v>9.9391617673579802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94"/>
      <c r="C19" s="95"/>
      <c r="D19" s="95"/>
      <c r="E19" s="92">
        <v>9.2651115789473693</v>
      </c>
      <c r="F19" s="94"/>
      <c r="G19" s="94"/>
      <c r="H19" s="94"/>
      <c r="I19" s="98">
        <v>12.372262736842103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94"/>
      <c r="C20" s="95"/>
      <c r="D20" s="95"/>
      <c r="E20" s="92">
        <v>8.7567926004548884</v>
      </c>
      <c r="F20" s="94"/>
      <c r="G20" s="94"/>
      <c r="H20" s="94"/>
      <c r="I20" s="98">
        <v>10.097545534495829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94"/>
      <c r="C21" s="95"/>
      <c r="D21" s="95"/>
      <c r="E21" s="92">
        <v>8.8244995555555565</v>
      </c>
      <c r="F21" s="94"/>
      <c r="G21" s="94"/>
      <c r="H21" s="94"/>
      <c r="I21" s="98">
        <v>14.223965037037038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94"/>
      <c r="C22" s="95"/>
      <c r="D22" s="95"/>
      <c r="E22" s="92">
        <v>15.675821701015966</v>
      </c>
      <c r="F22" s="94"/>
      <c r="G22" s="94"/>
      <c r="H22" s="94"/>
      <c r="I22" s="98">
        <v>26.046715936139329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94"/>
      <c r="C23" s="95"/>
      <c r="D23" s="95"/>
      <c r="E23" s="92">
        <v>15.236759999999997</v>
      </c>
      <c r="F23" s="94"/>
      <c r="G23" s="94"/>
      <c r="H23" s="94"/>
      <c r="I23" s="98">
        <v>23.590871401869158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94"/>
      <c r="C24" s="95"/>
      <c r="D24" s="95"/>
      <c r="E24" s="92">
        <v>29.418374386648122</v>
      </c>
      <c r="F24" s="94"/>
      <c r="G24" s="94"/>
      <c r="H24" s="94"/>
      <c r="I24" s="98">
        <v>29.043618025034771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94"/>
      <c r="C25" s="95"/>
      <c r="D25" s="95"/>
      <c r="E25" s="92">
        <v>32.892183578947368</v>
      </c>
      <c r="F25" s="94"/>
      <c r="G25" s="94"/>
      <c r="H25" s="94"/>
      <c r="I25" s="98">
        <v>29.995611639509729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94"/>
      <c r="C26" s="95"/>
      <c r="D26" s="95"/>
      <c r="E26" s="92">
        <v>28.441809454545453</v>
      </c>
      <c r="F26" s="94"/>
      <c r="G26" s="94"/>
      <c r="H26" s="94"/>
      <c r="I26" s="98">
        <v>28.553565090909093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94"/>
      <c r="C27" s="95"/>
      <c r="D27" s="95"/>
      <c r="E27" s="92">
        <v>27.049646074688795</v>
      </c>
      <c r="F27" s="94"/>
      <c r="G27" s="94"/>
      <c r="H27" s="94"/>
      <c r="I27" s="98">
        <v>25.985581322268327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94"/>
      <c r="C28" s="95"/>
      <c r="D28" s="95"/>
      <c r="E28" s="92">
        <v>30.274377990243909</v>
      </c>
      <c r="F28" s="94"/>
      <c r="G28" s="94"/>
      <c r="H28" s="94"/>
      <c r="I28" s="98">
        <v>21.214573424390249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94"/>
      <c r="C29" s="95"/>
      <c r="D29" s="95"/>
      <c r="E29" s="92">
        <v>30.234786266479659</v>
      </c>
      <c r="F29" s="94"/>
      <c r="G29" s="94"/>
      <c r="H29" s="94"/>
      <c r="I29" s="98">
        <v>22.58300454417952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94"/>
      <c r="C30" s="95"/>
      <c r="D30" s="95"/>
      <c r="E30" s="92">
        <v>30.548515101321588</v>
      </c>
      <c r="F30" s="94"/>
      <c r="G30" s="94"/>
      <c r="H30" s="94"/>
      <c r="I30" s="98">
        <v>33.354395841409691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94"/>
      <c r="C31" s="95"/>
      <c r="D31" s="95"/>
      <c r="E31" s="92">
        <v>29.446374504839905</v>
      </c>
      <c r="F31" s="94"/>
      <c r="G31" s="94"/>
      <c r="H31" s="94"/>
      <c r="I31" s="98">
        <v>32.382142189128807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94"/>
      <c r="C32" s="95"/>
      <c r="D32" s="95"/>
      <c r="E32" s="92">
        <v>35.907072000000007</v>
      </c>
      <c r="F32" s="94"/>
      <c r="G32" s="94"/>
      <c r="H32" s="94"/>
      <c r="I32" s="98">
        <v>26.665828497576733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94"/>
      <c r="C33" s="95"/>
      <c r="D33" s="95"/>
      <c r="E33" s="92">
        <v>25.708072565528202</v>
      </c>
      <c r="F33" s="94"/>
      <c r="G33" s="94"/>
      <c r="H33" s="94"/>
      <c r="I33" s="98">
        <v>28.137529594916607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94"/>
      <c r="C34" s="95"/>
      <c r="D34" s="95"/>
      <c r="E34" s="92">
        <v>26.948711524390244</v>
      </c>
      <c r="F34" s="94"/>
      <c r="G34" s="94"/>
      <c r="H34" s="94"/>
      <c r="I34" s="98">
        <v>37.005439390243914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94"/>
      <c r="C35" s="95"/>
      <c r="D35" s="95"/>
      <c r="E35" s="92">
        <v>21.123781706379706</v>
      </c>
      <c r="F35" s="94"/>
      <c r="G35" s="94"/>
      <c r="H35" s="94"/>
      <c r="I35" s="98">
        <v>37.561132667179095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94"/>
      <c r="C36" s="95"/>
      <c r="D36" s="95"/>
      <c r="E36" s="92">
        <v>23.701189347258488</v>
      </c>
      <c r="F36" s="94"/>
      <c r="G36" s="94"/>
      <c r="H36" s="94"/>
      <c r="I36" s="98">
        <v>40.557568668407306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94"/>
      <c r="C37" s="95"/>
      <c r="D37" s="95"/>
      <c r="E37" s="92">
        <v>18.270887917383821</v>
      </c>
      <c r="F37" s="94"/>
      <c r="G37" s="94"/>
      <c r="H37" s="94"/>
      <c r="I37" s="98">
        <v>30.278235180722888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94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499.89254547009921</v>
      </c>
      <c r="F39" s="107"/>
      <c r="G39" s="107"/>
      <c r="H39" s="107"/>
      <c r="I39" s="106">
        <f>SUM(I15:I38)</f>
        <v>569.37648435199185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314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88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ТП-113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ТП-113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6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6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6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6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6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6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6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6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6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6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6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6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6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6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6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6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6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6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6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6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6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6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6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6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313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87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КТП-400 Дачи "Пулово Борисово"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КТП-400 Дачи "Пулово Борисово"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6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6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6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6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6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6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6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6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6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6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6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6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6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6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6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6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6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6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6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6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6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6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6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6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325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111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112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КТП-3 Сад №9 "ЧереповецАгроСтрой"</v>
      </c>
      <c r="C10" s="216"/>
      <c r="D10" s="216"/>
      <c r="E10" s="217"/>
      <c r="F10" s="215" t="str">
        <f>M4</f>
        <v>КТП-2 Сад №1 "Аммофос"</v>
      </c>
      <c r="G10" s="218"/>
      <c r="H10" s="218"/>
      <c r="I10" s="219"/>
      <c r="J10" s="215" t="str">
        <f>B10</f>
        <v>КТП-3 Сад №9 "ЧереповецАгроСтрой"</v>
      </c>
      <c r="K10" s="216"/>
      <c r="L10" s="217"/>
      <c r="M10" s="215" t="str">
        <f>F10</f>
        <v>КТП-2 Сад №1 "Аммофос"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58.998479323503894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5"/>
      <c r="H15" s="95"/>
      <c r="I15" s="98">
        <v>24.564266746987954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5"/>
      <c r="H16" s="95"/>
      <c r="I16" s="98">
        <v>25.082988923076922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5"/>
      <c r="H17" s="95"/>
      <c r="I17" s="98">
        <v>21.334598503816789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5"/>
      <c r="H18" s="95"/>
      <c r="I18" s="98">
        <v>19.853350766456263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5"/>
      <c r="H19" s="95"/>
      <c r="I19" s="98">
        <v>21.357490736842106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5"/>
      <c r="H20" s="95"/>
      <c r="I20" s="98">
        <v>20.017022319939347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5"/>
      <c r="H21" s="95"/>
      <c r="I21" s="98">
        <v>23.72339777777778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5"/>
      <c r="H22" s="95"/>
      <c r="I22" s="98">
        <v>31.399435541364298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5"/>
      <c r="H23" s="95"/>
      <c r="I23" s="98">
        <v>35.599906542056068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5"/>
      <c r="H24" s="95"/>
      <c r="I24" s="98">
        <v>45.158141574408894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5"/>
      <c r="H25" s="95"/>
      <c r="I25" s="98">
        <v>48.131370393655367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5"/>
      <c r="H26" s="95"/>
      <c r="I26" s="98">
        <v>41.279738181818175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5"/>
      <c r="H27" s="95"/>
      <c r="I27" s="98">
        <v>45.572773278008299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5"/>
      <c r="H28" s="95"/>
      <c r="I28" s="98">
        <v>49.547564721951225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5"/>
      <c r="H29" s="95"/>
      <c r="I29" s="98">
        <v>46.889448908835902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5"/>
      <c r="H30" s="95"/>
      <c r="I30" s="98">
        <v>58.096796035242299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5"/>
      <c r="H31" s="95"/>
      <c r="I31" s="98">
        <v>58.260309694713314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5"/>
      <c r="H32" s="95"/>
      <c r="I32" s="98">
        <v>61.580481964458805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5"/>
      <c r="H33" s="95"/>
      <c r="I33" s="98">
        <v>60.940273296266895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5"/>
      <c r="H34" s="95"/>
      <c r="I34" s="98">
        <v>59.32965265243903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5"/>
      <c r="H35" s="95"/>
      <c r="I35" s="98">
        <v>71.622250699461958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5"/>
      <c r="H36" s="95"/>
      <c r="I36" s="98">
        <v>62.915570130548289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5"/>
      <c r="H37" s="95"/>
      <c r="I37" s="98">
        <v>55.694823614457832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987.95165300458382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9" width="11.3046875" style="28" customWidth="1"/>
    <col min="10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I1" s="25"/>
      <c r="J1" s="2" t="s">
        <v>1</v>
      </c>
      <c r="M1" s="201" t="s">
        <v>325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25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I3" s="25"/>
      <c r="M3" s="199" t="s">
        <v>113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6"/>
      <c r="K4" s="6"/>
      <c r="M4" s="199" t="s">
        <v>114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I5" s="25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I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КТП-10 ЧМХС и №2 ЧСПЗ</v>
      </c>
      <c r="C10" s="216"/>
      <c r="D10" s="216"/>
      <c r="E10" s="217"/>
      <c r="F10" s="215" t="str">
        <f>M4</f>
        <v>КТП Сад Вера</v>
      </c>
      <c r="G10" s="218"/>
      <c r="H10" s="218"/>
      <c r="I10" s="219"/>
      <c r="J10" s="215" t="str">
        <f>B10</f>
        <v>КТП-10 ЧМХС и №2 ЧСПЗ</v>
      </c>
      <c r="K10" s="216"/>
      <c r="L10" s="217"/>
      <c r="M10" s="215" t="str">
        <f>F10</f>
        <v>КТП Сад Вера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27">
        <v>20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12.519228863833478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5"/>
      <c r="H15" s="95"/>
      <c r="I15" s="98">
        <v>6.4389306024096387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5"/>
      <c r="H16" s="95"/>
      <c r="I16" s="98">
        <v>6.723574153846152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5"/>
      <c r="H17" s="95"/>
      <c r="I17" s="98">
        <v>6.5111219949109413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5"/>
      <c r="H18" s="95"/>
      <c r="I18" s="98">
        <v>6.3930286744815144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5"/>
      <c r="H19" s="95"/>
      <c r="I19" s="98">
        <v>6.2372564210526313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5"/>
      <c r="H20" s="95"/>
      <c r="I20" s="98">
        <v>5.8238955572403315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5"/>
      <c r="H21" s="95"/>
      <c r="I21" s="98">
        <v>7.7365475555555561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5"/>
      <c r="H22" s="95"/>
      <c r="I22" s="98">
        <v>12.330371947750363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5"/>
      <c r="H23" s="95"/>
      <c r="I23" s="98">
        <v>11.202103925233644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5"/>
      <c r="H24" s="95"/>
      <c r="I24" s="98">
        <v>15.989604762169678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5"/>
      <c r="H25" s="95"/>
      <c r="I25" s="98">
        <v>17.315063371304973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5"/>
      <c r="H26" s="95"/>
      <c r="I26" s="98">
        <v>14.863499636363638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5"/>
      <c r="H27" s="95"/>
      <c r="I27" s="98">
        <v>15.512944022130014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5"/>
      <c r="H28" s="95"/>
      <c r="I28" s="98">
        <v>12.436129248780491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5"/>
      <c r="H29" s="95"/>
      <c r="I29" s="98">
        <v>14.262950238429172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5"/>
      <c r="H30" s="95"/>
      <c r="I30" s="98">
        <v>13.54832472246696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5"/>
      <c r="H31" s="95"/>
      <c r="I31" s="98">
        <v>12.610059151154132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5"/>
      <c r="H32" s="95"/>
      <c r="I32" s="98">
        <v>13.245004924071081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5"/>
      <c r="H33" s="95"/>
      <c r="I33" s="98">
        <v>13.688527911040508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5"/>
      <c r="H34" s="95"/>
      <c r="I34" s="98">
        <v>16.572672439024394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5"/>
      <c r="H35" s="95"/>
      <c r="I35" s="98">
        <v>15.252096295157573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5"/>
      <c r="H36" s="95"/>
      <c r="I36" s="98">
        <v>12.218609295039162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5"/>
      <c r="H37" s="95"/>
      <c r="I37" s="98">
        <v>11.587344578313253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13">
        <f>SUM(I15:I38)</f>
        <v>268.49966142792579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I40" s="25"/>
      <c r="P40" s="3"/>
      <c r="Q40" s="3"/>
    </row>
    <row r="41" spans="1:17" s="1" customFormat="1" ht="12.75" customHeight="1" x14ac:dyDescent="0.35">
      <c r="A41" s="1" t="s">
        <v>289</v>
      </c>
      <c r="I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5" max="5" width="15.69140625" customWidth="1"/>
    <col min="7" max="7" width="10.69140625" customWidth="1"/>
    <col min="8" max="8" width="7.421875E-2" hidden="1" customWidth="1"/>
    <col min="9" max="9" width="10.4609375" bestFit="1" customWidth="1"/>
    <col min="12" max="12" width="16.69140625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335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133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 t="s">
        <v>134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КТПН-400 Животноводческий комплекс</v>
      </c>
      <c r="C10" s="216"/>
      <c r="D10" s="216"/>
      <c r="E10" s="217"/>
      <c r="F10" s="215" t="str">
        <f>M4</f>
        <v>КТП-Деревня</v>
      </c>
      <c r="G10" s="218"/>
      <c r="H10" s="218"/>
      <c r="I10" s="219"/>
      <c r="J10" s="215" t="str">
        <f>B10</f>
        <v>КТПН-400 Животноводческий комплекс</v>
      </c>
      <c r="K10" s="216"/>
      <c r="L10" s="217"/>
      <c r="M10" s="215" t="str">
        <f>F10</f>
        <v>КТП-Деревня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80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13.317649071986125</v>
      </c>
      <c r="F14" s="94"/>
      <c r="G14" s="95"/>
      <c r="H14" s="95"/>
      <c r="I14" s="92">
        <v>42.242717599306161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12.909548855421686</v>
      </c>
      <c r="F15" s="94"/>
      <c r="G15" s="95"/>
      <c r="H15" s="95"/>
      <c r="I15" s="92">
        <v>24.396955951807229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25.429429243328094</v>
      </c>
      <c r="F16" s="94"/>
      <c r="G16" s="95"/>
      <c r="H16" s="95"/>
      <c r="I16" s="92">
        <v>26.314678153846152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17.788907007633586</v>
      </c>
      <c r="F17" s="94"/>
      <c r="G17" s="95"/>
      <c r="H17" s="95"/>
      <c r="I17" s="92">
        <v>24.464740348091599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19.057534896302975</v>
      </c>
      <c r="F18" s="94"/>
      <c r="G18" s="95"/>
      <c r="H18" s="95"/>
      <c r="I18" s="92">
        <v>18.060306005410279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30.134305894736841</v>
      </c>
      <c r="F19" s="94"/>
      <c r="G19" s="95"/>
      <c r="H19" s="95"/>
      <c r="I19" s="92">
        <v>19.335494905263158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23.327433661865044</v>
      </c>
      <c r="F20" s="94"/>
      <c r="G20" s="95"/>
      <c r="H20" s="95"/>
      <c r="I20" s="92">
        <v>16.273388736921909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22.853159528344673</v>
      </c>
      <c r="F21" s="94"/>
      <c r="G21" s="95"/>
      <c r="H21" s="95"/>
      <c r="I21" s="92">
        <v>18.95454151111111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24.338146955007257</v>
      </c>
      <c r="F22" s="94"/>
      <c r="G22" s="95"/>
      <c r="H22" s="95"/>
      <c r="I22" s="92">
        <v>24.775445029898407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20.437252469959937</v>
      </c>
      <c r="F23" s="94"/>
      <c r="G23" s="95"/>
      <c r="H23" s="95"/>
      <c r="I23" s="92">
        <v>27.540087700934574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22.673237883171069</v>
      </c>
      <c r="F24" s="94"/>
      <c r="G24" s="95"/>
      <c r="H24" s="95"/>
      <c r="I24" s="92">
        <v>37.350717374130738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20.881426520547944</v>
      </c>
      <c r="F25" s="94"/>
      <c r="G25" s="95"/>
      <c r="H25" s="95"/>
      <c r="I25" s="92">
        <v>39.972692764239362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21.735901090909088</v>
      </c>
      <c r="F26" s="94"/>
      <c r="G26" s="95"/>
      <c r="H26" s="95"/>
      <c r="I26" s="92">
        <v>32.532065745454545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18.375689659751039</v>
      </c>
      <c r="F27" s="94"/>
      <c r="G27" s="95"/>
      <c r="H27" s="95"/>
      <c r="I27" s="92">
        <v>35.427755914799448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29.450250439024394</v>
      </c>
      <c r="F28" s="94"/>
      <c r="G28" s="95"/>
      <c r="H28" s="95"/>
      <c r="I28" s="92">
        <v>35.496426833170737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28.102469141654979</v>
      </c>
      <c r="F29" s="94"/>
      <c r="G29" s="95"/>
      <c r="H29" s="95"/>
      <c r="I29" s="92">
        <v>39.983803835063107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27.917614440528631</v>
      </c>
      <c r="F30" s="94"/>
      <c r="G30" s="95"/>
      <c r="H30" s="95"/>
      <c r="I30" s="92">
        <v>39.247613321585902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31.400377751303047</v>
      </c>
      <c r="F31" s="94"/>
      <c r="G31" s="95"/>
      <c r="H31" s="95"/>
      <c r="I31" s="92">
        <v>34.793969036485478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35.631533079159929</v>
      </c>
      <c r="F32" s="94"/>
      <c r="G32" s="95"/>
      <c r="H32" s="95"/>
      <c r="I32" s="92">
        <v>35.925610701130857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33.568142049245431</v>
      </c>
      <c r="F33" s="94"/>
      <c r="G33" s="95"/>
      <c r="H33" s="95"/>
      <c r="I33" s="92">
        <v>36.350646341540916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23.802997088414632</v>
      </c>
      <c r="F34" s="94"/>
      <c r="G34" s="95"/>
      <c r="H34" s="95"/>
      <c r="I34" s="92">
        <v>37.180430341463421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25.855508808608764</v>
      </c>
      <c r="F35" s="94"/>
      <c r="G35" s="95"/>
      <c r="H35" s="95"/>
      <c r="I35" s="92">
        <v>41.044074059953878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13.529448563968669</v>
      </c>
      <c r="F36" s="94"/>
      <c r="G36" s="95"/>
      <c r="H36" s="95"/>
      <c r="I36" s="92">
        <v>40.947742746736289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11.444173528399311</v>
      </c>
      <c r="F37" s="94"/>
      <c r="G37" s="95"/>
      <c r="H37" s="95"/>
      <c r="I37" s="92">
        <v>39.517882987951808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540.64448855728699</v>
      </c>
      <c r="F39" s="107"/>
      <c r="G39" s="107"/>
      <c r="H39" s="107"/>
      <c r="I39" s="106">
        <f>SUM(I15:I38)</f>
        <v>725.88707034699087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348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148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21"/>
      <c r="K4" s="21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ТП-325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ТП-325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120</v>
      </c>
      <c r="F11" s="204" t="s">
        <v>286</v>
      </c>
      <c r="G11" s="205"/>
      <c r="H11" s="85"/>
      <c r="I11" s="22">
        <v>200</v>
      </c>
      <c r="J11" s="204" t="s">
        <v>286</v>
      </c>
      <c r="K11" s="205"/>
      <c r="L11" s="22">
        <f>E11</f>
        <v>120</v>
      </c>
      <c r="M11" s="204" t="s">
        <v>286</v>
      </c>
      <c r="N11" s="205"/>
      <c r="O11" s="22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0.38324169991326967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0.26346018072289157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0.34422239246467812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0.31695157251908396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0.29661532912533811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0.26566768421052628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0.27992920394238058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0.2093875873015873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0.28382678664731492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3.1712977970627496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3.9875224089012518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6.880836198990627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4.6043607272727272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1.4966625062240666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1.4620691707317075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0.83822121458625509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1.2628323171806171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0.68162903946388675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0.87012290791599356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0.86851596505162854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0.61131292682926819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0.29573294388931592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0.30488898172323753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0.29919407917383817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29.895259921930968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348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134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1"/>
      <c r="K4" s="21"/>
      <c r="L4" s="1"/>
      <c r="M4" s="199" t="s">
        <v>152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КТП-Деревня</v>
      </c>
      <c r="C10" s="216"/>
      <c r="D10" s="216"/>
      <c r="E10" s="217"/>
      <c r="F10" s="215" t="str">
        <f>M4</f>
        <v>ТП-321</v>
      </c>
      <c r="G10" s="218"/>
      <c r="H10" s="218"/>
      <c r="I10" s="219"/>
      <c r="J10" s="215" t="str">
        <f>B10</f>
        <v>КТП-Деревня</v>
      </c>
      <c r="K10" s="216"/>
      <c r="L10" s="217"/>
      <c r="M10" s="215" t="str">
        <f>F10</f>
        <v>ТП-321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2">
        <f>E11</f>
        <v>80</v>
      </c>
      <c r="M11" s="204" t="s">
        <v>286</v>
      </c>
      <c r="N11" s="205"/>
      <c r="O11" s="22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41.811669460537729</v>
      </c>
      <c r="F14" s="94"/>
      <c r="G14" s="95"/>
      <c r="H14" s="95"/>
      <c r="I14" s="92">
        <v>3.3395365654813536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3"/>
      <c r="C15" s="95"/>
      <c r="D15" s="95"/>
      <c r="E15" s="92">
        <v>24.148007421686746</v>
      </c>
      <c r="F15" s="94"/>
      <c r="G15" s="94"/>
      <c r="H15" s="94"/>
      <c r="I15" s="92">
        <v>2.5001556325301206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3"/>
      <c r="C16" s="95"/>
      <c r="D16" s="95"/>
      <c r="E16" s="92">
        <v>26.04616102982731</v>
      </c>
      <c r="F16" s="94"/>
      <c r="G16" s="94"/>
      <c r="H16" s="94"/>
      <c r="I16" s="92">
        <v>2.8039043076923074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3"/>
      <c r="C17" s="95"/>
      <c r="D17" s="95"/>
      <c r="E17" s="92">
        <v>24.215100140458009</v>
      </c>
      <c r="F17" s="94"/>
      <c r="G17" s="94"/>
      <c r="H17" s="94"/>
      <c r="I17" s="92">
        <v>2.6017803053435116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3"/>
      <c r="C18" s="95"/>
      <c r="D18" s="95"/>
      <c r="E18" s="92">
        <v>17.876017168620375</v>
      </c>
      <c r="F18" s="94"/>
      <c r="G18" s="94"/>
      <c r="H18" s="94"/>
      <c r="I18" s="92">
        <v>2.4067505410279528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3"/>
      <c r="C19" s="95"/>
      <c r="D19" s="95"/>
      <c r="E19" s="92">
        <v>19.138193936842107</v>
      </c>
      <c r="F19" s="94"/>
      <c r="G19" s="94"/>
      <c r="H19" s="94"/>
      <c r="I19" s="92">
        <v>2.5690338947368416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3"/>
      <c r="C20" s="95"/>
      <c r="D20" s="95"/>
      <c r="E20" s="92">
        <v>16.107333749810461</v>
      </c>
      <c r="F20" s="94"/>
      <c r="G20" s="94"/>
      <c r="H20" s="94"/>
      <c r="I20" s="92">
        <v>3.6137481425322209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3"/>
      <c r="C21" s="95"/>
      <c r="D21" s="95"/>
      <c r="E21" s="92">
        <v>18.761127822222225</v>
      </c>
      <c r="F21" s="94"/>
      <c r="G21" s="94"/>
      <c r="H21" s="94"/>
      <c r="I21" s="92">
        <v>3.2940768888888892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3"/>
      <c r="C22" s="95"/>
      <c r="D22" s="95"/>
      <c r="E22" s="92">
        <v>24.522634366328013</v>
      </c>
      <c r="F22" s="94"/>
      <c r="G22" s="94"/>
      <c r="H22" s="94"/>
      <c r="I22" s="92">
        <v>3.0825929869375908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3"/>
      <c r="C23" s="95"/>
      <c r="D23" s="95"/>
      <c r="E23" s="92">
        <v>27.259066397863815</v>
      </c>
      <c r="F23" s="94"/>
      <c r="G23" s="94"/>
      <c r="H23" s="94"/>
      <c r="I23" s="92">
        <v>2.6254931074766352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3"/>
      <c r="C24" s="95"/>
      <c r="D24" s="95"/>
      <c r="E24" s="92">
        <v>36.96958760500695</v>
      </c>
      <c r="F24" s="94"/>
      <c r="G24" s="94"/>
      <c r="H24" s="94"/>
      <c r="I24" s="92">
        <v>1.6161368094575799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3"/>
      <c r="C25" s="95"/>
      <c r="D25" s="95"/>
      <c r="E25" s="92">
        <v>39.564808144196107</v>
      </c>
      <c r="F25" s="94"/>
      <c r="G25" s="94"/>
      <c r="H25" s="94"/>
      <c r="I25" s="92">
        <v>1.3275954722422494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3"/>
      <c r="C26" s="95"/>
      <c r="D26" s="95"/>
      <c r="E26" s="92">
        <v>32.200105890909086</v>
      </c>
      <c r="F26" s="94"/>
      <c r="G26" s="94"/>
      <c r="H26" s="94"/>
      <c r="I26" s="92">
        <v>3.3421920000000003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3"/>
      <c r="C27" s="95"/>
      <c r="D27" s="95"/>
      <c r="E27" s="92">
        <v>35.066248201383125</v>
      </c>
      <c r="F27" s="94"/>
      <c r="G27" s="94"/>
      <c r="H27" s="94"/>
      <c r="I27" s="92">
        <v>2.8666744481327799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3"/>
      <c r="C28" s="95"/>
      <c r="D28" s="95"/>
      <c r="E28" s="92">
        <v>35.134218396097566</v>
      </c>
      <c r="F28" s="94"/>
      <c r="G28" s="94"/>
      <c r="H28" s="94"/>
      <c r="I28" s="92">
        <v>2.7432638048780489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3"/>
      <c r="C29" s="95"/>
      <c r="D29" s="95"/>
      <c r="E29" s="92">
        <v>39.575805836746142</v>
      </c>
      <c r="F29" s="94"/>
      <c r="G29" s="94"/>
      <c r="H29" s="94"/>
      <c r="I29" s="92">
        <v>3.2203067335203364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3"/>
      <c r="C30" s="95"/>
      <c r="D30" s="95"/>
      <c r="E30" s="92">
        <v>38.847127471365638</v>
      </c>
      <c r="F30" s="94"/>
      <c r="G30" s="94"/>
      <c r="H30" s="94"/>
      <c r="I30" s="92">
        <v>2.9504059162995597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3"/>
      <c r="C31" s="95"/>
      <c r="D31" s="95"/>
      <c r="E31" s="92">
        <v>34.438928536113174</v>
      </c>
      <c r="F31" s="94"/>
      <c r="G31" s="94"/>
      <c r="H31" s="94"/>
      <c r="I31" s="92">
        <v>3.2366838719285185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3"/>
      <c r="C32" s="95"/>
      <c r="D32" s="95"/>
      <c r="E32" s="92">
        <v>35.559022836833599</v>
      </c>
      <c r="F32" s="94"/>
      <c r="G32" s="94"/>
      <c r="H32" s="94"/>
      <c r="I32" s="92">
        <v>3.9009762843295634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3"/>
      <c r="C33" s="95"/>
      <c r="D33" s="95"/>
      <c r="E33" s="92">
        <v>35.979721378872128</v>
      </c>
      <c r="F33" s="94"/>
      <c r="G33" s="94"/>
      <c r="H33" s="94"/>
      <c r="I33" s="92">
        <v>5.5061226052422567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3"/>
      <c r="C34" s="95"/>
      <c r="D34" s="95"/>
      <c r="E34" s="92">
        <v>36.801038195121954</v>
      </c>
      <c r="F34" s="94"/>
      <c r="G34" s="94"/>
      <c r="H34" s="94"/>
      <c r="I34" s="92">
        <v>4.8733693216463418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3"/>
      <c r="C35" s="95"/>
      <c r="D35" s="95"/>
      <c r="E35" s="92">
        <v>40.625256977709448</v>
      </c>
      <c r="F35" s="94"/>
      <c r="G35" s="94"/>
      <c r="H35" s="94"/>
      <c r="I35" s="92">
        <v>7.3201525595695616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3"/>
      <c r="C36" s="95"/>
      <c r="D36" s="95"/>
      <c r="E36" s="92">
        <v>40.529908637075714</v>
      </c>
      <c r="F36" s="94"/>
      <c r="G36" s="94"/>
      <c r="H36" s="94"/>
      <c r="I36" s="92">
        <v>5.5830830287206252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3"/>
      <c r="C37" s="95"/>
      <c r="D37" s="95"/>
      <c r="E37" s="92">
        <v>39.114639283993114</v>
      </c>
      <c r="F37" s="94"/>
      <c r="G37" s="94"/>
      <c r="H37" s="94"/>
      <c r="I37" s="92">
        <v>4.1185453012048194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3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718.48005942508269</v>
      </c>
      <c r="F39" s="107"/>
      <c r="G39" s="107"/>
      <c r="H39" s="107"/>
      <c r="I39" s="113">
        <f>SUM(I15:I38)</f>
        <v>78.103043964338312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2.23046875" style="135" hidden="1" customWidth="1"/>
    <col min="5" max="7" width="11.3046875" style="17" customWidth="1"/>
    <col min="8" max="8" width="7.421875E-2" style="17" customWidth="1"/>
    <col min="9" max="9" width="11.3046875" style="28" customWidth="1"/>
    <col min="10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I1" s="25"/>
      <c r="J1" s="2" t="s">
        <v>1</v>
      </c>
      <c r="M1" s="201" t="s">
        <v>284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25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D3" s="4"/>
      <c r="I3" s="25"/>
      <c r="M3" s="1" t="s">
        <v>5</v>
      </c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6"/>
      <c r="K4" s="6"/>
      <c r="M4" s="20" t="s">
        <v>17</v>
      </c>
      <c r="N4" s="19"/>
      <c r="O4" s="19"/>
      <c r="P4" s="3"/>
      <c r="Q4" s="3"/>
    </row>
    <row r="5" spans="1:17" s="1" customFormat="1" ht="9.75" customHeight="1" x14ac:dyDescent="0.4">
      <c r="B5" s="206" t="s">
        <v>7</v>
      </c>
      <c r="C5" s="207"/>
      <c r="D5" s="121"/>
      <c r="E5" s="6"/>
      <c r="I5" s="25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D8" s="4"/>
      <c r="I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15</v>
      </c>
      <c r="C10" s="205"/>
      <c r="D10" s="205"/>
      <c r="E10" s="220"/>
      <c r="F10" s="204" t="s">
        <v>16</v>
      </c>
      <c r="G10" s="221"/>
      <c r="H10" s="221"/>
      <c r="I10" s="222"/>
      <c r="J10" s="204" t="s">
        <v>15</v>
      </c>
      <c r="K10" s="205"/>
      <c r="L10" s="220"/>
      <c r="M10" s="204" t="s">
        <v>16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20"/>
      <c r="D11" s="132"/>
      <c r="E11" s="8">
        <v>30</v>
      </c>
      <c r="F11" s="204" t="s">
        <v>286</v>
      </c>
      <c r="G11" s="205"/>
      <c r="H11" s="85"/>
      <c r="I11" s="136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33"/>
      <c r="E12" s="175" t="s">
        <v>287</v>
      </c>
      <c r="F12" s="171" t="s">
        <v>12</v>
      </c>
      <c r="G12" s="171" t="s">
        <v>13</v>
      </c>
      <c r="H12" s="176"/>
      <c r="I12" s="173" t="s">
        <v>287</v>
      </c>
      <c r="J12" s="175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2.3705672159583693</v>
      </c>
      <c r="F14" s="94"/>
      <c r="G14" s="95"/>
      <c r="H14" s="95"/>
      <c r="I14" s="98">
        <v>8.0148877571552468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2.0362872289156626</v>
      </c>
      <c r="F15" s="103"/>
      <c r="G15" s="95"/>
      <c r="H15" s="95"/>
      <c r="I15" s="98">
        <v>4.2588202409638551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2.6970001883830452</v>
      </c>
      <c r="F16" s="103"/>
      <c r="G16" s="95"/>
      <c r="H16" s="95"/>
      <c r="I16" s="98">
        <v>4.3645270153846152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2.5356125801526717</v>
      </c>
      <c r="F17" s="103"/>
      <c r="G17" s="95"/>
      <c r="H17" s="95"/>
      <c r="I17" s="98">
        <v>3.7625745954198471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0.58711487826871045</v>
      </c>
      <c r="F18" s="103"/>
      <c r="G18" s="95"/>
      <c r="H18" s="95"/>
      <c r="I18" s="98">
        <v>3.2364707664562666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1.5274913684210527</v>
      </c>
      <c r="F19" s="103"/>
      <c r="G19" s="95"/>
      <c r="H19" s="95"/>
      <c r="I19" s="98">
        <v>3.3742534736842105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1.1522095526914329</v>
      </c>
      <c r="F20" s="103"/>
      <c r="G20" s="95"/>
      <c r="H20" s="95"/>
      <c r="I20" s="98">
        <v>2.7401638089461713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0.20147259259259262</v>
      </c>
      <c r="F21" s="103"/>
      <c r="G21" s="95"/>
      <c r="H21" s="95"/>
      <c r="I21" s="98">
        <v>2.7803217777777776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1.0275309956458636</v>
      </c>
      <c r="F22" s="103"/>
      <c r="G22" s="95"/>
      <c r="H22" s="95"/>
      <c r="I22" s="98">
        <v>3.484046957329463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7.4047805607476622</v>
      </c>
      <c r="F23" s="103"/>
      <c r="G23" s="95"/>
      <c r="H23" s="95"/>
      <c r="I23" s="98">
        <v>3.8305499439252331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12.304500539638383</v>
      </c>
      <c r="F24" s="103"/>
      <c r="G24" s="95"/>
      <c r="H24" s="95"/>
      <c r="I24" s="98">
        <v>6.3146446931849782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16.124250462869501</v>
      </c>
      <c r="F25" s="103"/>
      <c r="G25" s="95"/>
      <c r="H25" s="95"/>
      <c r="I25" s="98">
        <v>7.7628127976928623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10.560907636363636</v>
      </c>
      <c r="F26" s="103"/>
      <c r="G26" s="95"/>
      <c r="H26" s="95"/>
      <c r="I26" s="98">
        <v>8.0128791272727273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3.4442095933609962</v>
      </c>
      <c r="F27" s="103"/>
      <c r="G27" s="95"/>
      <c r="H27" s="95"/>
      <c r="I27" s="98">
        <v>8.2493020016597516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17.585024390243905</v>
      </c>
      <c r="F28" s="103"/>
      <c r="G28" s="95"/>
      <c r="H28" s="95"/>
      <c r="I28" s="98">
        <v>6.9889920936585375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20.176131691444596</v>
      </c>
      <c r="F29" s="103"/>
      <c r="G29" s="95"/>
      <c r="H29" s="95"/>
      <c r="I29" s="98">
        <v>8.1298816359046278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10.012456229074891</v>
      </c>
      <c r="F30" s="103"/>
      <c r="G30" s="95"/>
      <c r="H30" s="95"/>
      <c r="I30" s="98">
        <v>8.2565799541850211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11.05753775130305</v>
      </c>
      <c r="F31" s="103"/>
      <c r="G31" s="95"/>
      <c r="H31" s="95"/>
      <c r="I31" s="98">
        <v>7.6027638183171984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2.2043113667205168</v>
      </c>
      <c r="F32" s="103"/>
      <c r="G32" s="95"/>
      <c r="H32" s="95"/>
      <c r="I32" s="98">
        <v>9.1601516355411938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1.8817845909451947</v>
      </c>
      <c r="F33" s="103"/>
      <c r="G33" s="95"/>
      <c r="H33" s="95"/>
      <c r="I33" s="98">
        <v>9.617068327243846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1.5792250609756098</v>
      </c>
      <c r="F34" s="103"/>
      <c r="G34" s="95"/>
      <c r="H34" s="95"/>
      <c r="I34" s="98">
        <v>6.94817012195122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1.7743976633358953</v>
      </c>
      <c r="F35" s="103"/>
      <c r="G35" s="95"/>
      <c r="H35" s="95"/>
      <c r="I35" s="98">
        <v>8.8610126610299762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1.581808041775457</v>
      </c>
      <c r="F36" s="103"/>
      <c r="G36" s="95"/>
      <c r="H36" s="95"/>
      <c r="I36" s="98">
        <v>6.4686755091383796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1.5268151462994834</v>
      </c>
      <c r="F37" s="103"/>
      <c r="G37" s="95"/>
      <c r="H37" s="95"/>
      <c r="I37" s="98">
        <v>6.2269382168674694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103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130.98286011016978</v>
      </c>
      <c r="F39" s="107"/>
      <c r="G39" s="107"/>
      <c r="H39" s="107"/>
      <c r="I39" s="113">
        <f>SUM(I15:I38)</f>
        <v>140.43160117353523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D40" s="4"/>
      <c r="I40" s="25"/>
      <c r="P40" s="3"/>
      <c r="Q40" s="3"/>
    </row>
    <row r="41" spans="1:17" s="1" customFormat="1" ht="12.75" customHeight="1" x14ac:dyDescent="0.35">
      <c r="A41" s="1" t="s">
        <v>289</v>
      </c>
      <c r="D41" s="4"/>
      <c r="I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19">
    <mergeCell ref="B5:C5"/>
    <mergeCell ref="B1:F1"/>
    <mergeCell ref="M1:O1"/>
    <mergeCell ref="B2:F2"/>
    <mergeCell ref="M2:O2"/>
    <mergeCell ref="B4:C4"/>
    <mergeCell ref="F11:G11"/>
    <mergeCell ref="J11:K11"/>
    <mergeCell ref="M11:N11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D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7" width="11.3046875" style="17" customWidth="1"/>
    <col min="8" max="8" width="7.421875E-2" style="17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18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19</v>
      </c>
      <c r="C10" s="205"/>
      <c r="D10" s="205"/>
      <c r="E10" s="220"/>
      <c r="F10" s="204" t="s">
        <v>20</v>
      </c>
      <c r="G10" s="221"/>
      <c r="H10" s="221"/>
      <c r="I10" s="222"/>
      <c r="J10" s="204" t="s">
        <v>19</v>
      </c>
      <c r="K10" s="205"/>
      <c r="L10" s="220"/>
      <c r="M10" s="204" t="s">
        <v>20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11.96030179358196</v>
      </c>
      <c r="F14" s="94"/>
      <c r="G14" s="95"/>
      <c r="H14" s="95"/>
      <c r="I14" s="98">
        <v>8.4924253529921945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1"/>
      <c r="C15" s="95"/>
      <c r="D15" s="95"/>
      <c r="E15" s="92">
        <v>9.7543124819277107</v>
      </c>
      <c r="F15" s="101"/>
      <c r="G15" s="101"/>
      <c r="H15" s="101"/>
      <c r="I15" s="98">
        <v>5.3742255421686744</v>
      </c>
      <c r="J15" s="101"/>
      <c r="K15" s="101"/>
      <c r="L15" s="101"/>
      <c r="M15" s="101"/>
      <c r="N15" s="95"/>
      <c r="O15" s="101"/>
      <c r="P15" s="190"/>
      <c r="Q15" s="190"/>
    </row>
    <row r="16" spans="1:17" s="87" customFormat="1" ht="12.9" x14ac:dyDescent="0.35">
      <c r="A16" s="166">
        <v>2</v>
      </c>
      <c r="B16" s="101"/>
      <c r="C16" s="95"/>
      <c r="D16" s="95"/>
      <c r="E16" s="92">
        <v>8.5622658612244891</v>
      </c>
      <c r="F16" s="101"/>
      <c r="G16" s="101"/>
      <c r="H16" s="101"/>
      <c r="I16" s="98">
        <v>5.5527448615384607</v>
      </c>
      <c r="J16" s="101"/>
      <c r="K16" s="101"/>
      <c r="L16" s="101"/>
      <c r="M16" s="101"/>
      <c r="N16" s="95"/>
      <c r="O16" s="101"/>
      <c r="P16" s="189"/>
      <c r="Q16" s="189"/>
    </row>
    <row r="17" spans="1:17" s="87" customFormat="1" ht="12.9" x14ac:dyDescent="0.35">
      <c r="A17" s="166">
        <v>3</v>
      </c>
      <c r="B17" s="101"/>
      <c r="C17" s="95"/>
      <c r="D17" s="95"/>
      <c r="E17" s="92">
        <v>7.0683468213740452</v>
      </c>
      <c r="F17" s="101"/>
      <c r="G17" s="101"/>
      <c r="H17" s="101"/>
      <c r="I17" s="98">
        <v>4.6431771603053429</v>
      </c>
      <c r="J17" s="101"/>
      <c r="K17" s="101"/>
      <c r="L17" s="101"/>
      <c r="M17" s="101"/>
      <c r="N17" s="95"/>
      <c r="O17" s="101"/>
      <c r="P17" s="189"/>
      <c r="Q17" s="189"/>
    </row>
    <row r="18" spans="1:17" s="87" customFormat="1" ht="12.9" x14ac:dyDescent="0.35">
      <c r="A18" s="166">
        <v>4</v>
      </c>
      <c r="B18" s="101"/>
      <c r="C18" s="95"/>
      <c r="D18" s="95"/>
      <c r="E18" s="92">
        <v>6.1255652299368792</v>
      </c>
      <c r="F18" s="101"/>
      <c r="G18" s="101"/>
      <c r="H18" s="101"/>
      <c r="I18" s="98">
        <v>5.3441724075743906</v>
      </c>
      <c r="J18" s="101"/>
      <c r="K18" s="101"/>
      <c r="L18" s="101"/>
      <c r="M18" s="101"/>
      <c r="N18" s="95"/>
      <c r="O18" s="101"/>
      <c r="P18" s="189"/>
      <c r="Q18" s="189"/>
    </row>
    <row r="19" spans="1:17" s="87" customFormat="1" ht="12.9" x14ac:dyDescent="0.35">
      <c r="A19" s="166">
        <v>5</v>
      </c>
      <c r="B19" s="101"/>
      <c r="C19" s="95"/>
      <c r="D19" s="95"/>
      <c r="E19" s="92">
        <v>12.089718568421052</v>
      </c>
      <c r="F19" s="101"/>
      <c r="G19" s="101"/>
      <c r="H19" s="101"/>
      <c r="I19" s="98">
        <v>4.2433793684210519</v>
      </c>
      <c r="J19" s="101"/>
      <c r="K19" s="101"/>
      <c r="L19" s="101"/>
      <c r="M19" s="101"/>
      <c r="N19" s="95"/>
      <c r="O19" s="101"/>
      <c r="P19" s="189"/>
      <c r="Q19" s="189"/>
    </row>
    <row r="20" spans="1:17" s="87" customFormat="1" ht="12.9" x14ac:dyDescent="0.35">
      <c r="A20" s="166">
        <v>6</v>
      </c>
      <c r="B20" s="101"/>
      <c r="C20" s="95"/>
      <c r="D20" s="95"/>
      <c r="E20" s="92">
        <v>10.91037700075815</v>
      </c>
      <c r="F20" s="101"/>
      <c r="G20" s="101"/>
      <c r="H20" s="101"/>
      <c r="I20" s="98">
        <v>7.0976108445792248</v>
      </c>
      <c r="J20" s="101"/>
      <c r="K20" s="101"/>
      <c r="L20" s="101"/>
      <c r="M20" s="101"/>
      <c r="N20" s="95"/>
      <c r="O20" s="101"/>
      <c r="P20" s="189"/>
      <c r="Q20" s="189"/>
    </row>
    <row r="21" spans="1:17" s="87" customFormat="1" ht="12.9" x14ac:dyDescent="0.35">
      <c r="A21" s="166">
        <v>7</v>
      </c>
      <c r="B21" s="101"/>
      <c r="C21" s="95"/>
      <c r="D21" s="95"/>
      <c r="E21" s="92">
        <v>10.790872059259259</v>
      </c>
      <c r="F21" s="101"/>
      <c r="G21" s="101"/>
      <c r="H21" s="101"/>
      <c r="I21" s="98">
        <v>12.999011674074076</v>
      </c>
      <c r="J21" s="101"/>
      <c r="K21" s="101"/>
      <c r="L21" s="101"/>
      <c r="M21" s="101"/>
      <c r="N21" s="95"/>
      <c r="O21" s="101"/>
      <c r="P21" s="189"/>
      <c r="Q21" s="189"/>
    </row>
    <row r="22" spans="1:17" s="87" customFormat="1" ht="12.9" x14ac:dyDescent="0.35">
      <c r="A22" s="166">
        <v>8</v>
      </c>
      <c r="B22" s="101"/>
      <c r="C22" s="95"/>
      <c r="D22" s="95"/>
      <c r="E22" s="92">
        <v>11.795099987227866</v>
      </c>
      <c r="F22" s="101"/>
      <c r="G22" s="101"/>
      <c r="H22" s="101"/>
      <c r="I22" s="98">
        <v>13.754577699854863</v>
      </c>
      <c r="J22" s="101"/>
      <c r="K22" s="101"/>
      <c r="L22" s="101"/>
      <c r="M22" s="101"/>
      <c r="N22" s="95"/>
      <c r="O22" s="101"/>
      <c r="P22" s="189"/>
      <c r="Q22" s="189"/>
    </row>
    <row r="23" spans="1:17" s="87" customFormat="1" ht="12.9" x14ac:dyDescent="0.35">
      <c r="A23" s="166">
        <v>9</v>
      </c>
      <c r="B23" s="101"/>
      <c r="C23" s="95"/>
      <c r="D23" s="95"/>
      <c r="E23" s="92">
        <v>15.179800149532706</v>
      </c>
      <c r="F23" s="101"/>
      <c r="G23" s="101"/>
      <c r="H23" s="101"/>
      <c r="I23" s="98">
        <v>11.372983476635511</v>
      </c>
      <c r="J23" s="101"/>
      <c r="K23" s="101"/>
      <c r="L23" s="101"/>
      <c r="M23" s="101"/>
      <c r="N23" s="95"/>
      <c r="O23" s="101"/>
      <c r="P23" s="189"/>
      <c r="Q23" s="189"/>
    </row>
    <row r="24" spans="1:17" s="87" customFormat="1" ht="12.9" x14ac:dyDescent="0.35">
      <c r="A24" s="166">
        <v>10</v>
      </c>
      <c r="B24" s="101"/>
      <c r="C24" s="95"/>
      <c r="D24" s="95"/>
      <c r="E24" s="92">
        <v>17.86338657023644</v>
      </c>
      <c r="F24" s="101"/>
      <c r="G24" s="101"/>
      <c r="H24" s="101"/>
      <c r="I24" s="98">
        <v>15.439962098470096</v>
      </c>
      <c r="J24" s="101"/>
      <c r="K24" s="101"/>
      <c r="L24" s="101"/>
      <c r="M24" s="101"/>
      <c r="N24" s="95"/>
      <c r="O24" s="101"/>
      <c r="P24" s="189"/>
      <c r="Q24" s="189"/>
    </row>
    <row r="25" spans="1:17" s="87" customFormat="1" ht="12.9" x14ac:dyDescent="0.35">
      <c r="A25" s="166">
        <v>11</v>
      </c>
      <c r="B25" s="101"/>
      <c r="C25" s="95"/>
      <c r="D25" s="95"/>
      <c r="E25" s="92">
        <v>16.439654962941596</v>
      </c>
      <c r="F25" s="101"/>
      <c r="G25" s="101"/>
      <c r="H25" s="101"/>
      <c r="I25" s="98">
        <v>18.679670596106703</v>
      </c>
      <c r="J25" s="101"/>
      <c r="K25" s="101"/>
      <c r="L25" s="101"/>
      <c r="M25" s="101"/>
      <c r="N25" s="95"/>
      <c r="O25" s="101"/>
      <c r="P25" s="189"/>
      <c r="Q25" s="189"/>
    </row>
    <row r="26" spans="1:17" s="87" customFormat="1" ht="12.9" x14ac:dyDescent="0.35">
      <c r="A26" s="166">
        <v>12</v>
      </c>
      <c r="B26" s="101"/>
      <c r="C26" s="95"/>
      <c r="D26" s="95"/>
      <c r="E26" s="92">
        <v>13.880050036363636</v>
      </c>
      <c r="F26" s="101"/>
      <c r="G26" s="101"/>
      <c r="H26" s="101"/>
      <c r="I26" s="98">
        <v>12.393700072727272</v>
      </c>
      <c r="J26" s="101"/>
      <c r="K26" s="101"/>
      <c r="L26" s="101"/>
      <c r="M26" s="101"/>
      <c r="N26" s="95"/>
      <c r="O26" s="101"/>
      <c r="P26" s="189"/>
      <c r="Q26" s="189"/>
    </row>
    <row r="27" spans="1:17" s="87" customFormat="1" ht="12.9" x14ac:dyDescent="0.35">
      <c r="A27" s="166">
        <v>13</v>
      </c>
      <c r="B27" s="101"/>
      <c r="C27" s="95"/>
      <c r="D27" s="95"/>
      <c r="E27" s="92">
        <v>16.700216272199171</v>
      </c>
      <c r="F27" s="101"/>
      <c r="G27" s="101"/>
      <c r="H27" s="101"/>
      <c r="I27" s="98">
        <v>12.063134087966805</v>
      </c>
      <c r="J27" s="101"/>
      <c r="K27" s="101"/>
      <c r="L27" s="101"/>
      <c r="M27" s="101"/>
      <c r="N27" s="95"/>
      <c r="O27" s="101"/>
      <c r="P27" s="189"/>
      <c r="Q27" s="189"/>
    </row>
    <row r="28" spans="1:17" s="87" customFormat="1" ht="12.9" x14ac:dyDescent="0.35">
      <c r="A28" s="166">
        <v>14</v>
      </c>
      <c r="B28" s="101"/>
      <c r="C28" s="95"/>
      <c r="D28" s="95"/>
      <c r="E28" s="92">
        <v>17.905775235121954</v>
      </c>
      <c r="F28" s="101"/>
      <c r="G28" s="101"/>
      <c r="H28" s="101"/>
      <c r="I28" s="98">
        <v>10.432843270243904</v>
      </c>
      <c r="J28" s="101"/>
      <c r="K28" s="101"/>
      <c r="L28" s="101"/>
      <c r="M28" s="101"/>
      <c r="N28" s="95"/>
      <c r="O28" s="101"/>
      <c r="P28" s="189"/>
      <c r="Q28" s="189"/>
    </row>
    <row r="29" spans="1:17" s="87" customFormat="1" ht="12.9" x14ac:dyDescent="0.35">
      <c r="A29" s="166">
        <v>15</v>
      </c>
      <c r="B29" s="101"/>
      <c r="C29" s="95"/>
      <c r="D29" s="95"/>
      <c r="E29" s="92">
        <v>16.529134126227206</v>
      </c>
      <c r="F29" s="101"/>
      <c r="G29" s="101"/>
      <c r="H29" s="101"/>
      <c r="I29" s="98">
        <v>10.709098470687236</v>
      </c>
      <c r="J29" s="101"/>
      <c r="K29" s="101"/>
      <c r="L29" s="101"/>
      <c r="M29" s="101"/>
      <c r="N29" s="95"/>
      <c r="O29" s="101"/>
      <c r="P29" s="189"/>
      <c r="Q29" s="189"/>
    </row>
    <row r="30" spans="1:17" s="87" customFormat="1" ht="12.9" x14ac:dyDescent="0.35">
      <c r="A30" s="166">
        <v>16</v>
      </c>
      <c r="B30" s="101"/>
      <c r="C30" s="95"/>
      <c r="D30" s="95"/>
      <c r="E30" s="92">
        <v>11.786434960352423</v>
      </c>
      <c r="F30" s="101"/>
      <c r="G30" s="101"/>
      <c r="H30" s="101"/>
      <c r="I30" s="98">
        <v>11.859340743612336</v>
      </c>
      <c r="J30" s="101"/>
      <c r="K30" s="101"/>
      <c r="L30" s="101"/>
      <c r="M30" s="101"/>
      <c r="N30" s="95"/>
      <c r="O30" s="101"/>
      <c r="P30" s="189"/>
      <c r="Q30" s="189"/>
    </row>
    <row r="31" spans="1:17" s="89" customFormat="1" ht="12.9" x14ac:dyDescent="0.35">
      <c r="A31" s="166">
        <v>17</v>
      </c>
      <c r="B31" s="101"/>
      <c r="C31" s="95"/>
      <c r="D31" s="95"/>
      <c r="E31" s="92">
        <v>12.941863362620996</v>
      </c>
      <c r="F31" s="101"/>
      <c r="G31" s="101"/>
      <c r="H31" s="101"/>
      <c r="I31" s="98">
        <v>9.0229258198064013</v>
      </c>
      <c r="J31" s="101"/>
      <c r="K31" s="101"/>
      <c r="L31" s="101"/>
      <c r="M31" s="101"/>
      <c r="N31" s="95"/>
      <c r="O31" s="101"/>
      <c r="P31" s="191"/>
      <c r="Q31" s="191"/>
    </row>
    <row r="32" spans="1:17" s="89" customFormat="1" ht="12.9" x14ac:dyDescent="0.35">
      <c r="A32" s="166">
        <v>18</v>
      </c>
      <c r="B32" s="101"/>
      <c r="C32" s="95"/>
      <c r="D32" s="95"/>
      <c r="E32" s="92">
        <v>13.550714085945073</v>
      </c>
      <c r="F32" s="101"/>
      <c r="G32" s="101"/>
      <c r="H32" s="101"/>
      <c r="I32" s="98">
        <v>8.415852686268174</v>
      </c>
      <c r="J32" s="101"/>
      <c r="K32" s="101"/>
      <c r="L32" s="101"/>
      <c r="M32" s="101"/>
      <c r="N32" s="95"/>
      <c r="O32" s="101"/>
      <c r="P32" s="191"/>
      <c r="Q32" s="191"/>
    </row>
    <row r="33" spans="1:17" s="89" customFormat="1" ht="12.9" x14ac:dyDescent="0.35">
      <c r="A33" s="166">
        <v>19</v>
      </c>
      <c r="B33" s="101"/>
      <c r="C33" s="95"/>
      <c r="D33" s="95"/>
      <c r="E33" s="92">
        <v>14.834252683081813</v>
      </c>
      <c r="F33" s="101"/>
      <c r="G33" s="101"/>
      <c r="H33" s="101"/>
      <c r="I33" s="98">
        <v>11.582600540111201</v>
      </c>
      <c r="J33" s="101"/>
      <c r="K33" s="101"/>
      <c r="L33" s="101"/>
      <c r="M33" s="101"/>
      <c r="N33" s="95"/>
      <c r="O33" s="101"/>
      <c r="P33" s="191"/>
      <c r="Q33" s="191"/>
    </row>
    <row r="34" spans="1:17" s="89" customFormat="1" ht="12.9" x14ac:dyDescent="0.35">
      <c r="A34" s="166">
        <v>20</v>
      </c>
      <c r="B34" s="101"/>
      <c r="C34" s="95"/>
      <c r="D34" s="95"/>
      <c r="E34" s="92">
        <v>14.151894256097563</v>
      </c>
      <c r="F34" s="101"/>
      <c r="G34" s="101"/>
      <c r="H34" s="101"/>
      <c r="I34" s="98">
        <v>11.065604268292683</v>
      </c>
      <c r="J34" s="101"/>
      <c r="K34" s="101"/>
      <c r="L34" s="101"/>
      <c r="M34" s="101"/>
      <c r="N34" s="95"/>
      <c r="O34" s="101"/>
      <c r="P34" s="191"/>
      <c r="Q34" s="191"/>
    </row>
    <row r="35" spans="1:17" s="89" customFormat="1" ht="12.9" x14ac:dyDescent="0.35">
      <c r="A35" s="166">
        <v>21</v>
      </c>
      <c r="B35" s="101"/>
      <c r="C35" s="95"/>
      <c r="D35" s="95"/>
      <c r="E35" s="92">
        <v>16.741301128362796</v>
      </c>
      <c r="F35" s="101"/>
      <c r="G35" s="101"/>
      <c r="H35" s="101"/>
      <c r="I35" s="98">
        <v>10.118741497309761</v>
      </c>
      <c r="J35" s="101"/>
      <c r="K35" s="101"/>
      <c r="L35" s="101"/>
      <c r="M35" s="101"/>
      <c r="N35" s="95"/>
      <c r="O35" s="101"/>
      <c r="P35" s="191"/>
      <c r="Q35" s="191"/>
    </row>
    <row r="36" spans="1:17" s="89" customFormat="1" ht="12.9" x14ac:dyDescent="0.35">
      <c r="A36" s="166">
        <v>22</v>
      </c>
      <c r="B36" s="101"/>
      <c r="C36" s="95"/>
      <c r="D36" s="95"/>
      <c r="E36" s="92">
        <v>15.527650088772848</v>
      </c>
      <c r="F36" s="101"/>
      <c r="G36" s="101"/>
      <c r="H36" s="101"/>
      <c r="I36" s="98">
        <v>9.0356102349869438</v>
      </c>
      <c r="J36" s="101"/>
      <c r="K36" s="101"/>
      <c r="L36" s="101"/>
      <c r="M36" s="101"/>
      <c r="N36" s="95"/>
      <c r="O36" s="101"/>
      <c r="P36" s="191"/>
      <c r="Q36" s="191"/>
    </row>
    <row r="37" spans="1:17" s="89" customFormat="1" ht="12.9" x14ac:dyDescent="0.35">
      <c r="A37" s="166">
        <v>23</v>
      </c>
      <c r="B37" s="101"/>
      <c r="C37" s="95"/>
      <c r="D37" s="95"/>
      <c r="E37" s="92">
        <v>13.822766457831328</v>
      </c>
      <c r="F37" s="101"/>
      <c r="G37" s="101"/>
      <c r="H37" s="101"/>
      <c r="I37" s="98">
        <v>9.6326099277108437</v>
      </c>
      <c r="J37" s="101"/>
      <c r="K37" s="101"/>
      <c r="L37" s="101"/>
      <c r="M37" s="101"/>
      <c r="N37" s="95"/>
      <c r="O37" s="101"/>
      <c r="P37" s="191"/>
      <c r="Q37" s="191"/>
    </row>
    <row r="38" spans="1:17" s="89" customFormat="1" ht="12.9" x14ac:dyDescent="0.4">
      <c r="A38" s="166">
        <v>24</v>
      </c>
      <c r="B38" s="101"/>
      <c r="C38" s="95"/>
      <c r="D38" s="95"/>
      <c r="E38" s="116"/>
      <c r="F38" s="101"/>
      <c r="G38" s="101"/>
      <c r="H38" s="101"/>
      <c r="I38" s="116"/>
      <c r="J38" s="101"/>
      <c r="K38" s="101"/>
      <c r="L38" s="101"/>
      <c r="M38" s="101"/>
      <c r="N38" s="101"/>
      <c r="O38" s="101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304.95145238581705</v>
      </c>
      <c r="F39" s="107"/>
      <c r="G39" s="107"/>
      <c r="H39" s="107"/>
      <c r="I39" s="106">
        <f>SUM(I15:I38)</f>
        <v>230.8335773494519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:F1"/>
    <mergeCell ref="M1:O1"/>
    <mergeCell ref="B2:F2"/>
    <mergeCell ref="M2:O2"/>
    <mergeCell ref="B4:C4"/>
    <mergeCell ref="F11:G11"/>
    <mergeCell ref="J11:K11"/>
    <mergeCell ref="M11:N11"/>
    <mergeCell ref="M4:O4"/>
    <mergeCell ref="M3:O3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B5:C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D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7" width="11.3046875" style="17" customWidth="1"/>
    <col min="8" max="8" width="7.421875E-2" style="17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292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21</v>
      </c>
      <c r="C10" s="205"/>
      <c r="D10" s="205"/>
      <c r="E10" s="220"/>
      <c r="F10" s="204" t="s">
        <v>293</v>
      </c>
      <c r="G10" s="221"/>
      <c r="H10" s="221"/>
      <c r="I10" s="222"/>
      <c r="J10" s="204" t="s">
        <v>21</v>
      </c>
      <c r="K10" s="205"/>
      <c r="L10" s="220"/>
      <c r="M10" s="204" t="s">
        <v>293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60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19.249005793581961</v>
      </c>
      <c r="F14" s="94"/>
      <c r="G14" s="95"/>
      <c r="H14" s="95"/>
      <c r="I14" s="98">
        <v>2.3231558716392025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13.732522409638554</v>
      </c>
      <c r="F15" s="101"/>
      <c r="G15" s="101"/>
      <c r="H15" s="101"/>
      <c r="I15" s="98">
        <v>0.98865469879518064</v>
      </c>
      <c r="J15" s="101"/>
      <c r="K15" s="101"/>
      <c r="L15" s="101"/>
      <c r="M15" s="101"/>
      <c r="N15" s="95"/>
      <c r="O15" s="101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14.648969444270012</v>
      </c>
      <c r="F16" s="101"/>
      <c r="G16" s="101"/>
      <c r="H16" s="101"/>
      <c r="I16" s="98">
        <v>1.1012750769230768</v>
      </c>
      <c r="J16" s="101"/>
      <c r="K16" s="101"/>
      <c r="L16" s="101"/>
      <c r="M16" s="101"/>
      <c r="N16" s="95"/>
      <c r="O16" s="101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11.841572152671752</v>
      </c>
      <c r="F17" s="101"/>
      <c r="G17" s="101"/>
      <c r="H17" s="101"/>
      <c r="I17" s="98">
        <v>1.0407121221374045</v>
      </c>
      <c r="J17" s="101"/>
      <c r="K17" s="101"/>
      <c r="L17" s="101"/>
      <c r="M17" s="101"/>
      <c r="N17" s="95"/>
      <c r="O17" s="101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11.32642452660054</v>
      </c>
      <c r="F18" s="101"/>
      <c r="G18" s="101"/>
      <c r="H18" s="101"/>
      <c r="I18" s="98">
        <v>0.94896519386834977</v>
      </c>
      <c r="J18" s="101"/>
      <c r="K18" s="101"/>
      <c r="L18" s="101"/>
      <c r="M18" s="101"/>
      <c r="N18" s="95"/>
      <c r="O18" s="101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11.844318315789472</v>
      </c>
      <c r="F19" s="101"/>
      <c r="G19" s="101"/>
      <c r="H19" s="101"/>
      <c r="I19" s="98">
        <v>0.99693852631578939</v>
      </c>
      <c r="J19" s="101"/>
      <c r="K19" s="101"/>
      <c r="L19" s="101"/>
      <c r="M19" s="101"/>
      <c r="N19" s="95"/>
      <c r="O19" s="101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10.809820530705078</v>
      </c>
      <c r="F20" s="101"/>
      <c r="G20" s="101"/>
      <c r="H20" s="101"/>
      <c r="I20" s="98">
        <v>0.79607205458680808</v>
      </c>
      <c r="J20" s="101"/>
      <c r="K20" s="101"/>
      <c r="L20" s="101"/>
      <c r="M20" s="101"/>
      <c r="N20" s="95"/>
      <c r="O20" s="101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10.537016592592593</v>
      </c>
      <c r="F21" s="101"/>
      <c r="G21" s="101"/>
      <c r="H21" s="101"/>
      <c r="I21" s="98">
        <v>0.76559585185185197</v>
      </c>
      <c r="J21" s="101"/>
      <c r="K21" s="101"/>
      <c r="L21" s="101"/>
      <c r="M21" s="101"/>
      <c r="N21" s="95"/>
      <c r="O21" s="101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13.644655779390421</v>
      </c>
      <c r="F22" s="101"/>
      <c r="G22" s="101"/>
      <c r="H22" s="101"/>
      <c r="I22" s="98">
        <v>0.88415457764876637</v>
      </c>
      <c r="J22" s="101"/>
      <c r="K22" s="101"/>
      <c r="L22" s="101"/>
      <c r="M22" s="101"/>
      <c r="N22" s="95"/>
      <c r="O22" s="101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15.545292523364486</v>
      </c>
      <c r="F23" s="101"/>
      <c r="G23" s="101"/>
      <c r="H23" s="101"/>
      <c r="I23" s="98">
        <v>0.92559757009345778</v>
      </c>
      <c r="J23" s="101"/>
      <c r="K23" s="101"/>
      <c r="L23" s="101"/>
      <c r="M23" s="101"/>
      <c r="N23" s="95"/>
      <c r="O23" s="101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21.798328367176634</v>
      </c>
      <c r="F24" s="101"/>
      <c r="G24" s="101"/>
      <c r="H24" s="101"/>
      <c r="I24" s="98">
        <v>1.1867284784422809</v>
      </c>
      <c r="J24" s="101"/>
      <c r="K24" s="101"/>
      <c r="L24" s="101"/>
      <c r="M24" s="101"/>
      <c r="N24" s="95"/>
      <c r="O24" s="101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21.853026076423937</v>
      </c>
      <c r="F25" s="101"/>
      <c r="G25" s="101"/>
      <c r="H25" s="101"/>
      <c r="I25" s="98">
        <v>1.2229970410958904</v>
      </c>
      <c r="J25" s="101"/>
      <c r="K25" s="101"/>
      <c r="L25" s="101"/>
      <c r="M25" s="101"/>
      <c r="N25" s="95"/>
      <c r="O25" s="101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18.830824727272727</v>
      </c>
      <c r="F26" s="101"/>
      <c r="G26" s="101"/>
      <c r="H26" s="101"/>
      <c r="I26" s="98">
        <v>1.0616785454545454</v>
      </c>
      <c r="J26" s="101"/>
      <c r="K26" s="101"/>
      <c r="L26" s="101"/>
      <c r="M26" s="101"/>
      <c r="N26" s="95"/>
      <c r="O26" s="101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19.321175767634855</v>
      </c>
      <c r="F27" s="101"/>
      <c r="G27" s="101"/>
      <c r="H27" s="101"/>
      <c r="I27" s="98">
        <v>1.0920664564315354</v>
      </c>
      <c r="J27" s="101"/>
      <c r="K27" s="101"/>
      <c r="L27" s="101"/>
      <c r="M27" s="101"/>
      <c r="N27" s="95"/>
      <c r="O27" s="101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17.810112702439028</v>
      </c>
      <c r="F28" s="101"/>
      <c r="G28" s="101"/>
      <c r="H28" s="101"/>
      <c r="I28" s="98">
        <v>2.1664750048780492</v>
      </c>
      <c r="J28" s="101"/>
      <c r="K28" s="101"/>
      <c r="L28" s="101"/>
      <c r="M28" s="101"/>
      <c r="N28" s="95"/>
      <c r="O28" s="101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21.029058541374472</v>
      </c>
      <c r="F29" s="101"/>
      <c r="G29" s="101"/>
      <c r="H29" s="101"/>
      <c r="I29" s="98">
        <v>2.2285859747545578</v>
      </c>
      <c r="J29" s="101"/>
      <c r="K29" s="101"/>
      <c r="L29" s="101"/>
      <c r="M29" s="101"/>
      <c r="N29" s="95"/>
      <c r="O29" s="101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23.121858378854622</v>
      </c>
      <c r="F30" s="101"/>
      <c r="G30" s="101"/>
      <c r="H30" s="101"/>
      <c r="I30" s="98">
        <v>2.5820798237885461</v>
      </c>
      <c r="J30" s="101"/>
      <c r="K30" s="101"/>
      <c r="L30" s="101"/>
      <c r="M30" s="101"/>
      <c r="N30" s="95"/>
      <c r="O30" s="101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20.751817423678329</v>
      </c>
      <c r="F31" s="101"/>
      <c r="G31" s="101"/>
      <c r="H31" s="101"/>
      <c r="I31" s="98">
        <v>2.3873412956068498</v>
      </c>
      <c r="J31" s="101"/>
      <c r="K31" s="101"/>
      <c r="L31" s="101"/>
      <c r="M31" s="101"/>
      <c r="N31" s="95"/>
      <c r="O31" s="101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21.405023534733438</v>
      </c>
      <c r="F32" s="101"/>
      <c r="G32" s="101"/>
      <c r="H32" s="101"/>
      <c r="I32" s="98">
        <v>2.0805206849757671</v>
      </c>
      <c r="J32" s="101"/>
      <c r="K32" s="101"/>
      <c r="L32" s="101"/>
      <c r="M32" s="101"/>
      <c r="N32" s="95"/>
      <c r="O32" s="101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21.423393804606835</v>
      </c>
      <c r="F33" s="101"/>
      <c r="G33" s="101"/>
      <c r="H33" s="101"/>
      <c r="I33" s="98">
        <v>2.0766783796664021</v>
      </c>
      <c r="J33" s="101"/>
      <c r="K33" s="101"/>
      <c r="L33" s="101"/>
      <c r="M33" s="101"/>
      <c r="N33" s="95"/>
      <c r="O33" s="101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20.733696768292685</v>
      </c>
      <c r="F34" s="101"/>
      <c r="G34" s="101"/>
      <c r="H34" s="101"/>
      <c r="I34" s="98">
        <v>1.9815151829268296</v>
      </c>
      <c r="J34" s="101"/>
      <c r="K34" s="101"/>
      <c r="L34" s="101"/>
      <c r="M34" s="101"/>
      <c r="N34" s="95"/>
      <c r="O34" s="101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22.475703735588009</v>
      </c>
      <c r="F35" s="101"/>
      <c r="G35" s="101"/>
      <c r="H35" s="101"/>
      <c r="I35" s="98">
        <v>2.0203336510376633</v>
      </c>
      <c r="J35" s="101"/>
      <c r="K35" s="101"/>
      <c r="L35" s="101"/>
      <c r="M35" s="101"/>
      <c r="N35" s="95"/>
      <c r="O35" s="101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19.655909765013053</v>
      </c>
      <c r="F36" s="101"/>
      <c r="G36" s="101"/>
      <c r="H36" s="101"/>
      <c r="I36" s="98">
        <v>1.8481930026109661</v>
      </c>
      <c r="J36" s="101"/>
      <c r="K36" s="101"/>
      <c r="L36" s="101"/>
      <c r="M36" s="101"/>
      <c r="N36" s="95"/>
      <c r="O36" s="101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18.118206402753874</v>
      </c>
      <c r="F37" s="101"/>
      <c r="G37" s="101"/>
      <c r="H37" s="101"/>
      <c r="I37" s="98">
        <v>1.7884814457831326</v>
      </c>
      <c r="J37" s="101"/>
      <c r="K37" s="101"/>
      <c r="L37" s="101"/>
      <c r="M37" s="101"/>
      <c r="N37" s="95"/>
      <c r="O37" s="101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101"/>
      <c r="G38" s="101"/>
      <c r="H38" s="101"/>
      <c r="I38" s="116"/>
      <c r="J38" s="101"/>
      <c r="K38" s="101"/>
      <c r="L38" s="101"/>
      <c r="M38" s="101"/>
      <c r="N38" s="101"/>
      <c r="O38" s="101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402.25872827086545</v>
      </c>
      <c r="F39" s="107"/>
      <c r="G39" s="107"/>
      <c r="H39" s="107"/>
      <c r="I39" s="106">
        <f>SUM(I15:I38)</f>
        <v>34.171640639673704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D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7" width="11.3046875" style="17" customWidth="1"/>
    <col min="8" max="8" width="7.421875E-2" style="17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22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23</v>
      </c>
      <c r="C10" s="205"/>
      <c r="D10" s="205"/>
      <c r="E10" s="220"/>
      <c r="F10" s="204" t="s">
        <v>24</v>
      </c>
      <c r="G10" s="221"/>
      <c r="H10" s="221"/>
      <c r="I10" s="222"/>
      <c r="J10" s="204" t="s">
        <v>23</v>
      </c>
      <c r="K10" s="205"/>
      <c r="L10" s="220"/>
      <c r="M10" s="204" t="s">
        <v>24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3.7454962012142237</v>
      </c>
      <c r="F14" s="94"/>
      <c r="G14" s="95"/>
      <c r="H14" s="95"/>
      <c r="I14" s="98">
        <v>61.253876482220299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2.0735363855421687</v>
      </c>
      <c r="F15" s="94"/>
      <c r="G15" s="94"/>
      <c r="H15" s="94"/>
      <c r="I15" s="98">
        <v>41.553917493975895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2.100821199372056</v>
      </c>
      <c r="F16" s="94"/>
      <c r="G16" s="94"/>
      <c r="H16" s="94"/>
      <c r="I16" s="98">
        <v>42.254185846153838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1.7383323358778624</v>
      </c>
      <c r="F17" s="94"/>
      <c r="G17" s="94"/>
      <c r="H17" s="94"/>
      <c r="I17" s="98">
        <v>42.316955981679385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1.7491130748421999</v>
      </c>
      <c r="F18" s="94"/>
      <c r="G18" s="94"/>
      <c r="H18" s="94"/>
      <c r="I18" s="98">
        <v>35.211603246167712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1.8530223157894734</v>
      </c>
      <c r="F19" s="94"/>
      <c r="G19" s="94"/>
      <c r="H19" s="94"/>
      <c r="I19" s="98">
        <v>35.092236126315782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3.8651393176648972</v>
      </c>
      <c r="F20" s="94"/>
      <c r="G20" s="94"/>
      <c r="H20" s="94"/>
      <c r="I20" s="98">
        <v>31.851261889310081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1.9643577777777779</v>
      </c>
      <c r="F21" s="94"/>
      <c r="G21" s="94"/>
      <c r="H21" s="94"/>
      <c r="I21" s="98">
        <v>35.648560533333331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3.620254554426706</v>
      </c>
      <c r="F22" s="94"/>
      <c r="G22" s="94"/>
      <c r="H22" s="94"/>
      <c r="I22" s="98">
        <v>46.238894804063868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7.119981308411214</v>
      </c>
      <c r="F23" s="94"/>
      <c r="G23" s="94"/>
      <c r="H23" s="94"/>
      <c r="I23" s="98">
        <v>46.009319214953258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7.9011132906815025</v>
      </c>
      <c r="F24" s="94"/>
      <c r="G24" s="94"/>
      <c r="H24" s="94"/>
      <c r="I24" s="98">
        <v>61.291402941863701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9.9448969920692143</v>
      </c>
      <c r="F25" s="94"/>
      <c r="G25" s="94"/>
      <c r="H25" s="94"/>
      <c r="I25" s="98">
        <v>62.17974429992789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5.5458734545454549</v>
      </c>
      <c r="F26" s="94"/>
      <c r="G26" s="94"/>
      <c r="H26" s="94"/>
      <c r="I26" s="98">
        <v>55.587253527272736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4.382266677731673</v>
      </c>
      <c r="F27" s="94"/>
      <c r="G27" s="94"/>
      <c r="H27" s="94"/>
      <c r="I27" s="98">
        <v>56.149016882987546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4.1641337756097565</v>
      </c>
      <c r="F28" s="94"/>
      <c r="G28" s="94"/>
      <c r="H28" s="94"/>
      <c r="I28" s="98">
        <v>58.393535391219515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4.7940371220196347</v>
      </c>
      <c r="F29" s="94"/>
      <c r="G29" s="94"/>
      <c r="H29" s="94"/>
      <c r="I29" s="98">
        <v>59.066442674894809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7.5469264669603513</v>
      </c>
      <c r="F30" s="94"/>
      <c r="G30" s="94"/>
      <c r="H30" s="94"/>
      <c r="I30" s="98">
        <v>65.013732222026434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11.330189367088606</v>
      </c>
      <c r="F31" s="94"/>
      <c r="G31" s="94"/>
      <c r="H31" s="94"/>
      <c r="I31" s="98">
        <v>77.331493813849576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5.9168357738287556</v>
      </c>
      <c r="F32" s="94"/>
      <c r="G32" s="94"/>
      <c r="H32" s="94"/>
      <c r="I32" s="98">
        <v>78.309626458158306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3.6477670532168389</v>
      </c>
      <c r="F33" s="94"/>
      <c r="G33" s="94"/>
      <c r="H33" s="94"/>
      <c r="I33" s="98">
        <v>81.148401359809384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7.6159402134146346</v>
      </c>
      <c r="F34" s="94"/>
      <c r="G34" s="94"/>
      <c r="H34" s="94"/>
      <c r="I34" s="98">
        <v>73.681484048780504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10.209827824750192</v>
      </c>
      <c r="F35" s="94"/>
      <c r="G35" s="94"/>
      <c r="H35" s="94"/>
      <c r="I35" s="98">
        <v>77.666178410453497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6.6902700783289824</v>
      </c>
      <c r="F36" s="94"/>
      <c r="G36" s="94"/>
      <c r="H36" s="94"/>
      <c r="I36" s="98">
        <v>70.631775916449101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4.5677219793459551</v>
      </c>
      <c r="F37" s="94"/>
      <c r="G37" s="94"/>
      <c r="H37" s="94"/>
      <c r="I37" s="98">
        <v>61.241635084337346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120.34235833929591</v>
      </c>
      <c r="F39" s="107"/>
      <c r="G39" s="107"/>
      <c r="H39" s="107"/>
      <c r="I39" s="106">
        <f>SUM(I15:I38)</f>
        <v>1293.8686581679835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1.0742187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25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26</v>
      </c>
      <c r="C10" s="205"/>
      <c r="D10" s="205"/>
      <c r="E10" s="220"/>
      <c r="F10" s="204" t="s">
        <v>27</v>
      </c>
      <c r="G10" s="221"/>
      <c r="H10" s="221"/>
      <c r="I10" s="222"/>
      <c r="J10" s="204" t="s">
        <v>26</v>
      </c>
      <c r="K10" s="205"/>
      <c r="L10" s="220"/>
      <c r="M10" s="204" t="s">
        <v>27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60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30.096721373807458</v>
      </c>
      <c r="F14" s="94"/>
      <c r="G14" s="95"/>
      <c r="H14" s="95"/>
      <c r="I14" s="98">
        <v>31.89499415437988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17.432605301204816</v>
      </c>
      <c r="F15" s="94"/>
      <c r="G15" s="94"/>
      <c r="H15" s="94"/>
      <c r="I15" s="98">
        <v>19.278766626506027</v>
      </c>
      <c r="J15" s="94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18.754087625745679</v>
      </c>
      <c r="F16" s="94"/>
      <c r="G16" s="94"/>
      <c r="H16" s="94"/>
      <c r="I16" s="98">
        <v>19.283906215384608</v>
      </c>
      <c r="J16" s="94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16.640937819847327</v>
      </c>
      <c r="F17" s="94"/>
      <c r="G17" s="94"/>
      <c r="H17" s="94"/>
      <c r="I17" s="98">
        <v>16.427240574045801</v>
      </c>
      <c r="J17" s="94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15.162241731289448</v>
      </c>
      <c r="F18" s="94"/>
      <c r="G18" s="94"/>
      <c r="H18" s="94"/>
      <c r="I18" s="98">
        <v>15.118513904418394</v>
      </c>
      <c r="J18" s="94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26.5483008</v>
      </c>
      <c r="F19" s="94"/>
      <c r="G19" s="94"/>
      <c r="H19" s="94"/>
      <c r="I19" s="98">
        <v>16.326785557894734</v>
      </c>
      <c r="J19" s="94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19.79705504169825</v>
      </c>
      <c r="F20" s="94"/>
      <c r="G20" s="94"/>
      <c r="H20" s="94"/>
      <c r="I20" s="98">
        <v>14.574403378316903</v>
      </c>
      <c r="J20" s="94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18.108356622222225</v>
      </c>
      <c r="F21" s="94"/>
      <c r="G21" s="94"/>
      <c r="H21" s="94"/>
      <c r="I21" s="98">
        <v>14.530203377777779</v>
      </c>
      <c r="J21" s="94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21.850566102757618</v>
      </c>
      <c r="F22" s="94"/>
      <c r="G22" s="94"/>
      <c r="H22" s="94"/>
      <c r="I22" s="98">
        <v>20.932957027576201</v>
      </c>
      <c r="J22" s="94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26.258491065420557</v>
      </c>
      <c r="F23" s="94"/>
      <c r="G23" s="94"/>
      <c r="H23" s="94"/>
      <c r="I23" s="98">
        <v>23.837697420560744</v>
      </c>
      <c r="J23" s="94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36.163988895688455</v>
      </c>
      <c r="F24" s="94"/>
      <c r="G24" s="94"/>
      <c r="H24" s="94"/>
      <c r="I24" s="98">
        <v>33.681227999999997</v>
      </c>
      <c r="J24" s="94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32.229190446142752</v>
      </c>
      <c r="F25" s="94"/>
      <c r="G25" s="94"/>
      <c r="H25" s="94"/>
      <c r="I25" s="98">
        <v>30.819525435616434</v>
      </c>
      <c r="J25" s="94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27.056039563636361</v>
      </c>
      <c r="F26" s="94"/>
      <c r="G26" s="94"/>
      <c r="H26" s="94"/>
      <c r="I26" s="98">
        <v>29.453197963636359</v>
      </c>
      <c r="J26" s="94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26.62962051452282</v>
      </c>
      <c r="F27" s="94"/>
      <c r="G27" s="94"/>
      <c r="H27" s="94"/>
      <c r="I27" s="98">
        <v>28.922960073029049</v>
      </c>
      <c r="J27" s="94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31.551754161951227</v>
      </c>
      <c r="F28" s="94"/>
      <c r="G28" s="94"/>
      <c r="H28" s="94"/>
      <c r="I28" s="98">
        <v>28.55526600585366</v>
      </c>
      <c r="J28" s="94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28.49952129593267</v>
      </c>
      <c r="F29" s="94"/>
      <c r="G29" s="94"/>
      <c r="H29" s="94"/>
      <c r="I29" s="98">
        <v>30.540542198036466</v>
      </c>
      <c r="J29" s="94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27.223056666079298</v>
      </c>
      <c r="F30" s="94"/>
      <c r="G30" s="94"/>
      <c r="H30" s="94"/>
      <c r="I30" s="98">
        <v>31.814261170044055</v>
      </c>
      <c r="J30" s="94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23.411685408786298</v>
      </c>
      <c r="F31" s="94"/>
      <c r="G31" s="94"/>
      <c r="H31" s="94"/>
      <c r="I31" s="98">
        <v>32.219925408786288</v>
      </c>
      <c r="J31" s="94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23.719550469789983</v>
      </c>
      <c r="F32" s="94"/>
      <c r="G32" s="94"/>
      <c r="H32" s="94"/>
      <c r="I32" s="98">
        <v>32.45612268562197</v>
      </c>
      <c r="J32" s="94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24.370557979348693</v>
      </c>
      <c r="F33" s="94"/>
      <c r="G33" s="94"/>
      <c r="H33" s="94"/>
      <c r="I33" s="98">
        <v>36.292148359015094</v>
      </c>
      <c r="J33" s="94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18.614478621951221</v>
      </c>
      <c r="F34" s="94"/>
      <c r="G34" s="94"/>
      <c r="H34" s="94"/>
      <c r="I34" s="98">
        <v>32.471115036585374</v>
      </c>
      <c r="J34" s="94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25.331639022290542</v>
      </c>
      <c r="F35" s="94"/>
      <c r="G35" s="94"/>
      <c r="H35" s="94"/>
      <c r="I35" s="98">
        <v>37.757474951575709</v>
      </c>
      <c r="J35" s="94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25.609731509138374</v>
      </c>
      <c r="F36" s="94"/>
      <c r="G36" s="94"/>
      <c r="H36" s="94"/>
      <c r="I36" s="98">
        <v>34.40719306527415</v>
      </c>
      <c r="J36" s="94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26.505510939759038</v>
      </c>
      <c r="F37" s="94"/>
      <c r="G37" s="94"/>
      <c r="H37" s="94"/>
      <c r="I37" s="98">
        <v>29.011184240963853</v>
      </c>
      <c r="J37" s="94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4"/>
      <c r="K38" s="95"/>
      <c r="L38" s="94"/>
      <c r="M38" s="94"/>
      <c r="N38" s="95"/>
      <c r="O38" s="94"/>
      <c r="P38" s="191">
        <v>1</v>
      </c>
      <c r="Q38" s="191"/>
    </row>
    <row r="39" spans="1:17" s="16" customFormat="1" ht="14.15" x14ac:dyDescent="0.35">
      <c r="A39" s="180" t="s">
        <v>14</v>
      </c>
      <c r="B39" s="182"/>
      <c r="C39" s="182"/>
      <c r="D39" s="182"/>
      <c r="E39" s="106">
        <f>SUM(E15:E38)</f>
        <v>557.46896760520349</v>
      </c>
      <c r="F39" s="115"/>
      <c r="G39" s="107"/>
      <c r="H39" s="107"/>
      <c r="I39" s="106">
        <f>SUM(I15:I38)</f>
        <v>608.71261867651958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D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7" width="11.304687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28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2.9" x14ac:dyDescent="0.35">
      <c r="A10" s="211"/>
      <c r="B10" s="204" t="s">
        <v>29</v>
      </c>
      <c r="C10" s="205"/>
      <c r="D10" s="205"/>
      <c r="E10" s="220"/>
      <c r="F10" s="204" t="s">
        <v>30</v>
      </c>
      <c r="G10" s="205"/>
      <c r="H10" s="205"/>
      <c r="I10" s="220"/>
      <c r="J10" s="204" t="s">
        <v>29</v>
      </c>
      <c r="K10" s="205"/>
      <c r="L10" s="220"/>
      <c r="M10" s="204" t="s">
        <v>30</v>
      </c>
      <c r="N10" s="205"/>
      <c r="O10" s="220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60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6.5427655160450993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4.8796395180722891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5.5785319686028245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5.1365759999999989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4.8070030658250671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4.9580867368421044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4.0536826990144048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9.5195800000000013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20.753736505079825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4.9127871028037386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5.2465890625869251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5.3103818889689975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27.910970181818183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7.3084447468879663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4.6424464390243907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4.9852103814866755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4.7807223436123349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5.9983355472822026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5.7428111922455569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5.8190569658459106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5.0815387042682936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5.70342106072252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5.2121871540469966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5.1148307401032698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163.45657000514049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B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2" width="11.3046875" style="17" customWidth="1"/>
    <col min="3" max="3" width="11" style="17" customWidth="1"/>
    <col min="4" max="4" width="0.4609375" style="17" hidden="1" customWidth="1"/>
    <col min="5" max="6" width="11.3046875" style="17" customWidth="1"/>
    <col min="7" max="7" width="10.460937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294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31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37</v>
      </c>
      <c r="C10" s="205"/>
      <c r="D10" s="205"/>
      <c r="E10" s="220"/>
      <c r="F10" s="204" t="s">
        <v>38</v>
      </c>
      <c r="G10" s="221"/>
      <c r="H10" s="221"/>
      <c r="I10" s="222"/>
      <c r="J10" s="204" t="s">
        <v>37</v>
      </c>
      <c r="K10" s="205"/>
      <c r="L10" s="220"/>
      <c r="M10" s="204" t="s">
        <v>38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4000</v>
      </c>
      <c r="F11" s="204" t="s">
        <v>286</v>
      </c>
      <c r="G11" s="205"/>
      <c r="H11" s="85"/>
      <c r="I11" s="8">
        <v>3000</v>
      </c>
      <c r="J11" s="204" t="s">
        <v>286</v>
      </c>
      <c r="K11" s="205"/>
      <c r="L11" s="8">
        <f>E11</f>
        <v>4000</v>
      </c>
      <c r="M11" s="204" t="s">
        <v>286</v>
      </c>
      <c r="N11" s="205"/>
      <c r="O11" s="8">
        <f>I11</f>
        <v>3000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360.95836808326106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304.94642891566264</v>
      </c>
      <c r="F15" s="94"/>
      <c r="G15" s="94"/>
      <c r="H15" s="94"/>
      <c r="I15" s="98">
        <v>0</v>
      </c>
      <c r="J15" s="94"/>
      <c r="K15" s="94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334.42802335949762</v>
      </c>
      <c r="F16" s="94"/>
      <c r="G16" s="94"/>
      <c r="H16" s="94"/>
      <c r="I16" s="98">
        <v>0</v>
      </c>
      <c r="J16" s="94"/>
      <c r="K16" s="94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321.00332458015271</v>
      </c>
      <c r="F17" s="94"/>
      <c r="G17" s="94"/>
      <c r="H17" s="94"/>
      <c r="I17" s="98">
        <v>0</v>
      </c>
      <c r="J17" s="94"/>
      <c r="K17" s="94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286.21850315599636</v>
      </c>
      <c r="F18" s="94"/>
      <c r="G18" s="94"/>
      <c r="H18" s="94"/>
      <c r="I18" s="98">
        <v>0</v>
      </c>
      <c r="J18" s="94"/>
      <c r="K18" s="94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297.48520421052632</v>
      </c>
      <c r="F19" s="94"/>
      <c r="G19" s="94"/>
      <c r="H19" s="94"/>
      <c r="I19" s="98">
        <v>0</v>
      </c>
      <c r="J19" s="94"/>
      <c r="K19" s="94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249.71523396512504</v>
      </c>
      <c r="F20" s="94"/>
      <c r="G20" s="94"/>
      <c r="H20" s="94"/>
      <c r="I20" s="98">
        <v>0</v>
      </c>
      <c r="J20" s="94"/>
      <c r="K20" s="94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242.97594666666666</v>
      </c>
      <c r="F21" s="94"/>
      <c r="G21" s="94"/>
      <c r="H21" s="94"/>
      <c r="I21" s="98">
        <v>0</v>
      </c>
      <c r="J21" s="94"/>
      <c r="K21" s="94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356.05143802612486</v>
      </c>
      <c r="F22" s="94"/>
      <c r="G22" s="94"/>
      <c r="H22" s="94"/>
      <c r="I22" s="98">
        <v>0</v>
      </c>
      <c r="J22" s="94"/>
      <c r="K22" s="94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656.46227663551406</v>
      </c>
      <c r="F23" s="94"/>
      <c r="G23" s="94"/>
      <c r="H23" s="94"/>
      <c r="I23" s="98">
        <v>0</v>
      </c>
      <c r="J23" s="94"/>
      <c r="K23" s="94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825.08858948539637</v>
      </c>
      <c r="F24" s="94"/>
      <c r="G24" s="94"/>
      <c r="H24" s="94"/>
      <c r="I24" s="98">
        <v>0</v>
      </c>
      <c r="J24" s="94"/>
      <c r="K24" s="94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872.18999509733226</v>
      </c>
      <c r="F25" s="94"/>
      <c r="G25" s="94"/>
      <c r="H25" s="94"/>
      <c r="I25" s="98">
        <v>0</v>
      </c>
      <c r="J25" s="94"/>
      <c r="K25" s="94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707.41317818181824</v>
      </c>
      <c r="F26" s="94"/>
      <c r="G26" s="94"/>
      <c r="H26" s="94"/>
      <c r="I26" s="98">
        <v>0</v>
      </c>
      <c r="J26" s="94"/>
      <c r="K26" s="94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606.51690887966811</v>
      </c>
      <c r="F27" s="94"/>
      <c r="G27" s="94"/>
      <c r="H27" s="94"/>
      <c r="I27" s="98">
        <v>0</v>
      </c>
      <c r="J27" s="94"/>
      <c r="K27" s="94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684.83118985365866</v>
      </c>
      <c r="F28" s="94"/>
      <c r="G28" s="94"/>
      <c r="H28" s="94"/>
      <c r="I28" s="98">
        <v>0</v>
      </c>
      <c r="J28" s="94"/>
      <c r="K28" s="94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717.63500476858349</v>
      </c>
      <c r="F29" s="94"/>
      <c r="G29" s="94"/>
      <c r="H29" s="94"/>
      <c r="I29" s="98">
        <v>0</v>
      </c>
      <c r="J29" s="94"/>
      <c r="K29" s="94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652.4633638766519</v>
      </c>
      <c r="F30" s="94"/>
      <c r="G30" s="94"/>
      <c r="H30" s="94"/>
      <c r="I30" s="98">
        <v>0</v>
      </c>
      <c r="J30" s="94"/>
      <c r="K30" s="94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422.30705822784802</v>
      </c>
      <c r="F31" s="94"/>
      <c r="G31" s="94"/>
      <c r="H31" s="94"/>
      <c r="I31" s="98">
        <v>0</v>
      </c>
      <c r="J31" s="94"/>
      <c r="K31" s="94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336.4475243941842</v>
      </c>
      <c r="F32" s="94"/>
      <c r="G32" s="94"/>
      <c r="H32" s="94"/>
      <c r="I32" s="98">
        <v>0</v>
      </c>
      <c r="J32" s="94"/>
      <c r="K32" s="94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335.82617315329634</v>
      </c>
      <c r="F33" s="94"/>
      <c r="G33" s="94"/>
      <c r="H33" s="94"/>
      <c r="I33" s="98">
        <v>0</v>
      </c>
      <c r="J33" s="94"/>
      <c r="K33" s="94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315.84501219512202</v>
      </c>
      <c r="F34" s="94"/>
      <c r="G34" s="94"/>
      <c r="H34" s="94"/>
      <c r="I34" s="98">
        <v>0</v>
      </c>
      <c r="J34" s="94"/>
      <c r="K34" s="94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349.24652421214449</v>
      </c>
      <c r="F35" s="94"/>
      <c r="G35" s="94"/>
      <c r="H35" s="94"/>
      <c r="I35" s="98">
        <v>0</v>
      </c>
      <c r="J35" s="94"/>
      <c r="K35" s="94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297.69108720626627</v>
      </c>
      <c r="F36" s="94"/>
      <c r="G36" s="94"/>
      <c r="H36" s="94"/>
      <c r="I36" s="98">
        <v>0</v>
      </c>
      <c r="J36" s="94"/>
      <c r="K36" s="94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288.05912426850256</v>
      </c>
      <c r="F37" s="94"/>
      <c r="G37" s="94"/>
      <c r="H37" s="94"/>
      <c r="I37" s="98">
        <v>0</v>
      </c>
      <c r="J37" s="94"/>
      <c r="K37" s="94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4"/>
      <c r="K38" s="94"/>
      <c r="L38" s="94"/>
      <c r="M38" s="94"/>
      <c r="N38" s="94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10460.847113315742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:F1"/>
    <mergeCell ref="M1:O1"/>
    <mergeCell ref="B2:F2"/>
    <mergeCell ref="M2:O2"/>
    <mergeCell ref="B4:C4"/>
    <mergeCell ref="M4:O4"/>
    <mergeCell ref="B11:C11"/>
    <mergeCell ref="F11:G11"/>
    <mergeCell ref="J11:K11"/>
    <mergeCell ref="M11:N11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D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7" width="11.3046875" style="17" customWidth="1"/>
    <col min="8" max="8" width="7.421875E-2" style="17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295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31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296</v>
      </c>
      <c r="C10" s="205"/>
      <c r="D10" s="205"/>
      <c r="E10" s="220"/>
      <c r="F10" s="204"/>
      <c r="G10" s="221"/>
      <c r="H10" s="221"/>
      <c r="I10" s="222"/>
      <c r="J10" s="204" t="s">
        <v>296</v>
      </c>
      <c r="K10" s="205"/>
      <c r="L10" s="220"/>
      <c r="M10" s="204"/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6000</v>
      </c>
      <c r="F11" s="204" t="s">
        <v>286</v>
      </c>
      <c r="G11" s="205"/>
      <c r="H11" s="85"/>
      <c r="I11" s="8"/>
      <c r="J11" s="204" t="s">
        <v>286</v>
      </c>
      <c r="K11" s="205"/>
      <c r="L11" s="8">
        <f>E11</f>
        <v>6000</v>
      </c>
      <c r="M11" s="204" t="s">
        <v>286</v>
      </c>
      <c r="N11" s="205"/>
      <c r="O11" s="8">
        <f>I11</f>
        <v>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6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6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6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6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6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6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6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6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6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6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6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6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6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6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6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6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6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6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6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6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6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6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6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6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4.15" x14ac:dyDescent="0.35">
      <c r="A39" s="180" t="s">
        <v>14</v>
      </c>
      <c r="B39" s="182"/>
      <c r="C39" s="182"/>
      <c r="D39" s="182"/>
      <c r="E39" s="106">
        <f>SUM(E15:E38)</f>
        <v>0</v>
      </c>
      <c r="F39" s="110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D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6" width="11.3046875" style="17" customWidth="1"/>
    <col min="7" max="7" width="10.765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295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33</v>
      </c>
      <c r="C10" s="205"/>
      <c r="D10" s="205"/>
      <c r="E10" s="220"/>
      <c r="F10" s="204" t="s">
        <v>141</v>
      </c>
      <c r="G10" s="221"/>
      <c r="H10" s="221"/>
      <c r="I10" s="222"/>
      <c r="J10" s="204" t="s">
        <v>33</v>
      </c>
      <c r="K10" s="205"/>
      <c r="L10" s="220"/>
      <c r="M10" s="204" t="s">
        <v>141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30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30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4.1300548829141368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4"/>
      <c r="H15" s="94"/>
      <c r="I15" s="98">
        <v>3.1941151807228909</v>
      </c>
      <c r="J15" s="94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4"/>
      <c r="H16" s="94"/>
      <c r="I16" s="98">
        <v>3.7095581538461535</v>
      </c>
      <c r="J16" s="94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4"/>
      <c r="H17" s="94"/>
      <c r="I17" s="98">
        <v>3.3623007022900757</v>
      </c>
      <c r="J17" s="94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4"/>
      <c r="H18" s="94"/>
      <c r="I18" s="98">
        <v>3.1965143372407572</v>
      </c>
      <c r="J18" s="94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4"/>
      <c r="H19" s="94"/>
      <c r="I19" s="98">
        <v>3.2208783157894731</v>
      </c>
      <c r="J19" s="94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4"/>
      <c r="H20" s="94"/>
      <c r="I20" s="98">
        <v>2.723404397270659</v>
      </c>
      <c r="J20" s="94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4"/>
      <c r="H21" s="94"/>
      <c r="I21" s="98">
        <v>2.6997327407407412</v>
      </c>
      <c r="J21" s="94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4"/>
      <c r="H22" s="94"/>
      <c r="I22" s="98">
        <v>3.1064890566037735</v>
      </c>
      <c r="J22" s="94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4"/>
      <c r="H23" s="94"/>
      <c r="I23" s="98">
        <v>3.1802583177570094</v>
      </c>
      <c r="J23" s="94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4"/>
      <c r="H24" s="94"/>
      <c r="I24" s="98">
        <v>3.9349417969401941</v>
      </c>
      <c r="J24" s="94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4"/>
      <c r="H25" s="94"/>
      <c r="I25" s="98">
        <v>4.3770420418168703</v>
      </c>
      <c r="J25" s="94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4"/>
      <c r="H26" s="94"/>
      <c r="I26" s="98">
        <v>3.7438138181818186</v>
      </c>
      <c r="J26" s="94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4"/>
      <c r="H27" s="94"/>
      <c r="I27" s="98">
        <v>3.6402215214384515</v>
      </c>
      <c r="J27" s="94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4"/>
      <c r="H28" s="94"/>
      <c r="I28" s="98">
        <v>3.7702292292682933</v>
      </c>
      <c r="J28" s="94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4"/>
      <c r="H29" s="94"/>
      <c r="I29" s="98">
        <v>4.0411692342215986</v>
      </c>
      <c r="J29" s="94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4"/>
      <c r="H30" s="94"/>
      <c r="I30" s="98">
        <v>4.1313277180616739</v>
      </c>
      <c r="J30" s="94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4"/>
      <c r="H31" s="94"/>
      <c r="I31" s="98">
        <v>4.5910409530900962</v>
      </c>
      <c r="J31" s="94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4"/>
      <c r="H32" s="94"/>
      <c r="I32" s="98">
        <v>5.1573470500807748</v>
      </c>
      <c r="J32" s="94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4"/>
      <c r="H33" s="94"/>
      <c r="I33" s="98">
        <v>8.8916933439237518</v>
      </c>
      <c r="J33" s="94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4"/>
      <c r="H34" s="94"/>
      <c r="I34" s="98">
        <v>4.7865171951219514</v>
      </c>
      <c r="J34" s="94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4"/>
      <c r="H35" s="94"/>
      <c r="I35" s="98">
        <v>3.9268456879323588</v>
      </c>
      <c r="J35" s="94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4"/>
      <c r="H36" s="94"/>
      <c r="I36" s="98">
        <v>3.3370151436031326</v>
      </c>
      <c r="J36" s="94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4"/>
      <c r="H37" s="94"/>
      <c r="I37" s="98">
        <v>3.4258236144578316</v>
      </c>
      <c r="J37" s="94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4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90.148279550400332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customWidth="1"/>
    <col min="5" max="6" width="11.3046875" style="17" customWidth="1"/>
    <col min="7" max="7" width="10.765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297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34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223"/>
      <c r="N4" s="223"/>
      <c r="O4" s="223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04" t="s">
        <v>36</v>
      </c>
      <c r="C10" s="205"/>
      <c r="D10" s="205"/>
      <c r="E10" s="220"/>
      <c r="F10" s="204" t="s">
        <v>35</v>
      </c>
      <c r="G10" s="221"/>
      <c r="H10" s="221"/>
      <c r="I10" s="222"/>
      <c r="J10" s="204" t="s">
        <v>36</v>
      </c>
      <c r="K10" s="205"/>
      <c r="L10" s="220"/>
      <c r="M10" s="204" t="s">
        <v>35</v>
      </c>
      <c r="N10" s="221"/>
      <c r="O10" s="222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26.566156600173464</v>
      </c>
      <c r="F14" s="94"/>
      <c r="G14" s="95"/>
      <c r="H14" s="95"/>
      <c r="I14" s="98">
        <v>26.73565215611448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9.7716954216867453</v>
      </c>
      <c r="F15" s="94"/>
      <c r="G15" s="94"/>
      <c r="H15" s="94"/>
      <c r="I15" s="98">
        <v>21.628722795180721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11.852606091051804</v>
      </c>
      <c r="F16" s="94"/>
      <c r="G16" s="94"/>
      <c r="H16" s="94"/>
      <c r="I16" s="98">
        <v>18.849192369230764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9.5542927633587791</v>
      </c>
      <c r="F17" s="94"/>
      <c r="G17" s="94"/>
      <c r="H17" s="94"/>
      <c r="I17" s="98">
        <v>15.738769477862595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9.2715224526600544</v>
      </c>
      <c r="F18" s="94"/>
      <c r="G18" s="94"/>
      <c r="H18" s="94"/>
      <c r="I18" s="98">
        <v>14.90874265103697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10.229183999999998</v>
      </c>
      <c r="F19" s="94"/>
      <c r="G19" s="94"/>
      <c r="H19" s="94"/>
      <c r="I19" s="98">
        <v>15.475553431578946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10.495581561789232</v>
      </c>
      <c r="F20" s="94"/>
      <c r="G20" s="94"/>
      <c r="H20" s="94"/>
      <c r="I20" s="98">
        <v>14.316727423805911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11.866735703703704</v>
      </c>
      <c r="F21" s="94"/>
      <c r="G21" s="94"/>
      <c r="H21" s="94"/>
      <c r="I21" s="98">
        <v>16.742372444444449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11.685178066763426</v>
      </c>
      <c r="F22" s="94"/>
      <c r="G22" s="94"/>
      <c r="H22" s="94"/>
      <c r="I22" s="98">
        <v>23.599758402322205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17.337154485981305</v>
      </c>
      <c r="F23" s="94"/>
      <c r="G23" s="94"/>
      <c r="H23" s="94"/>
      <c r="I23" s="98">
        <v>48.20227345794391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23.562806236439499</v>
      </c>
      <c r="F24" s="94"/>
      <c r="G24" s="94"/>
      <c r="H24" s="94"/>
      <c r="I24" s="98">
        <v>65.038966557997213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25.763398194664745</v>
      </c>
      <c r="F25" s="94"/>
      <c r="G25" s="94"/>
      <c r="H25" s="94"/>
      <c r="I25" s="98">
        <v>61.696982310021632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25.85746036363636</v>
      </c>
      <c r="F26" s="94"/>
      <c r="G26" s="94"/>
      <c r="H26" s="94"/>
      <c r="I26" s="98">
        <v>50.591776581818181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15.764959358229598</v>
      </c>
      <c r="F27" s="94"/>
      <c r="G27" s="94"/>
      <c r="H27" s="94"/>
      <c r="I27" s="98">
        <v>59.324410117842334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13.645978926829267</v>
      </c>
      <c r="F28" s="94"/>
      <c r="G28" s="94"/>
      <c r="H28" s="94"/>
      <c r="I28" s="98">
        <v>55.287316682926829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31.117124387096769</v>
      </c>
      <c r="F29" s="94"/>
      <c r="G29" s="94"/>
      <c r="H29" s="94"/>
      <c r="I29" s="98">
        <v>60.617538513323971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33.089213453744492</v>
      </c>
      <c r="F30" s="94"/>
      <c r="G30" s="94"/>
      <c r="H30" s="94"/>
      <c r="I30" s="98">
        <v>61.878783541850225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28.189147609828737</v>
      </c>
      <c r="F31" s="94"/>
      <c r="G31" s="94"/>
      <c r="H31" s="94"/>
      <c r="I31" s="98">
        <v>65.615157301563642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28.67054981583199</v>
      </c>
      <c r="F32" s="94"/>
      <c r="G32" s="94"/>
      <c r="H32" s="94"/>
      <c r="I32" s="98">
        <v>66.45944948626817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38.373930389197774</v>
      </c>
      <c r="F33" s="94"/>
      <c r="G33" s="94"/>
      <c r="H33" s="94"/>
      <c r="I33" s="98">
        <v>54.859408012708514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38.35988615853659</v>
      </c>
      <c r="F34" s="94"/>
      <c r="G34" s="94"/>
      <c r="H34" s="94"/>
      <c r="I34" s="98">
        <v>42.13679169512195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38.445282705611064</v>
      </c>
      <c r="F35" s="94"/>
      <c r="G35" s="94"/>
      <c r="H35" s="94"/>
      <c r="I35" s="98">
        <v>35.324537949269789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36.511241357702346</v>
      </c>
      <c r="F36" s="94"/>
      <c r="G36" s="94"/>
      <c r="H36" s="94"/>
      <c r="I36" s="98">
        <v>28.138738464751953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27.724418364888123</v>
      </c>
      <c r="F37" s="94"/>
      <c r="G37" s="94"/>
      <c r="H37" s="94"/>
      <c r="I37" s="98">
        <v>21.461777349397586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507.13934786923244</v>
      </c>
      <c r="F39" s="107"/>
      <c r="G39" s="107"/>
      <c r="H39" s="107"/>
      <c r="I39" s="108">
        <f>SUM(I15:I38)</f>
        <v>917.89374701826841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142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21"/>
      <c r="K4" s="21"/>
      <c r="L4" s="1"/>
      <c r="M4" s="199" t="s">
        <v>143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ТП-47 В-1</v>
      </c>
      <c r="C10" s="216"/>
      <c r="D10" s="216"/>
      <c r="E10" s="217"/>
      <c r="F10" s="215" t="str">
        <f>M4</f>
        <v>ТП-47 В-2</v>
      </c>
      <c r="G10" s="218"/>
      <c r="H10" s="218"/>
      <c r="I10" s="219"/>
      <c r="J10" s="215" t="str">
        <f>B10</f>
        <v>ТП-47 В-1</v>
      </c>
      <c r="K10" s="216"/>
      <c r="L10" s="217"/>
      <c r="M10" s="215" t="str">
        <f>F10</f>
        <v>ТП-47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120</v>
      </c>
      <c r="F11" s="204" t="s">
        <v>286</v>
      </c>
      <c r="G11" s="205"/>
      <c r="H11" s="85"/>
      <c r="I11" s="22">
        <v>120</v>
      </c>
      <c r="J11" s="204" t="s">
        <v>286</v>
      </c>
      <c r="K11" s="205"/>
      <c r="L11" s="22">
        <f>E11</f>
        <v>120</v>
      </c>
      <c r="M11" s="204" t="s">
        <v>286</v>
      </c>
      <c r="N11" s="205"/>
      <c r="O11" s="22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2">
        <v>27.180923698178663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4"/>
      <c r="H15" s="94"/>
      <c r="I15" s="92">
        <v>19.97082491566265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4"/>
      <c r="H16" s="94"/>
      <c r="I16" s="92">
        <v>24.170089846153839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4"/>
      <c r="H17" s="94"/>
      <c r="I17" s="92">
        <v>20.78222053129771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4"/>
      <c r="H18" s="94"/>
      <c r="I18" s="92">
        <v>19.448791920649231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4"/>
      <c r="H19" s="94"/>
      <c r="I19" s="92">
        <v>21.089084210526313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4"/>
      <c r="H20" s="94"/>
      <c r="I20" s="92">
        <v>16.290148148597421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4"/>
      <c r="H21" s="94"/>
      <c r="I21" s="92">
        <v>17.250083377777777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4"/>
      <c r="H22" s="94"/>
      <c r="I22" s="92">
        <v>20.015347952394773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4"/>
      <c r="H23" s="94"/>
      <c r="I23" s="92">
        <v>18.725550841121493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4"/>
      <c r="H24" s="94"/>
      <c r="I24" s="92">
        <v>25.858188951321278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4"/>
      <c r="H25" s="94"/>
      <c r="I25" s="92">
        <v>24.543619566834895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4"/>
      <c r="H26" s="94"/>
      <c r="I26" s="92">
        <v>23.049599999999998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4"/>
      <c r="H27" s="94"/>
      <c r="I27" s="92">
        <v>22.378961845643154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4"/>
      <c r="H28" s="94"/>
      <c r="I28" s="92">
        <v>23.144705701463423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4"/>
      <c r="H29" s="94"/>
      <c r="I29" s="92">
        <v>23.961756400561008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4"/>
      <c r="H30" s="94"/>
      <c r="I30" s="92">
        <v>24.806192754185023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4"/>
      <c r="H31" s="94"/>
      <c r="I31" s="92">
        <v>24.79162114668652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4"/>
      <c r="H32" s="94"/>
      <c r="I32" s="92">
        <v>24.104736837479813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4"/>
      <c r="H33" s="94"/>
      <c r="I33" s="92">
        <v>24.025121423351873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4"/>
      <c r="H34" s="94"/>
      <c r="I34" s="92">
        <v>22.512071195121951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4"/>
      <c r="H35" s="94"/>
      <c r="I35" s="92">
        <v>24.039124906994623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4"/>
      <c r="H36" s="94"/>
      <c r="I36" s="92">
        <v>22.93299484073107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4"/>
      <c r="H37" s="94"/>
      <c r="I37" s="92">
        <v>21.854739469879519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509.74557678443534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344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145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21"/>
      <c r="K4" s="21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ТП-9 В-1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ТП-9 В-1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40</v>
      </c>
      <c r="F11" s="204" t="s">
        <v>286</v>
      </c>
      <c r="G11" s="205"/>
      <c r="H11" s="85"/>
      <c r="I11" s="22">
        <v>120</v>
      </c>
      <c r="J11" s="204" t="s">
        <v>286</v>
      </c>
      <c r="K11" s="205"/>
      <c r="L11" s="22">
        <f>E11</f>
        <v>40</v>
      </c>
      <c r="M11" s="204" t="s">
        <v>286</v>
      </c>
      <c r="N11" s="205"/>
      <c r="O11" s="22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5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5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5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5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5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5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5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5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5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5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5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5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5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5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5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5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5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5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5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5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5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5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5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5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5"/>
      <c r="H38" s="95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144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21"/>
      <c r="K4" s="21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ТП-9 В-2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ТП-9 В-2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40</v>
      </c>
      <c r="F11" s="204" t="s">
        <v>286</v>
      </c>
      <c r="G11" s="205"/>
      <c r="H11" s="85"/>
      <c r="I11" s="22">
        <v>120</v>
      </c>
      <c r="J11" s="204" t="s">
        <v>286</v>
      </c>
      <c r="K11" s="205"/>
      <c r="L11" s="22">
        <f>E11</f>
        <v>40</v>
      </c>
      <c r="M11" s="204" t="s">
        <v>286</v>
      </c>
      <c r="N11" s="205"/>
      <c r="O11" s="22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4.5286394206418041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94"/>
      <c r="C15" s="95"/>
      <c r="D15" s="95"/>
      <c r="E15" s="92">
        <v>2.9457357349397588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94"/>
      <c r="C16" s="95"/>
      <c r="D16" s="95"/>
      <c r="E16" s="92">
        <v>3.2758497682888534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94"/>
      <c r="C17" s="95"/>
      <c r="D17" s="95"/>
      <c r="E17" s="92">
        <v>2.9423670982188295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94"/>
      <c r="C18" s="95"/>
      <c r="D18" s="95"/>
      <c r="E18" s="92">
        <v>2.679425139765554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94"/>
      <c r="C19" s="95"/>
      <c r="D19" s="95"/>
      <c r="E19" s="92">
        <v>2.9805383999999999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94"/>
      <c r="C20" s="95"/>
      <c r="D20" s="95"/>
      <c r="E20" s="92">
        <v>3.3425620500379076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94"/>
      <c r="C21" s="95"/>
      <c r="D21" s="95"/>
      <c r="E21" s="92">
        <v>3.7051632114890403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94"/>
      <c r="C22" s="95"/>
      <c r="D22" s="95"/>
      <c r="E22" s="92">
        <v>6.2583806455732951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94"/>
      <c r="C23" s="95"/>
      <c r="D23" s="95"/>
      <c r="E23" s="92">
        <v>5.6331645313751668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94"/>
      <c r="C24" s="95"/>
      <c r="D24" s="95"/>
      <c r="E24" s="92">
        <v>7.1033538726008345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94"/>
      <c r="C25" s="95"/>
      <c r="D25" s="95"/>
      <c r="E25" s="92">
        <v>6.5176809551550097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94"/>
      <c r="C26" s="95"/>
      <c r="D26" s="95"/>
      <c r="E26" s="92">
        <v>3.9932113454545455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94"/>
      <c r="C27" s="95"/>
      <c r="D27" s="95"/>
      <c r="E27" s="92">
        <v>6.3525008597510366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94"/>
      <c r="C28" s="95"/>
      <c r="D28" s="95"/>
      <c r="E28" s="92">
        <v>5.6589039141463422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94"/>
      <c r="C29" s="95"/>
      <c r="D29" s="95"/>
      <c r="E29" s="92">
        <v>5.752844546423562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94"/>
      <c r="C30" s="95"/>
      <c r="D30" s="95"/>
      <c r="E30" s="92">
        <v>3.9989690044052861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94"/>
      <c r="C31" s="95"/>
      <c r="D31" s="95"/>
      <c r="E31" s="92">
        <v>4.1382456351451973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94"/>
      <c r="C32" s="95"/>
      <c r="D32" s="95"/>
      <c r="E32" s="92">
        <v>4.0083661957996766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94"/>
      <c r="C33" s="95"/>
      <c r="D33" s="95"/>
      <c r="E33" s="92">
        <v>4.1804568451151711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94"/>
      <c r="C34" s="95"/>
      <c r="D34" s="95"/>
      <c r="E34" s="92">
        <v>3.8512714390243903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94"/>
      <c r="C35" s="95"/>
      <c r="D35" s="95"/>
      <c r="E35" s="92">
        <v>4.4613426963873941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94"/>
      <c r="C36" s="95"/>
      <c r="D36" s="95"/>
      <c r="E36" s="92">
        <v>4.0905938381201041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94"/>
      <c r="C37" s="95"/>
      <c r="D37" s="95"/>
      <c r="E37" s="92">
        <v>3.9094693012048194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94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93"/>
      <c r="D39" s="93"/>
      <c r="E39" s="106">
        <f>SUM(E15:E38)</f>
        <v>101.78039702842177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300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53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ТП-244</v>
      </c>
      <c r="C10" s="216"/>
      <c r="D10" s="216"/>
      <c r="E10" s="217"/>
      <c r="F10" s="215" t="str">
        <f>M4</f>
        <v>ТП-250</v>
      </c>
      <c r="G10" s="218"/>
      <c r="H10" s="218"/>
      <c r="I10" s="219"/>
      <c r="J10" s="215" t="str">
        <f>B10</f>
        <v>ТП-244</v>
      </c>
      <c r="K10" s="216"/>
      <c r="L10" s="217"/>
      <c r="M10" s="215" t="str">
        <f>F10</f>
        <v>ТП-250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60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5.1915422029488294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4.1532809638554209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4.7268476985871271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4.3523659236641219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4.0731094679891795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4.1693002105263162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3.4880525549658827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3.3545186666666669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3.9786955994194488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3.9515896261682237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5.1763222447844228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5.3586580879596246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4.6308741818181822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4.6622837178423238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4.6635484682926833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4.8969765694249645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4.983677537444934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5.0213339240506318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4.8291821389337644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4.7985507069102473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4.2218799009146348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4.6894795388162951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4.2981095561357696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4.2178268416523235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102.69646412682319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300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581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582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ТП-218</v>
      </c>
      <c r="C10" s="216"/>
      <c r="D10" s="216"/>
      <c r="E10" s="217"/>
      <c r="F10" s="215" t="str">
        <f>M4</f>
        <v>ТП-212</v>
      </c>
      <c r="G10" s="218"/>
      <c r="H10" s="218"/>
      <c r="I10" s="219"/>
      <c r="J10" s="215" t="str">
        <f>B10</f>
        <v>ТП-218</v>
      </c>
      <c r="K10" s="216"/>
      <c r="L10" s="217"/>
      <c r="M10" s="215" t="str">
        <f>F10</f>
        <v>ТП-212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77.564959306157846</v>
      </c>
      <c r="F14" s="94"/>
      <c r="G14" s="95"/>
      <c r="H14" s="95"/>
      <c r="I14" s="98">
        <v>4.9754254917606247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51.403836144578314</v>
      </c>
      <c r="F15" s="103"/>
      <c r="G15" s="95"/>
      <c r="H15" s="95"/>
      <c r="I15" s="98">
        <v>4.0915094457831325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53.741277437990568</v>
      </c>
      <c r="F16" s="103"/>
      <c r="G16" s="95"/>
      <c r="H16" s="95"/>
      <c r="I16" s="98">
        <v>5.8425540923076911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50.503128916030533</v>
      </c>
      <c r="F17" s="103"/>
      <c r="G17" s="95"/>
      <c r="H17" s="95"/>
      <c r="I17" s="98">
        <v>3.7145417282442743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46.235296663660947</v>
      </c>
      <c r="F18" s="103"/>
      <c r="G18" s="95"/>
      <c r="H18" s="95"/>
      <c r="I18" s="98">
        <v>3.5810949684400359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47.252069052631583</v>
      </c>
      <c r="F19" s="103"/>
      <c r="G19" s="95"/>
      <c r="H19" s="95"/>
      <c r="I19" s="98">
        <v>2.5153525894736837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42.045174040940104</v>
      </c>
      <c r="F20" s="103"/>
      <c r="G20" s="95"/>
      <c r="H20" s="95"/>
      <c r="I20" s="98">
        <v>1.4077905807429869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47.44679555555556</v>
      </c>
      <c r="F21" s="103"/>
      <c r="G21" s="95"/>
      <c r="H21" s="95"/>
      <c r="I21" s="98">
        <v>3.0100005333333333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59.644589886792453</v>
      </c>
      <c r="F22" s="103"/>
      <c r="G22" s="95"/>
      <c r="H22" s="95"/>
      <c r="I22" s="98">
        <v>8.3301698856313511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65.076629158878504</v>
      </c>
      <c r="F23" s="103"/>
      <c r="G23" s="95"/>
      <c r="H23" s="95"/>
      <c r="I23" s="98">
        <v>10.195813233644859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82.35271046453407</v>
      </c>
      <c r="F24" s="103"/>
      <c r="G24" s="95"/>
      <c r="H24" s="95"/>
      <c r="I24" s="98">
        <v>13.191423928789986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87.186815377072804</v>
      </c>
      <c r="F25" s="103"/>
      <c r="G25" s="95"/>
      <c r="H25" s="95"/>
      <c r="I25" s="98">
        <v>17.611157391780822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75.770321454545453</v>
      </c>
      <c r="F26" s="103"/>
      <c r="G26" s="95"/>
      <c r="H26" s="95"/>
      <c r="I26" s="98">
        <v>10.074770618181818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74.680544597510377</v>
      </c>
      <c r="F27" s="103"/>
      <c r="G27" s="95"/>
      <c r="H27" s="95"/>
      <c r="I27" s="98">
        <v>6.1827762456431534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77.993100175609754</v>
      </c>
      <c r="F28" s="103"/>
      <c r="G28" s="95"/>
      <c r="H28" s="95"/>
      <c r="I28" s="98">
        <v>7.7655467707317074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77.557520802244042</v>
      </c>
      <c r="F29" s="103"/>
      <c r="G29" s="95"/>
      <c r="H29" s="95"/>
      <c r="I29" s="98">
        <v>4.813745705469846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79.558435982378853</v>
      </c>
      <c r="F30" s="103"/>
      <c r="G30" s="95"/>
      <c r="H30" s="95"/>
      <c r="I30" s="98">
        <v>6.7620113973568285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78.70543309009679</v>
      </c>
      <c r="F31" s="103"/>
      <c r="G31" s="95"/>
      <c r="H31" s="95"/>
      <c r="I31" s="98">
        <v>5.1786941950856287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79.442221492730212</v>
      </c>
      <c r="F32" s="103"/>
      <c r="G32" s="95"/>
      <c r="H32" s="95"/>
      <c r="I32" s="98">
        <v>8.351385848142165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85.027712978554433</v>
      </c>
      <c r="F33" s="103"/>
      <c r="G33" s="95"/>
      <c r="H33" s="95"/>
      <c r="I33" s="98">
        <v>4.8787317426528993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78.553711097560978</v>
      </c>
      <c r="F34" s="103"/>
      <c r="G34" s="95"/>
      <c r="H34" s="95"/>
      <c r="I34" s="98">
        <v>5.9599859268292681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87.959427025365102</v>
      </c>
      <c r="F35" s="103"/>
      <c r="G35" s="95"/>
      <c r="H35" s="95"/>
      <c r="I35" s="98">
        <v>5.8561220476556484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77.560456605744122</v>
      </c>
      <c r="F36" s="103"/>
      <c r="G36" s="95"/>
      <c r="H36" s="95"/>
      <c r="I36" s="98">
        <v>4.112229430809399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70.233496729776249</v>
      </c>
      <c r="F37" s="103"/>
      <c r="G37" s="95"/>
      <c r="H37" s="95"/>
      <c r="I37" s="98">
        <v>5.7584064578313248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103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1575.9307047307821</v>
      </c>
      <c r="F39" s="107"/>
      <c r="G39" s="107"/>
      <c r="H39" s="107"/>
      <c r="I39" s="106">
        <f>SUM(I15:I38)</f>
        <v>149.18581476456183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54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55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ТП-14 В-1</v>
      </c>
      <c r="C10" s="216"/>
      <c r="D10" s="216"/>
      <c r="E10" s="217"/>
      <c r="F10" s="215" t="str">
        <f>M4</f>
        <v>ТП-14 В-2</v>
      </c>
      <c r="G10" s="218"/>
      <c r="H10" s="218"/>
      <c r="I10" s="219"/>
      <c r="J10" s="215" t="str">
        <f>B10</f>
        <v>ТП-14 В-1</v>
      </c>
      <c r="K10" s="216"/>
      <c r="L10" s="217"/>
      <c r="M10" s="215" t="str">
        <f>F10</f>
        <v>ТП-14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80.439272055507374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103"/>
      <c r="G15" s="95"/>
      <c r="H15" s="95"/>
      <c r="I15" s="98">
        <v>69.586080722891566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103"/>
      <c r="G16" s="95"/>
      <c r="H16" s="95"/>
      <c r="I16" s="98">
        <v>49.296550153846155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103"/>
      <c r="G17" s="95"/>
      <c r="H17" s="95"/>
      <c r="I17" s="98">
        <v>51.795441770992355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103"/>
      <c r="G18" s="95"/>
      <c r="H18" s="95"/>
      <c r="I18" s="98">
        <v>46.524267267808824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103"/>
      <c r="G19" s="95"/>
      <c r="H19" s="95"/>
      <c r="I19" s="98">
        <v>36.349912421052629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103"/>
      <c r="G20" s="95"/>
      <c r="H20" s="95"/>
      <c r="I20" s="98">
        <v>36.640263775587556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103"/>
      <c r="G21" s="95"/>
      <c r="H21" s="95"/>
      <c r="I21" s="98">
        <v>32.034142222222222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103"/>
      <c r="G22" s="95"/>
      <c r="H22" s="95"/>
      <c r="I22" s="98">
        <v>54.698103465892601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103"/>
      <c r="G23" s="95"/>
      <c r="H23" s="95"/>
      <c r="I23" s="98">
        <v>61.303039065420542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103"/>
      <c r="G24" s="95"/>
      <c r="H24" s="95"/>
      <c r="I24" s="98">
        <v>76.262919588317104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103"/>
      <c r="G25" s="95"/>
      <c r="H25" s="95"/>
      <c r="I25" s="98">
        <v>82.262643080028823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103"/>
      <c r="G26" s="95"/>
      <c r="H26" s="95"/>
      <c r="I26" s="98">
        <v>78.955357090909089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103"/>
      <c r="G27" s="95"/>
      <c r="H27" s="95"/>
      <c r="I27" s="98">
        <v>65.103961825726145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103"/>
      <c r="G28" s="95"/>
      <c r="H28" s="95"/>
      <c r="I28" s="98">
        <v>80.778568039024393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103"/>
      <c r="G29" s="95"/>
      <c r="H29" s="95"/>
      <c r="I29" s="98">
        <v>65.252997340813465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103"/>
      <c r="G30" s="95"/>
      <c r="H30" s="95"/>
      <c r="I30" s="98">
        <v>73.361444405286335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103"/>
      <c r="G31" s="95"/>
      <c r="H31" s="95"/>
      <c r="I31" s="98">
        <v>79.425008488458658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103"/>
      <c r="G32" s="95"/>
      <c r="H32" s="95"/>
      <c r="I32" s="98">
        <v>55.470783896607429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103"/>
      <c r="G33" s="95"/>
      <c r="H33" s="95"/>
      <c r="I33" s="98">
        <v>77.392830881652131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103"/>
      <c r="G34" s="95"/>
      <c r="H34" s="95"/>
      <c r="I34" s="98">
        <v>57.747013902439022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103"/>
      <c r="G35" s="95"/>
      <c r="H35" s="95"/>
      <c r="I35" s="98">
        <v>65.988080799385088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103"/>
      <c r="G36" s="95"/>
      <c r="H36" s="95"/>
      <c r="I36" s="98">
        <v>59.373200208877279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103"/>
      <c r="G37" s="95"/>
      <c r="H37" s="95"/>
      <c r="I37" s="98">
        <v>54.485709397590362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103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1410.0883198108297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56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57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ТП-15 В-1</v>
      </c>
      <c r="C10" s="216"/>
      <c r="D10" s="216"/>
      <c r="E10" s="217"/>
      <c r="F10" s="215" t="str">
        <f>M4</f>
        <v>ТП-15 В-2</v>
      </c>
      <c r="G10" s="218"/>
      <c r="H10" s="218"/>
      <c r="I10" s="219"/>
      <c r="J10" s="215" t="str">
        <f>B10</f>
        <v>ТП-15 В-1</v>
      </c>
      <c r="K10" s="216"/>
      <c r="L10" s="217"/>
      <c r="M10" s="215" t="str">
        <f>F10</f>
        <v>ТП-15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200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200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1.2643025151777971</v>
      </c>
      <c r="F14" s="94"/>
      <c r="G14" s="95"/>
      <c r="H14" s="95"/>
      <c r="I14" s="98">
        <v>31.169007944492627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0.86914698795180712</v>
      </c>
      <c r="F15" s="103"/>
      <c r="G15" s="95"/>
      <c r="H15" s="95"/>
      <c r="I15" s="98">
        <v>23.955863855421683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0.99363164835164808</v>
      </c>
      <c r="F16" s="103"/>
      <c r="G16" s="95"/>
      <c r="H16" s="95"/>
      <c r="I16" s="98">
        <v>24.778689230769231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1.0456134351145039</v>
      </c>
      <c r="F17" s="103"/>
      <c r="G17" s="95"/>
      <c r="H17" s="95"/>
      <c r="I17" s="98">
        <v>22.655502351145035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0.85620919747520285</v>
      </c>
      <c r="F18" s="103"/>
      <c r="G18" s="95"/>
      <c r="H18" s="95"/>
      <c r="I18" s="98">
        <v>21.351716862037872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0.87642947368421042</v>
      </c>
      <c r="F19" s="103"/>
      <c r="G19" s="95"/>
      <c r="H19" s="95"/>
      <c r="I19" s="98">
        <v>22.009335157894736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0.83797058377558753</v>
      </c>
      <c r="F20" s="103"/>
      <c r="G20" s="95"/>
      <c r="H20" s="95"/>
      <c r="I20" s="98">
        <v>19.608511660348743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0.70515407407407404</v>
      </c>
      <c r="F21" s="103"/>
      <c r="G21" s="95"/>
      <c r="H21" s="95"/>
      <c r="I21" s="98">
        <v>22.24257422222222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0.83636243831640056</v>
      </c>
      <c r="F22" s="103"/>
      <c r="G22" s="95"/>
      <c r="H22" s="95"/>
      <c r="I22" s="98">
        <v>28.101777927431058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0.94933084112149524</v>
      </c>
      <c r="F23" s="103"/>
      <c r="G23" s="95"/>
      <c r="H23" s="95"/>
      <c r="I23" s="98">
        <v>39.44469644859813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1.0930393880389428</v>
      </c>
      <c r="F24" s="103"/>
      <c r="G24" s="95"/>
      <c r="H24" s="95"/>
      <c r="I24" s="98">
        <v>69.985750531293462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1.1264446431146355</v>
      </c>
      <c r="F25" s="103"/>
      <c r="G25" s="95"/>
      <c r="H25" s="95"/>
      <c r="I25" s="98">
        <v>63.724582667627978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1.1175563636363637</v>
      </c>
      <c r="F26" s="103"/>
      <c r="G26" s="95"/>
      <c r="H26" s="95"/>
      <c r="I26" s="98">
        <v>67.891549090909095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0.98005964038727511</v>
      </c>
      <c r="F27" s="103"/>
      <c r="G27" s="95"/>
      <c r="H27" s="95"/>
      <c r="I27" s="98">
        <v>47.042862738589207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0.98476136585365848</v>
      </c>
      <c r="F28" s="103"/>
      <c r="G28" s="95"/>
      <c r="H28" s="95"/>
      <c r="I28" s="98">
        <v>38.321285151219513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1.1764508274894812</v>
      </c>
      <c r="F29" s="103"/>
      <c r="G29" s="95"/>
      <c r="H29" s="95"/>
      <c r="I29" s="98">
        <v>38.95568283870967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1.0523602643171805</v>
      </c>
      <c r="F30" s="103"/>
      <c r="G30" s="95"/>
      <c r="H30" s="95"/>
      <c r="I30" s="98">
        <v>43.56120549779736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1.0603118391660458</v>
      </c>
      <c r="F31" s="103"/>
      <c r="G31" s="95"/>
      <c r="H31" s="95"/>
      <c r="I31" s="98">
        <v>38.013819091585994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1.1601638772213247</v>
      </c>
      <c r="F32" s="103"/>
      <c r="G32" s="95"/>
      <c r="H32" s="95"/>
      <c r="I32" s="98">
        <v>34.636273938610664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1.0132686258935664</v>
      </c>
      <c r="F33" s="103"/>
      <c r="G33" s="95"/>
      <c r="H33" s="95"/>
      <c r="I33" s="98">
        <v>34.133572803812555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0.89149801829268294</v>
      </c>
      <c r="F34" s="103"/>
      <c r="G34" s="95"/>
      <c r="H34" s="95"/>
      <c r="I34" s="98">
        <v>28.873506951219511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1.1266016910069179</v>
      </c>
      <c r="F35" s="103"/>
      <c r="G35" s="95"/>
      <c r="H35" s="95"/>
      <c r="I35" s="98">
        <v>30.475737186779401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0.90759477806788491</v>
      </c>
      <c r="F36" s="103"/>
      <c r="G36" s="95"/>
      <c r="H36" s="95"/>
      <c r="I36" s="98">
        <v>25.797693994778069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0.8906421686746987</v>
      </c>
      <c r="F37" s="103"/>
      <c r="G37" s="95"/>
      <c r="H37" s="95"/>
      <c r="I37" s="98">
        <v>25.089120000000005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103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22.550602171025592</v>
      </c>
      <c r="F39" s="107"/>
      <c r="G39" s="107"/>
      <c r="H39" s="107"/>
      <c r="I39" s="106">
        <f>SUM(I15:I38)</f>
        <v>810.65131019880118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302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58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КТП-Ива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КТП-Ива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2.6905937901127497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1.8810824096385543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1.5756158995290421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1.5782227786259542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1.2292717763751124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1.1737894736842103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2.5767595451099314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1.8283637777777779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2.2492175573294628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2.4652935280373827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3.6187411168289292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2.884502889689978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2.1373265454545454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2.2261354688796682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3.5345899024390248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2.8455404389901822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2.266332997797357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4.3851468205510047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4.8618117479806138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3.9626040905480542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3.8207057926829275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4.4782417217524975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2.7811297127937329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2.0325726635111874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62.39299865600713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303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59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60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КТП-1 "Сад-3 ЧМК"</v>
      </c>
      <c r="C10" s="216"/>
      <c r="D10" s="216"/>
      <c r="E10" s="217"/>
      <c r="F10" s="215" t="str">
        <f>M4</f>
        <v>КТП-2 "Сад-3 ЧМК"</v>
      </c>
      <c r="G10" s="218"/>
      <c r="H10" s="218"/>
      <c r="I10" s="219"/>
      <c r="J10" s="215" t="str">
        <f>B10</f>
        <v>КТП-1 "Сад-3 ЧМК"</v>
      </c>
      <c r="K10" s="216"/>
      <c r="L10" s="217"/>
      <c r="M10" s="215" t="str">
        <f>F10</f>
        <v>КТП-2 "Сад-3 ЧМК"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60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25.080601144839548</v>
      </c>
      <c r="F14" s="94"/>
      <c r="G14" s="95"/>
      <c r="H14" s="95"/>
      <c r="I14" s="98">
        <v>4.0655227753686027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11.491364819277106</v>
      </c>
      <c r="F15" s="94"/>
      <c r="G15" s="94"/>
      <c r="H15" s="94"/>
      <c r="I15" s="98">
        <v>2.5476871084337347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13.584364106750391</v>
      </c>
      <c r="F16" s="94"/>
      <c r="G16" s="94"/>
      <c r="H16" s="94"/>
      <c r="I16" s="98">
        <v>3.0212612307692299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11.782756396946565</v>
      </c>
      <c r="F17" s="94"/>
      <c r="G17" s="94"/>
      <c r="H17" s="94"/>
      <c r="I17" s="98">
        <v>2.7218624732824428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10.274510369702433</v>
      </c>
      <c r="F18" s="94"/>
      <c r="G18" s="94"/>
      <c r="H18" s="94"/>
      <c r="I18" s="98">
        <v>2.5472223624887285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10.066418526315788</v>
      </c>
      <c r="F19" s="94"/>
      <c r="G19" s="94"/>
      <c r="H19" s="94"/>
      <c r="I19" s="98">
        <v>3.6618318947368422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9.160065943896889</v>
      </c>
      <c r="F20" s="94"/>
      <c r="G20" s="94"/>
      <c r="H20" s="94"/>
      <c r="I20" s="98">
        <v>3.0324060500379066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11.408385555555556</v>
      </c>
      <c r="F21" s="94"/>
      <c r="G21" s="94"/>
      <c r="H21" s="94"/>
      <c r="I21" s="98">
        <v>2.5536651111111115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17.886208145137882</v>
      </c>
      <c r="F22" s="94"/>
      <c r="G22" s="94"/>
      <c r="H22" s="94"/>
      <c r="I22" s="98">
        <v>4.2654484354136439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18.796750654205603</v>
      </c>
      <c r="F23" s="94"/>
      <c r="G23" s="94"/>
      <c r="H23" s="94"/>
      <c r="I23" s="98">
        <v>4.7525875233644852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27.099569399165507</v>
      </c>
      <c r="F24" s="94"/>
      <c r="G24" s="94"/>
      <c r="H24" s="94"/>
      <c r="I24" s="98">
        <v>4.0052086147426991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24.548447186733956</v>
      </c>
      <c r="F25" s="94"/>
      <c r="G25" s="94"/>
      <c r="H25" s="94"/>
      <c r="I25" s="98">
        <v>4.7069294015861569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23.615362909090912</v>
      </c>
      <c r="F26" s="94"/>
      <c r="G26" s="94"/>
      <c r="H26" s="94"/>
      <c r="I26" s="98">
        <v>5.3223621818181819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27.238657576763487</v>
      </c>
      <c r="F27" s="94"/>
      <c r="G27" s="94"/>
      <c r="H27" s="94"/>
      <c r="I27" s="98">
        <v>4.1792543236514534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26.588556878048784</v>
      </c>
      <c r="F28" s="94"/>
      <c r="G28" s="94"/>
      <c r="H28" s="94"/>
      <c r="I28" s="98">
        <v>3.5451409170731707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27.77159234642356</v>
      </c>
      <c r="F29" s="94"/>
      <c r="G29" s="94"/>
      <c r="H29" s="94"/>
      <c r="I29" s="98">
        <v>5.19260532117812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29.270649066079294</v>
      </c>
      <c r="F30" s="94"/>
      <c r="G30" s="94"/>
      <c r="H30" s="94"/>
      <c r="I30" s="98">
        <v>4.0781672511013216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26.265438987341771</v>
      </c>
      <c r="F31" s="94"/>
      <c r="G31" s="94"/>
      <c r="H31" s="94"/>
      <c r="I31" s="98">
        <v>5.5322043484735657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32.912398991922458</v>
      </c>
      <c r="F32" s="94"/>
      <c r="G32" s="94"/>
      <c r="H32" s="94"/>
      <c r="I32" s="98">
        <v>7.1206553021001611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34.80577729944401</v>
      </c>
      <c r="F33" s="94"/>
      <c r="G33" s="94"/>
      <c r="H33" s="94"/>
      <c r="I33" s="98">
        <v>9.0818117871326471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34.844836829268296</v>
      </c>
      <c r="F34" s="94"/>
      <c r="G34" s="94"/>
      <c r="H34" s="94"/>
      <c r="I34" s="98">
        <v>5.6550384603658532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37.832693036126059</v>
      </c>
      <c r="F35" s="94"/>
      <c r="G35" s="94"/>
      <c r="H35" s="94"/>
      <c r="I35" s="98">
        <v>5.1646557417371248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29.542210026109661</v>
      </c>
      <c r="F36" s="94"/>
      <c r="G36" s="94"/>
      <c r="H36" s="94"/>
      <c r="I36" s="98">
        <v>5.3328068929503916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27.062798468158345</v>
      </c>
      <c r="F37" s="94"/>
      <c r="G37" s="94"/>
      <c r="H37" s="94"/>
      <c r="I37" s="98">
        <v>4.0807604819277117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523.84981351846432</v>
      </c>
      <c r="F39" s="107"/>
      <c r="G39" s="107"/>
      <c r="H39" s="107"/>
      <c r="I39" s="106">
        <f>SUM(I15:I38)</f>
        <v>102.10157321547669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308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72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КТП-250кВА Зашекснинское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КТП-250кВА Зашекснинское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165">
        <v>0</v>
      </c>
      <c r="F14" s="94"/>
      <c r="G14" s="95"/>
      <c r="H14" s="95"/>
      <c r="I14" s="166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165">
        <v>0</v>
      </c>
      <c r="F15" s="94"/>
      <c r="G15" s="95"/>
      <c r="H15" s="95"/>
      <c r="I15" s="166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165">
        <v>0</v>
      </c>
      <c r="F16" s="94"/>
      <c r="G16" s="95"/>
      <c r="H16" s="95"/>
      <c r="I16" s="166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165">
        <v>0</v>
      </c>
      <c r="F17" s="94"/>
      <c r="G17" s="95"/>
      <c r="H17" s="95"/>
      <c r="I17" s="166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165">
        <v>0</v>
      </c>
      <c r="F18" s="94"/>
      <c r="G18" s="95"/>
      <c r="H18" s="95"/>
      <c r="I18" s="166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165">
        <v>0</v>
      </c>
      <c r="F19" s="94"/>
      <c r="G19" s="95"/>
      <c r="H19" s="95"/>
      <c r="I19" s="166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165">
        <v>0</v>
      </c>
      <c r="F20" s="94"/>
      <c r="G20" s="95"/>
      <c r="H20" s="95"/>
      <c r="I20" s="166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165">
        <v>0</v>
      </c>
      <c r="F21" s="94"/>
      <c r="G21" s="95"/>
      <c r="H21" s="95"/>
      <c r="I21" s="166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165">
        <v>0</v>
      </c>
      <c r="F22" s="94"/>
      <c r="G22" s="95"/>
      <c r="H22" s="95"/>
      <c r="I22" s="166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165">
        <v>0</v>
      </c>
      <c r="F23" s="94"/>
      <c r="G23" s="95"/>
      <c r="H23" s="95"/>
      <c r="I23" s="166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165">
        <v>0</v>
      </c>
      <c r="F24" s="94"/>
      <c r="G24" s="95"/>
      <c r="H24" s="95"/>
      <c r="I24" s="166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165">
        <v>0</v>
      </c>
      <c r="F25" s="94"/>
      <c r="G25" s="95"/>
      <c r="H25" s="95"/>
      <c r="I25" s="166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165">
        <v>0</v>
      </c>
      <c r="F26" s="94"/>
      <c r="G26" s="95"/>
      <c r="H26" s="95"/>
      <c r="I26" s="166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165">
        <v>0</v>
      </c>
      <c r="F27" s="94"/>
      <c r="G27" s="95"/>
      <c r="H27" s="95"/>
      <c r="I27" s="166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165">
        <v>0</v>
      </c>
      <c r="F28" s="94"/>
      <c r="G28" s="95"/>
      <c r="H28" s="95"/>
      <c r="I28" s="166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165">
        <v>0</v>
      </c>
      <c r="F29" s="94"/>
      <c r="G29" s="95"/>
      <c r="H29" s="95"/>
      <c r="I29" s="166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165">
        <v>0</v>
      </c>
      <c r="F30" s="94"/>
      <c r="G30" s="95"/>
      <c r="H30" s="95"/>
      <c r="I30" s="166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165">
        <v>0</v>
      </c>
      <c r="F31" s="94"/>
      <c r="G31" s="95"/>
      <c r="H31" s="95"/>
      <c r="I31" s="166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165">
        <v>0</v>
      </c>
      <c r="F32" s="94"/>
      <c r="G32" s="95"/>
      <c r="H32" s="95"/>
      <c r="I32" s="166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165">
        <v>0</v>
      </c>
      <c r="F33" s="94"/>
      <c r="G33" s="95"/>
      <c r="H33" s="95"/>
      <c r="I33" s="166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165">
        <v>0</v>
      </c>
      <c r="F34" s="94"/>
      <c r="G34" s="95"/>
      <c r="H34" s="95"/>
      <c r="I34" s="166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165">
        <v>0</v>
      </c>
      <c r="F35" s="94"/>
      <c r="G35" s="95"/>
      <c r="H35" s="95"/>
      <c r="I35" s="166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165">
        <v>0</v>
      </c>
      <c r="F36" s="94"/>
      <c r="G36" s="95"/>
      <c r="H36" s="95"/>
      <c r="I36" s="166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165">
        <v>0</v>
      </c>
      <c r="F37" s="94"/>
      <c r="G37" s="95"/>
      <c r="H37" s="95"/>
      <c r="I37" s="166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309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73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74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КТП-Дачи "Березка"</v>
      </c>
      <c r="C10" s="216"/>
      <c r="D10" s="216"/>
      <c r="E10" s="217"/>
      <c r="F10" s="215" t="str">
        <f>M4</f>
        <v>КТП-Пенек</v>
      </c>
      <c r="G10" s="218"/>
      <c r="H10" s="218"/>
      <c r="I10" s="219"/>
      <c r="J10" s="215" t="str">
        <f>B10</f>
        <v>КТП-Дачи "Березка"</v>
      </c>
      <c r="K10" s="216"/>
      <c r="L10" s="217"/>
      <c r="M10" s="215" t="str">
        <f>F10</f>
        <v>КТП-Пенек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29.268603226366</v>
      </c>
      <c r="F14" s="94"/>
      <c r="G14" s="95"/>
      <c r="H14" s="95"/>
      <c r="I14" s="98">
        <v>31.7820629661752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14.651334939759035</v>
      </c>
      <c r="F15" s="94"/>
      <c r="G15" s="94"/>
      <c r="H15" s="94"/>
      <c r="I15" s="98">
        <v>14.525619036144578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10.958337607535318</v>
      </c>
      <c r="F16" s="94"/>
      <c r="G16" s="94"/>
      <c r="H16" s="94"/>
      <c r="I16" s="98">
        <v>13.881862153846154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11.188063755725192</v>
      </c>
      <c r="F17" s="94"/>
      <c r="G17" s="94"/>
      <c r="H17" s="94"/>
      <c r="I17" s="98">
        <v>11.607942900763359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9.1492068530207398</v>
      </c>
      <c r="F18" s="94"/>
      <c r="G18" s="94"/>
      <c r="H18" s="94"/>
      <c r="I18" s="98">
        <v>12.686166275924254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9.4403974736842091</v>
      </c>
      <c r="F19" s="94"/>
      <c r="G19" s="94"/>
      <c r="H19" s="94"/>
      <c r="I19" s="98">
        <v>10.301698105263158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9.0710315693707351</v>
      </c>
      <c r="F20" s="94"/>
      <c r="G20" s="94"/>
      <c r="H20" s="94"/>
      <c r="I20" s="98">
        <v>11.103110235026534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12.511448000000001</v>
      </c>
      <c r="F21" s="94"/>
      <c r="G21" s="94"/>
      <c r="H21" s="94"/>
      <c r="I21" s="98">
        <v>14.949266370370371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17.420234786647317</v>
      </c>
      <c r="F22" s="94"/>
      <c r="G22" s="94"/>
      <c r="H22" s="94"/>
      <c r="I22" s="98">
        <v>20.861268818577653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19.413815700934574</v>
      </c>
      <c r="F23" s="94"/>
      <c r="G23" s="94"/>
      <c r="H23" s="94"/>
      <c r="I23" s="98">
        <v>23.638337943925237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31.198467104311543</v>
      </c>
      <c r="F24" s="94"/>
      <c r="G24" s="94"/>
      <c r="H24" s="94"/>
      <c r="I24" s="98">
        <v>31.104778013908209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35.917492049026677</v>
      </c>
      <c r="F25" s="94"/>
      <c r="G25" s="94"/>
      <c r="H25" s="94"/>
      <c r="I25" s="98">
        <v>34.565758477289108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26.067002181818179</v>
      </c>
      <c r="F26" s="94"/>
      <c r="G26" s="94"/>
      <c r="H26" s="94"/>
      <c r="I26" s="98">
        <v>28.190359272727274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20.469245632088523</v>
      </c>
      <c r="F27" s="94"/>
      <c r="G27" s="94"/>
      <c r="H27" s="94"/>
      <c r="I27" s="98">
        <v>27.66568356293223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24.028177326829269</v>
      </c>
      <c r="F28" s="94"/>
      <c r="G28" s="94"/>
      <c r="H28" s="94"/>
      <c r="I28" s="98">
        <v>26.504148760975614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24.881935001402521</v>
      </c>
      <c r="F29" s="94"/>
      <c r="G29" s="94"/>
      <c r="H29" s="94"/>
      <c r="I29" s="98">
        <v>27.812752964936884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26.910355330396477</v>
      </c>
      <c r="F30" s="94"/>
      <c r="G30" s="94"/>
      <c r="H30" s="94"/>
      <c r="I30" s="98">
        <v>33.901189215859034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32.445542278481007</v>
      </c>
      <c r="F31" s="94"/>
      <c r="G31" s="94"/>
      <c r="H31" s="94"/>
      <c r="I31" s="98">
        <v>25.771043216679072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25.726633977382875</v>
      </c>
      <c r="F32" s="94"/>
      <c r="G32" s="94"/>
      <c r="H32" s="94"/>
      <c r="I32" s="98">
        <v>32.614359470113079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37.664642351072288</v>
      </c>
      <c r="F33" s="94"/>
      <c r="G33" s="94"/>
      <c r="H33" s="94"/>
      <c r="I33" s="98">
        <v>34.162821795075459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35.074079176829272</v>
      </c>
      <c r="F34" s="94"/>
      <c r="G34" s="94"/>
      <c r="H34" s="94"/>
      <c r="I34" s="98">
        <v>28.71910317073171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43.289669976940814</v>
      </c>
      <c r="F35" s="94"/>
      <c r="G35" s="94"/>
      <c r="H35" s="94"/>
      <c r="I35" s="98">
        <v>41.886354004611839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34.74791436031331</v>
      </c>
      <c r="F36" s="94"/>
      <c r="G36" s="94"/>
      <c r="H36" s="94"/>
      <c r="I36" s="98">
        <v>32.7027484073107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30.052811462994839</v>
      </c>
      <c r="F37" s="94"/>
      <c r="G37" s="94"/>
      <c r="H37" s="94"/>
      <c r="I37" s="98">
        <v>37.155072289156628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542.27783889656462</v>
      </c>
      <c r="F39" s="107"/>
      <c r="G39" s="107"/>
      <c r="H39" s="107"/>
      <c r="I39" s="106">
        <f>SUM(I15:I38)</f>
        <v>576.31144446214807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309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75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76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КТП-Кацитадзе</v>
      </c>
      <c r="C10" s="216"/>
      <c r="D10" s="216"/>
      <c r="E10" s="217"/>
      <c r="F10" s="215" t="str">
        <f>M4</f>
        <v>ТП-75</v>
      </c>
      <c r="G10" s="218"/>
      <c r="H10" s="218"/>
      <c r="I10" s="219"/>
      <c r="J10" s="215" t="str">
        <f>B10</f>
        <v>КТП-Кацитадзе</v>
      </c>
      <c r="K10" s="216"/>
      <c r="L10" s="217"/>
      <c r="M10" s="215" t="str">
        <f>F10</f>
        <v>ТП-75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3.4373224631396351</v>
      </c>
      <c r="F14" s="94"/>
      <c r="G14" s="95"/>
      <c r="H14" s="95"/>
      <c r="I14" s="98">
        <v>14.03573339115351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5.2614433734939752</v>
      </c>
      <c r="F15" s="94"/>
      <c r="G15" s="94"/>
      <c r="H15" s="94"/>
      <c r="I15" s="98">
        <v>8.5683407228915662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1.2242961381475665</v>
      </c>
      <c r="F16" s="94"/>
      <c r="G16" s="94"/>
      <c r="H16" s="94"/>
      <c r="I16" s="98">
        <v>9.1289907692307679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1.4801965190839694</v>
      </c>
      <c r="F17" s="94"/>
      <c r="G17" s="94"/>
      <c r="H17" s="94"/>
      <c r="I17" s="98">
        <v>9.0995598371501263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0.85315130748421986</v>
      </c>
      <c r="F18" s="94"/>
      <c r="G18" s="94"/>
      <c r="H18" s="94"/>
      <c r="I18" s="98">
        <v>7.8164764652840377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0.92025094736842106</v>
      </c>
      <c r="F19" s="94"/>
      <c r="G19" s="94"/>
      <c r="H19" s="94"/>
      <c r="I19" s="98">
        <v>8.6912589473684196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0.76202949962092481</v>
      </c>
      <c r="F20" s="94"/>
      <c r="G20" s="94"/>
      <c r="H20" s="94"/>
      <c r="I20" s="98">
        <v>6.892308051554207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1.261722111111111</v>
      </c>
      <c r="F21" s="94"/>
      <c r="G21" s="94"/>
      <c r="H21" s="94"/>
      <c r="I21" s="98">
        <v>8.2200817777777786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1.379998023222061</v>
      </c>
      <c r="F22" s="94"/>
      <c r="G22" s="94"/>
      <c r="H22" s="94"/>
      <c r="I22" s="98">
        <v>10.538166722786647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1.9045949999999996</v>
      </c>
      <c r="F23" s="94"/>
      <c r="G23" s="94"/>
      <c r="H23" s="94"/>
      <c r="I23" s="98">
        <v>11.273303738317756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1.4170474923504868</v>
      </c>
      <c r="F24" s="94"/>
      <c r="G24" s="94"/>
      <c r="H24" s="94"/>
      <c r="I24" s="98">
        <v>17.832156873435327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3.2586434318673394</v>
      </c>
      <c r="F25" s="94"/>
      <c r="G25" s="94"/>
      <c r="H25" s="94"/>
      <c r="I25" s="98">
        <v>13.452967452054793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2.9440625454545453</v>
      </c>
      <c r="F26" s="94"/>
      <c r="G26" s="94"/>
      <c r="H26" s="94"/>
      <c r="I26" s="98">
        <v>11.119685818181818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2.7196655020746889</v>
      </c>
      <c r="F27" s="94"/>
      <c r="G27" s="94"/>
      <c r="H27" s="94"/>
      <c r="I27" s="98">
        <v>12.18074124481328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3.3024675804878059</v>
      </c>
      <c r="F28" s="94"/>
      <c r="G28" s="94"/>
      <c r="H28" s="94"/>
      <c r="I28" s="98">
        <v>13.195802302439025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3.9153754102384295</v>
      </c>
      <c r="F29" s="94"/>
      <c r="G29" s="94"/>
      <c r="H29" s="94"/>
      <c r="I29" s="98">
        <v>19.076695943899018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1.9619002070484581</v>
      </c>
      <c r="F30" s="94"/>
      <c r="G30" s="94"/>
      <c r="H30" s="94"/>
      <c r="I30" s="98">
        <v>14.003985867841411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4.3851468205510047</v>
      </c>
      <c r="F31" s="94"/>
      <c r="G31" s="94"/>
      <c r="H31" s="94"/>
      <c r="I31" s="98">
        <v>15.946215577066267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2.0774184426494346</v>
      </c>
      <c r="F32" s="94"/>
      <c r="G32" s="94"/>
      <c r="H32" s="94"/>
      <c r="I32" s="98">
        <v>12.776155192245554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2.084438316123908</v>
      </c>
      <c r="F33" s="94"/>
      <c r="G33" s="94"/>
      <c r="H33" s="94"/>
      <c r="I33" s="98">
        <v>15.355720413026214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2.2064575952743901</v>
      </c>
      <c r="F34" s="94"/>
      <c r="G34" s="94"/>
      <c r="H34" s="94"/>
      <c r="I34" s="98">
        <v>16.624140365853659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3.3586812913143729</v>
      </c>
      <c r="F35" s="94"/>
      <c r="G35" s="94"/>
      <c r="H35" s="94"/>
      <c r="I35" s="98">
        <v>15.42282871637202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3.0436839164490865</v>
      </c>
      <c r="F36" s="94"/>
      <c r="G36" s="94"/>
      <c r="H36" s="94"/>
      <c r="I36" s="98">
        <v>15.478616396866839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2.7100968846815836</v>
      </c>
      <c r="F37" s="94"/>
      <c r="G37" s="94"/>
      <c r="H37" s="94"/>
      <c r="I37" s="98">
        <v>14.937598554216866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54.432768356097782</v>
      </c>
      <c r="F39" s="107"/>
      <c r="G39" s="107"/>
      <c r="H39" s="107"/>
      <c r="I39" s="106">
        <f>SUM(I15:I38)</f>
        <v>287.63179775067334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339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138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ТП-Мастерские Шулма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ТП-Мастерские Шулма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1.389251162185603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0.54573894578313253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0.62390308634222913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2.1592325877862595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3.0588455816050493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3.0741546315789474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2.1616755193328276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0.38886266213151932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0.79826283744557347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1.0923359078771693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2.7819923783031988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2.1741531045421771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2.3021803636363636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2.3697156348547717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2.5899511024390245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2.4264298316970541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3.7884969515418505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1.6131887267311986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1.2616782164781906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1.4981900397140591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1.5473858460365852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0.67596101460415048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0.76222245430809388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1.1032781669535283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40.797835591722944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303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340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КТП-Шулма, ул,Олимпийская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КТП-Шулма, ул,Олимпийская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23.545411938421509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13.681110813253014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15.791202254317112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11.786636603053434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10.140536564472496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10.38001594736842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9.4709380667172081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10.185210496598641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13.020553837445572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12.191878197596793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16.946970237830318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16.676471065609228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13.875303272727272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14.883477145228214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14.808672029268292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13.786533134642356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18.401270907488986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17.631471154132537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19.795296155088849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20.410125178713269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17.51793605945122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24.651453251345121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22.561784647519577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22.271259268502586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360.86610628837053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89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90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ТП-3 Общежитие В-1</v>
      </c>
      <c r="C10" s="216"/>
      <c r="D10" s="216"/>
      <c r="E10" s="217"/>
      <c r="F10" s="215" t="str">
        <f>M4</f>
        <v>ТП-3 Общежитие В-2</v>
      </c>
      <c r="G10" s="218"/>
      <c r="H10" s="218"/>
      <c r="I10" s="219"/>
      <c r="J10" s="215" t="str">
        <f>B10</f>
        <v>ТП-3 Общежитие В-1</v>
      </c>
      <c r="K10" s="216"/>
      <c r="L10" s="217"/>
      <c r="M10" s="215" t="str">
        <f>F10</f>
        <v>ТП-3 Общежитие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60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0</v>
      </c>
      <c r="F14" s="94"/>
      <c r="G14" s="95"/>
      <c r="H14" s="95"/>
      <c r="I14" s="98">
        <v>13.445264607111882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</v>
      </c>
      <c r="F15" s="94"/>
      <c r="G15" s="95"/>
      <c r="H15" s="95"/>
      <c r="I15" s="98">
        <v>7.9168426265060239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</v>
      </c>
      <c r="F16" s="94"/>
      <c r="G16" s="95"/>
      <c r="H16" s="95"/>
      <c r="I16" s="98">
        <v>7.5292438153846124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</v>
      </c>
      <c r="F17" s="94"/>
      <c r="G17" s="95"/>
      <c r="H17" s="95"/>
      <c r="I17" s="98">
        <v>6.4203932458015265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</v>
      </c>
      <c r="F18" s="94"/>
      <c r="G18" s="95"/>
      <c r="H18" s="95"/>
      <c r="I18" s="98">
        <v>6.0384153651938677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</v>
      </c>
      <c r="F19" s="94"/>
      <c r="G19" s="95"/>
      <c r="H19" s="95"/>
      <c r="I19" s="98">
        <v>5.8742685473684215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</v>
      </c>
      <c r="F20" s="94"/>
      <c r="G20" s="95"/>
      <c r="H20" s="95"/>
      <c r="I20" s="98">
        <v>5.6437318817285815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</v>
      </c>
      <c r="F21" s="94"/>
      <c r="G21" s="95"/>
      <c r="H21" s="95"/>
      <c r="I21" s="98">
        <v>8.467893066666667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</v>
      </c>
      <c r="F22" s="94"/>
      <c r="G22" s="95"/>
      <c r="H22" s="95"/>
      <c r="I22" s="98">
        <v>11.42710051436865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0</v>
      </c>
      <c r="F23" s="94"/>
      <c r="G23" s="95"/>
      <c r="H23" s="95"/>
      <c r="I23" s="98">
        <v>11.534369719626167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0</v>
      </c>
      <c r="F24" s="94"/>
      <c r="G24" s="95"/>
      <c r="H24" s="95"/>
      <c r="I24" s="98">
        <v>13.303850837273989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0</v>
      </c>
      <c r="F25" s="94"/>
      <c r="G25" s="95"/>
      <c r="H25" s="95"/>
      <c r="I25" s="98">
        <v>16.162871422062004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</v>
      </c>
      <c r="F26" s="94"/>
      <c r="G26" s="95"/>
      <c r="H26" s="95"/>
      <c r="I26" s="98">
        <v>12.647944145454545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0</v>
      </c>
      <c r="F27" s="94"/>
      <c r="G27" s="95"/>
      <c r="H27" s="95"/>
      <c r="I27" s="98">
        <v>13.734835817427387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0</v>
      </c>
      <c r="F28" s="94"/>
      <c r="G28" s="95"/>
      <c r="H28" s="95"/>
      <c r="I28" s="98">
        <v>14.214326915121951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0</v>
      </c>
      <c r="F29" s="94"/>
      <c r="G29" s="95"/>
      <c r="H29" s="95"/>
      <c r="I29" s="98">
        <v>13.772661323983169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0</v>
      </c>
      <c r="F30" s="94"/>
      <c r="G30" s="95"/>
      <c r="H30" s="95"/>
      <c r="I30" s="98">
        <v>13.241512884581498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0</v>
      </c>
      <c r="F31" s="94"/>
      <c r="G31" s="95"/>
      <c r="H31" s="95"/>
      <c r="I31" s="98">
        <v>15.89418377959791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0</v>
      </c>
      <c r="F32" s="94"/>
      <c r="G32" s="95"/>
      <c r="H32" s="95"/>
      <c r="I32" s="98">
        <v>15.762141921809366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0</v>
      </c>
      <c r="F33" s="94"/>
      <c r="G33" s="95"/>
      <c r="H33" s="95"/>
      <c r="I33" s="98">
        <v>16.829869572676728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0</v>
      </c>
      <c r="F34" s="94"/>
      <c r="G34" s="95"/>
      <c r="H34" s="95"/>
      <c r="I34" s="98">
        <v>18.134724018292683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0</v>
      </c>
      <c r="F35" s="94"/>
      <c r="G35" s="95"/>
      <c r="H35" s="95"/>
      <c r="I35" s="98">
        <v>18.661053638739428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0</v>
      </c>
      <c r="F36" s="94"/>
      <c r="G36" s="95"/>
      <c r="H36" s="95"/>
      <c r="I36" s="98">
        <v>16.094680731070493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</v>
      </c>
      <c r="F37" s="94"/>
      <c r="G37" s="95"/>
      <c r="H37" s="95"/>
      <c r="I37" s="98">
        <v>13.587421012048193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06">
        <f>SUM(I15:I38)</f>
        <v>282.89433680278381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91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92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 Училище В-1</v>
      </c>
      <c r="C10" s="216"/>
      <c r="D10" s="216"/>
      <c r="E10" s="217"/>
      <c r="F10" s="215" t="str">
        <f>M4</f>
        <v>ТП-2 Училище В-2</v>
      </c>
      <c r="G10" s="218"/>
      <c r="H10" s="218"/>
      <c r="I10" s="219"/>
      <c r="J10" s="215" t="str">
        <f>B10</f>
        <v>ТП-2 Училище В-1</v>
      </c>
      <c r="K10" s="216"/>
      <c r="L10" s="217"/>
      <c r="M10" s="215" t="str">
        <f>F10</f>
        <v>ТП-2 Училище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28.661738019080662</v>
      </c>
      <c r="F14" s="94"/>
      <c r="G14" s="95"/>
      <c r="H14" s="95"/>
      <c r="I14" s="98">
        <v>6.8274969783174324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22.885881831325296</v>
      </c>
      <c r="F15" s="94"/>
      <c r="G15" s="94"/>
      <c r="H15" s="94"/>
      <c r="I15" s="98">
        <v>6.5707512289156638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25.664086003139708</v>
      </c>
      <c r="F16" s="94"/>
      <c r="G16" s="94"/>
      <c r="H16" s="94"/>
      <c r="I16" s="98">
        <v>5.7961846153846146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23.683144305343511</v>
      </c>
      <c r="F17" s="94"/>
      <c r="G17" s="94"/>
      <c r="H17" s="94"/>
      <c r="I17" s="98">
        <v>5.0701359796437657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22.104875166816949</v>
      </c>
      <c r="F18" s="94"/>
      <c r="G18" s="94"/>
      <c r="H18" s="94"/>
      <c r="I18" s="98">
        <v>4.6649131109107307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22.757117305263151</v>
      </c>
      <c r="F19" s="94"/>
      <c r="G19" s="94"/>
      <c r="H19" s="94"/>
      <c r="I19" s="98">
        <v>4.9182300631578943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18.938135193328275</v>
      </c>
      <c r="F20" s="94"/>
      <c r="G20" s="94"/>
      <c r="H20" s="94"/>
      <c r="I20" s="98">
        <v>4.0725370371493552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21.654274251851852</v>
      </c>
      <c r="F21" s="94"/>
      <c r="G21" s="94"/>
      <c r="H21" s="94"/>
      <c r="I21" s="98">
        <v>4.4968682666666666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27.958401509433962</v>
      </c>
      <c r="F22" s="94"/>
      <c r="G22" s="94"/>
      <c r="H22" s="94"/>
      <c r="I22" s="98">
        <v>7.7901187111756167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32.32471514018691</v>
      </c>
      <c r="F23" s="94"/>
      <c r="G23" s="94"/>
      <c r="H23" s="94"/>
      <c r="I23" s="98">
        <v>13.09127229906542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40.448703296801106</v>
      </c>
      <c r="F24" s="94"/>
      <c r="G24" s="94"/>
      <c r="H24" s="94"/>
      <c r="I24" s="98">
        <v>18.063256629763558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37.603940600432587</v>
      </c>
      <c r="F25" s="94"/>
      <c r="G25" s="94"/>
      <c r="H25" s="94"/>
      <c r="I25" s="98">
        <v>15.680109432155733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27.368955345454545</v>
      </c>
      <c r="F26" s="94"/>
      <c r="G26" s="94"/>
      <c r="H26" s="94"/>
      <c r="I26" s="98">
        <v>13.6453632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28.55053740968188</v>
      </c>
      <c r="F27" s="94"/>
      <c r="G27" s="94"/>
      <c r="H27" s="94"/>
      <c r="I27" s="98">
        <v>13.440817925311205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27.618335906341468</v>
      </c>
      <c r="F28" s="94"/>
      <c r="G28" s="94"/>
      <c r="H28" s="94"/>
      <c r="I28" s="98">
        <v>11.558284831219511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27.634829937727908</v>
      </c>
      <c r="F29" s="94"/>
      <c r="G29" s="94"/>
      <c r="H29" s="94"/>
      <c r="I29" s="98">
        <v>10.625897927629733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28.985008422907491</v>
      </c>
      <c r="F30" s="94"/>
      <c r="G30" s="94"/>
      <c r="H30" s="94"/>
      <c r="I30" s="98">
        <v>10.255413511894272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31.67605882948622</v>
      </c>
      <c r="F31" s="94"/>
      <c r="G31" s="94"/>
      <c r="H31" s="94"/>
      <c r="I31" s="98">
        <v>11.18989714966493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29.247731344749596</v>
      </c>
      <c r="F32" s="94"/>
      <c r="G32" s="94"/>
      <c r="H32" s="94"/>
      <c r="I32" s="98">
        <v>7.5719231689822291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27.039797045274032</v>
      </c>
      <c r="F33" s="94"/>
      <c r="G33" s="94"/>
      <c r="H33" s="94"/>
      <c r="I33" s="98">
        <v>8.9150925369340754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23.68837591463415</v>
      </c>
      <c r="F34" s="94"/>
      <c r="G34" s="94"/>
      <c r="H34" s="94"/>
      <c r="I34" s="98">
        <v>7.7716569512195131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25.754114656418139</v>
      </c>
      <c r="F35" s="94"/>
      <c r="G35" s="94"/>
      <c r="H35" s="94"/>
      <c r="I35" s="98">
        <v>7.1138508839354344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23.815286976501305</v>
      </c>
      <c r="F36" s="94"/>
      <c r="G36" s="94"/>
      <c r="H36" s="94"/>
      <c r="I36" s="98">
        <v>7.5159848772845947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23.350092970740103</v>
      </c>
      <c r="F37" s="94"/>
      <c r="G37" s="94"/>
      <c r="H37" s="94"/>
      <c r="I37" s="98">
        <v>6.1261786987951794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620.75239936384003</v>
      </c>
      <c r="F39" s="107"/>
      <c r="G39" s="107"/>
      <c r="H39" s="107"/>
      <c r="I39" s="106">
        <f>SUM(I15:I38)</f>
        <v>205.94473903685969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93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94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ТП-222 В-1</v>
      </c>
      <c r="C10" s="216"/>
      <c r="D10" s="216"/>
      <c r="E10" s="217"/>
      <c r="F10" s="215" t="str">
        <f>M4</f>
        <v>ТП-222 В-2</v>
      </c>
      <c r="G10" s="218"/>
      <c r="H10" s="218"/>
      <c r="I10" s="219"/>
      <c r="J10" s="215" t="str">
        <f>B10</f>
        <v>ТП-222 В-1</v>
      </c>
      <c r="K10" s="216"/>
      <c r="L10" s="217"/>
      <c r="M10" s="215" t="str">
        <f>F10</f>
        <v>ТП-222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7.5858150910667819</v>
      </c>
      <c r="F14" s="94"/>
      <c r="G14" s="95"/>
      <c r="H14" s="95"/>
      <c r="I14" s="98">
        <v>26.135503555941021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3.8739122891566264</v>
      </c>
      <c r="F15" s="94"/>
      <c r="G15" s="94"/>
      <c r="H15" s="94"/>
      <c r="I15" s="98">
        <v>14.905870843373492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4.0029160690737822</v>
      </c>
      <c r="F16" s="94"/>
      <c r="G16" s="94"/>
      <c r="H16" s="94"/>
      <c r="I16" s="98">
        <v>16.693011692307689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3.5289453435114506</v>
      </c>
      <c r="F17" s="94"/>
      <c r="G17" s="94"/>
      <c r="H17" s="94"/>
      <c r="I17" s="98">
        <v>14.569969709923662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3.0823531109107303</v>
      </c>
      <c r="F18" s="94"/>
      <c r="G18" s="94"/>
      <c r="H18" s="94"/>
      <c r="I18" s="98">
        <v>13.635131469792604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4.2068614736842092</v>
      </c>
      <c r="F19" s="94"/>
      <c r="G19" s="94"/>
      <c r="H19" s="94"/>
      <c r="I19" s="98">
        <v>13.650389052631578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8.4216043669446528</v>
      </c>
      <c r="F20" s="94"/>
      <c r="G20" s="94"/>
      <c r="H20" s="94"/>
      <c r="I20" s="98">
        <v>12.883797725549657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7.7365475555555561</v>
      </c>
      <c r="F21" s="94"/>
      <c r="G21" s="94"/>
      <c r="H21" s="94"/>
      <c r="I21" s="98">
        <v>14.44558488888889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8.9610261248185772</v>
      </c>
      <c r="F22" s="94"/>
      <c r="G22" s="94"/>
      <c r="H22" s="94"/>
      <c r="I22" s="98">
        <v>18.280493294629899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10.751171775700934</v>
      </c>
      <c r="F23" s="94"/>
      <c r="G23" s="94"/>
      <c r="H23" s="94"/>
      <c r="I23" s="98">
        <v>21.431143738317751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12.085892662030597</v>
      </c>
      <c r="F24" s="94"/>
      <c r="G24" s="94"/>
      <c r="H24" s="94"/>
      <c r="I24" s="98">
        <v>26.982458036161333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10.234554186012977</v>
      </c>
      <c r="F25" s="94"/>
      <c r="G25" s="94"/>
      <c r="H25" s="94"/>
      <c r="I25" s="98">
        <v>24.910518679163662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8.2978559999999995</v>
      </c>
      <c r="F26" s="94"/>
      <c r="G26" s="94"/>
      <c r="H26" s="94"/>
      <c r="I26" s="98">
        <v>21.792349090909092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7.2244396348547717</v>
      </c>
      <c r="F27" s="94"/>
      <c r="G27" s="94"/>
      <c r="H27" s="94"/>
      <c r="I27" s="98">
        <v>28.141712531120337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7.1746899512195119</v>
      </c>
      <c r="F28" s="94"/>
      <c r="G28" s="94"/>
      <c r="H28" s="94"/>
      <c r="I28" s="98">
        <v>25.997700058536587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7.2351725890603085</v>
      </c>
      <c r="F29" s="94"/>
      <c r="G29" s="94"/>
      <c r="H29" s="94"/>
      <c r="I29" s="98">
        <v>25.851597307152876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8.4790169867841403</v>
      </c>
      <c r="F30" s="94"/>
      <c r="G30" s="94"/>
      <c r="H30" s="94"/>
      <c r="I30" s="98">
        <v>26.337214202643171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6.9071742665673845</v>
      </c>
      <c r="F31" s="94"/>
      <c r="G31" s="94"/>
      <c r="H31" s="94"/>
      <c r="I31" s="98">
        <v>26.90349998510796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6.3518972277867523</v>
      </c>
      <c r="F32" s="94"/>
      <c r="G32" s="94"/>
      <c r="H32" s="94"/>
      <c r="I32" s="98">
        <v>29.273805130856221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6.2533149483717256</v>
      </c>
      <c r="F33" s="94"/>
      <c r="G33" s="94"/>
      <c r="H33" s="94"/>
      <c r="I33" s="98">
        <v>30.009465035742657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9.2461080182926825</v>
      </c>
      <c r="F34" s="94"/>
      <c r="G34" s="94"/>
      <c r="H34" s="94"/>
      <c r="I34" s="98">
        <v>29.877131524390244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8.280522428900845</v>
      </c>
      <c r="F35" s="94"/>
      <c r="G35" s="94"/>
      <c r="H35" s="94"/>
      <c r="I35" s="98">
        <v>32.439160030745583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7.4682084595300262</v>
      </c>
      <c r="F36" s="94"/>
      <c r="G36" s="94"/>
      <c r="H36" s="94"/>
      <c r="I36" s="98">
        <v>28.955023707571797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6.7179866437177287</v>
      </c>
      <c r="F37" s="94"/>
      <c r="G37" s="94"/>
      <c r="H37" s="94"/>
      <c r="I37" s="98">
        <v>28.565323373493975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166.52217211248595</v>
      </c>
      <c r="F39" s="107"/>
      <c r="G39" s="107"/>
      <c r="H39" s="107"/>
      <c r="I39" s="106">
        <f>SUM(I15:I38)</f>
        <v>526.53235110901062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95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96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ТП-Шухободь Жилзона В-1</v>
      </c>
      <c r="C10" s="216"/>
      <c r="D10" s="216"/>
      <c r="E10" s="217"/>
      <c r="F10" s="215" t="str">
        <f>M4</f>
        <v>ТП-Шухободь Жилзона В-2</v>
      </c>
      <c r="G10" s="218"/>
      <c r="H10" s="218"/>
      <c r="I10" s="219"/>
      <c r="J10" s="215" t="str">
        <f>B10</f>
        <v>ТП-Шухободь Жилзона В-1</v>
      </c>
      <c r="K10" s="216"/>
      <c r="L10" s="217"/>
      <c r="M10" s="215" t="str">
        <f>F10</f>
        <v>ТП-Шухободь Жилзона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80</v>
      </c>
      <c r="F11" s="204" t="s">
        <v>286</v>
      </c>
      <c r="G11" s="205"/>
      <c r="H11" s="85"/>
      <c r="I11" s="8">
        <v>80</v>
      </c>
      <c r="J11" s="204" t="s">
        <v>286</v>
      </c>
      <c r="K11" s="205"/>
      <c r="L11" s="8">
        <f>E11</f>
        <v>80</v>
      </c>
      <c r="M11" s="204" t="s">
        <v>286</v>
      </c>
      <c r="N11" s="205"/>
      <c r="O11" s="8">
        <f>I11</f>
        <v>80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29.458248603642676</v>
      </c>
      <c r="F14" s="94"/>
      <c r="G14" s="95"/>
      <c r="H14" s="95"/>
      <c r="I14" s="98">
        <v>33.169503278404157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18.376250602409641</v>
      </c>
      <c r="F15" s="94"/>
      <c r="G15" s="94"/>
      <c r="H15" s="94"/>
      <c r="I15" s="98">
        <v>21.091300240963857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18.680274989010986</v>
      </c>
      <c r="F16" s="94"/>
      <c r="G16" s="94"/>
      <c r="H16" s="94"/>
      <c r="I16" s="98">
        <v>22.431234461538459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16.05016622900763</v>
      </c>
      <c r="F17" s="94"/>
      <c r="G17" s="94"/>
      <c r="H17" s="94"/>
      <c r="I17" s="98">
        <v>18.786188050890583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14.726798196573487</v>
      </c>
      <c r="F18" s="94"/>
      <c r="G18" s="94"/>
      <c r="H18" s="94"/>
      <c r="I18" s="98">
        <v>17.830556537421096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15.174750315789472</v>
      </c>
      <c r="F19" s="94"/>
      <c r="G19" s="94"/>
      <c r="H19" s="94"/>
      <c r="I19" s="98">
        <v>17.944893473684207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12.527660227445033</v>
      </c>
      <c r="F20" s="94"/>
      <c r="G20" s="94"/>
      <c r="H20" s="94"/>
      <c r="I20" s="98">
        <v>17.555483730098558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13.982197925925927</v>
      </c>
      <c r="F21" s="94"/>
      <c r="G21" s="94"/>
      <c r="H21" s="94"/>
      <c r="I21" s="98">
        <v>18.334005925925926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22.127760510885341</v>
      </c>
      <c r="F22" s="94"/>
      <c r="G22" s="94"/>
      <c r="H22" s="94"/>
      <c r="I22" s="98">
        <v>24.899704592162553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23.258605607476632</v>
      </c>
      <c r="F23" s="94"/>
      <c r="G23" s="94"/>
      <c r="H23" s="94"/>
      <c r="I23" s="98">
        <v>32.372181682242989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33.915450726008338</v>
      </c>
      <c r="F24" s="94"/>
      <c r="G24" s="94"/>
      <c r="H24" s="94"/>
      <c r="I24" s="98">
        <v>32.603803460361611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34.501390211968278</v>
      </c>
      <c r="F25" s="94"/>
      <c r="G25" s="94"/>
      <c r="H25" s="94"/>
      <c r="I25" s="98">
        <v>36.046228579668337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29.726999272727276</v>
      </c>
      <c r="F26" s="94"/>
      <c r="G26" s="94"/>
      <c r="H26" s="94"/>
      <c r="I26" s="98">
        <v>31.347455999999998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30.12983351590595</v>
      </c>
      <c r="F27" s="94"/>
      <c r="G27" s="94"/>
      <c r="H27" s="94"/>
      <c r="I27" s="98">
        <v>33.770055037344399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28.755031882926836</v>
      </c>
      <c r="F28" s="94"/>
      <c r="G28" s="94"/>
      <c r="H28" s="94"/>
      <c r="I28" s="98">
        <v>30.612010458536588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31.528882176718088</v>
      </c>
      <c r="F29" s="94"/>
      <c r="G29" s="94"/>
      <c r="H29" s="94"/>
      <c r="I29" s="98">
        <v>31.735064280504904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33.555258713656393</v>
      </c>
      <c r="F30" s="94"/>
      <c r="G30" s="94"/>
      <c r="H30" s="94"/>
      <c r="I30" s="98">
        <v>34.994775964757707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32.597015398361869</v>
      </c>
      <c r="F31" s="94"/>
      <c r="G31" s="94"/>
      <c r="H31" s="94"/>
      <c r="I31" s="98">
        <v>31.708789516008927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32.600604949919223</v>
      </c>
      <c r="F32" s="94"/>
      <c r="G32" s="94"/>
      <c r="H32" s="94"/>
      <c r="I32" s="98">
        <v>39.617802339256862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33.756320508339961</v>
      </c>
      <c r="F33" s="94"/>
      <c r="G33" s="94"/>
      <c r="H33" s="94"/>
      <c r="I33" s="98">
        <v>40.714595837966648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28.324165609756093</v>
      </c>
      <c r="F34" s="94"/>
      <c r="G34" s="94"/>
      <c r="H34" s="94"/>
      <c r="I34" s="98">
        <v>33.865895853658543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33.347410053804765</v>
      </c>
      <c r="F35" s="94"/>
      <c r="G35" s="94"/>
      <c r="H35" s="94"/>
      <c r="I35" s="98">
        <v>37.162757017678707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31.117535248041769</v>
      </c>
      <c r="F36" s="94"/>
      <c r="G36" s="94"/>
      <c r="H36" s="94"/>
      <c r="I36" s="98">
        <v>35.269683133159262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27.329991118760759</v>
      </c>
      <c r="F37" s="94"/>
      <c r="G37" s="94"/>
      <c r="H37" s="94"/>
      <c r="I37" s="98">
        <v>33.603299277108434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25">
      <c r="A39" s="180" t="s">
        <v>14</v>
      </c>
      <c r="B39" s="182"/>
      <c r="C39" s="182"/>
      <c r="D39" s="182"/>
      <c r="E39" s="106">
        <f>SUM(E15:E38)</f>
        <v>596.09035399141976</v>
      </c>
      <c r="F39" s="107"/>
      <c r="G39" s="107"/>
      <c r="H39" s="107"/>
      <c r="I39" s="114"/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317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97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98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ТП-К-с Шухободь В-1</v>
      </c>
      <c r="C10" s="216"/>
      <c r="D10" s="216"/>
      <c r="E10" s="217"/>
      <c r="F10" s="215" t="str">
        <f>M4</f>
        <v>ТП-К-с Шухободь В-2</v>
      </c>
      <c r="G10" s="218"/>
      <c r="H10" s="218"/>
      <c r="I10" s="219"/>
      <c r="J10" s="215" t="str">
        <f>B10</f>
        <v>ТП-К-с Шухободь В-1</v>
      </c>
      <c r="K10" s="216"/>
      <c r="L10" s="217"/>
      <c r="M10" s="215" t="str">
        <f>F10</f>
        <v>ТП-К-с Шухободь В-2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58.27802443712055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54.175173397590363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56.296330248037656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52.479338308396947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50.183644220018024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56.612335831578946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56.713849109931758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59.692299733333336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81.022013810159663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82.250024074766344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105.47517797607789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101.34139692112471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74.79804741818181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75.234978336929473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64.70726254829269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67.234164791023829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68.716118516299559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68.43555556217423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74.186679128917604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80.025061019857034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73.479813804878049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82.771426238278238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65.642440605744113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53.804965755593798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1605.2780973571857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306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65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ТП-317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ТП-317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120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120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6.7324108933217692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4.9541378313253004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5.0675214065934053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4.0778923969465648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4.4767509467989175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6.1976084210526308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5.7191492342683841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6.6788164444444451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4.8389541074020315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5.9451843925233625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8.8536190431154367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8.0621252314347505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6.7472465454545443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8.5685214273858925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10.04456593170732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7.1469387769985957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6.223959277533039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7.5433613700670135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8.8317475153473328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10.552468975377284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8.9022444969512211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10.477395726364335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11.474591122715404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8.2448017900172132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169.62960241182444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129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 t="s">
        <v>130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КТП-Броды</v>
      </c>
      <c r="C10" s="216"/>
      <c r="D10" s="216"/>
      <c r="E10" s="217"/>
      <c r="F10" s="215" t="str">
        <f>M4</f>
        <v>КТП-100 дачи "Водник"</v>
      </c>
      <c r="G10" s="218"/>
      <c r="H10" s="218"/>
      <c r="I10" s="219"/>
      <c r="J10" s="215" t="str">
        <f>B10</f>
        <v>КТП-Броды</v>
      </c>
      <c r="K10" s="216"/>
      <c r="L10" s="217"/>
      <c r="M10" s="215" t="str">
        <f>F10</f>
        <v>КТП-100 дачи "Водник"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40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40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8.4552700043365139</v>
      </c>
      <c r="F14" s="94"/>
      <c r="G14" s="95"/>
      <c r="H14" s="95"/>
      <c r="I14" s="92">
        <v>4.0413232350390285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3.5567124397590355</v>
      </c>
      <c r="F15" s="94"/>
      <c r="G15" s="94"/>
      <c r="H15" s="94"/>
      <c r="I15" s="92">
        <v>1.8442212650602408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3.7972032668759805</v>
      </c>
      <c r="F16" s="94"/>
      <c r="G16" s="94"/>
      <c r="H16" s="94"/>
      <c r="I16" s="92">
        <v>1.8910052307692304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3.5855146641221367</v>
      </c>
      <c r="F17" s="94"/>
      <c r="G17" s="94"/>
      <c r="H17" s="94"/>
      <c r="I17" s="92">
        <v>1.7912256717557251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3.0310378944995482</v>
      </c>
      <c r="F18" s="94"/>
      <c r="G18" s="94"/>
      <c r="H18" s="94"/>
      <c r="I18" s="92">
        <v>1.6669322813345355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2.7515581578947361</v>
      </c>
      <c r="F19" s="94"/>
      <c r="G19" s="94"/>
      <c r="H19" s="94"/>
      <c r="I19" s="92">
        <v>1.8117440526315787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2.6048967589082634</v>
      </c>
      <c r="F20" s="94"/>
      <c r="G20" s="94"/>
      <c r="H20" s="94"/>
      <c r="I20" s="92">
        <v>1.5319149734647459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2.6323010975056689</v>
      </c>
      <c r="F21" s="94"/>
      <c r="G21" s="94"/>
      <c r="H21" s="94"/>
      <c r="I21" s="92">
        <v>1.6621488888888889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4.7629682634252539</v>
      </c>
      <c r="F22" s="94"/>
      <c r="G22" s="94"/>
      <c r="H22" s="94"/>
      <c r="I22" s="92">
        <v>3.387267875181422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5.8052368007343107</v>
      </c>
      <c r="F23" s="94"/>
      <c r="G23" s="94"/>
      <c r="H23" s="94"/>
      <c r="I23" s="92">
        <v>4.3342886214953262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5.146685899860918</v>
      </c>
      <c r="F24" s="94"/>
      <c r="G24" s="94"/>
      <c r="H24" s="94"/>
      <c r="I24" s="92">
        <v>5.0123663365785811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6.6180264830569575</v>
      </c>
      <c r="F25" s="94"/>
      <c r="G25" s="94"/>
      <c r="H25" s="94"/>
      <c r="I25" s="92">
        <v>3.8741649689978361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6.2013687272727269</v>
      </c>
      <c r="F26" s="94"/>
      <c r="G26" s="94"/>
      <c r="H26" s="94"/>
      <c r="I26" s="92">
        <v>3.3107607272727275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6.485537526970953</v>
      </c>
      <c r="F27" s="94"/>
      <c r="G27" s="94"/>
      <c r="H27" s="94"/>
      <c r="I27" s="92">
        <v>3.7907306804979259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4.4070942146341476</v>
      </c>
      <c r="F28" s="94"/>
      <c r="G28" s="94"/>
      <c r="H28" s="94"/>
      <c r="I28" s="92">
        <v>4.6002423804878054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6.3087175624123422</v>
      </c>
      <c r="F29" s="94"/>
      <c r="G29" s="94"/>
      <c r="H29" s="94"/>
      <c r="I29" s="92">
        <v>4.791459845722299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6.1675828348017623</v>
      </c>
      <c r="F30" s="94"/>
      <c r="G30" s="94"/>
      <c r="H30" s="94"/>
      <c r="I30" s="92">
        <v>3.7136383348017614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7.634245241995532</v>
      </c>
      <c r="F31" s="94"/>
      <c r="G31" s="94"/>
      <c r="H31" s="94"/>
      <c r="I31" s="92">
        <v>4.0171608339538336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6.7216994636510492</v>
      </c>
      <c r="F32" s="94"/>
      <c r="G32" s="94"/>
      <c r="H32" s="94"/>
      <c r="I32" s="92">
        <v>4.7580922003231017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7.0892615647339161</v>
      </c>
      <c r="F33" s="94"/>
      <c r="G33" s="94"/>
      <c r="H33" s="94"/>
      <c r="I33" s="92">
        <v>6.4823076886417805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8.3864492149390237</v>
      </c>
      <c r="F34" s="94"/>
      <c r="G34" s="94"/>
      <c r="H34" s="94"/>
      <c r="I34" s="92">
        <v>4.8444186128048781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9.7803109300538047</v>
      </c>
      <c r="F35" s="94"/>
      <c r="G35" s="94"/>
      <c r="H35" s="94"/>
      <c r="I35" s="92">
        <v>5.2606927286702536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7.1648910704960835</v>
      </c>
      <c r="F36" s="94"/>
      <c r="G36" s="94"/>
      <c r="H36" s="94"/>
      <c r="I36" s="92">
        <v>4.8033766057441252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7.2087073450946653</v>
      </c>
      <c r="F37" s="94"/>
      <c r="G37" s="94"/>
      <c r="H37" s="94"/>
      <c r="I37" s="92">
        <v>3.3061716867469877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4"/>
      <c r="H38" s="94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127.84800742369882</v>
      </c>
      <c r="F39" s="107"/>
      <c r="G39" s="107"/>
      <c r="H39" s="107"/>
      <c r="I39" s="106">
        <f>SUM(I15:I38)</f>
        <v>82.486332491825578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5" max="5" width="8.84375" style="3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1"/>
      <c r="J3" s="1"/>
      <c r="K3" s="1"/>
      <c r="L3" s="1"/>
      <c r="M3" s="199" t="s">
        <v>131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КТП-Сад№11 ЧМХС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КТП-Сад№11 ЧМХС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20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20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5.5969256591500427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4.3345472590361451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3.0980015321821037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2.3573273206106866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2.0824867899008113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1.979856789473684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1.4100137680060651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1.6850715359032502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2.1996575965166909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2.1083257576769023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4.1729885674547988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5.7101383734679159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5.8349556363636363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7.6011054135546345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6.5236133951219522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6.0293104908835886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4.0966881718061678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5.5514898436336555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4.5463921938610659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3.7635691818903894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4.4001795045731713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4.5345718063028437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4.9099829765013059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4.5751761273666087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93.505450032088078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5" width="11.3046875" style="28" customWidth="1"/>
    <col min="6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E3" s="25"/>
      <c r="M3" s="199" t="s">
        <v>103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M4" s="199" t="s">
        <v>104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30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E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КТП-Погорелка</v>
      </c>
      <c r="C10" s="216"/>
      <c r="D10" s="216"/>
      <c r="E10" s="217"/>
      <c r="F10" s="215" t="str">
        <f>M4</f>
        <v>КТП-Хлебаево</v>
      </c>
      <c r="G10" s="218"/>
      <c r="H10" s="218"/>
      <c r="I10" s="219"/>
      <c r="J10" s="215" t="str">
        <f>B10</f>
        <v>КТП-Погорелка</v>
      </c>
      <c r="K10" s="216"/>
      <c r="L10" s="217"/>
      <c r="M10" s="215" t="str">
        <f>F10</f>
        <v>КТП-Хлебаево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27">
        <v>30</v>
      </c>
      <c r="F11" s="204" t="s">
        <v>286</v>
      </c>
      <c r="G11" s="205"/>
      <c r="H11" s="85"/>
      <c r="I11" s="8">
        <v>30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30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1.6119857068516912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0.1489966265060241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0.59617898901098887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0.54894705343511441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0.55042019837691603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0.52585768421052614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0.43993455648218333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0.42309244444444444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1.0394790304789552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2.3139939252336443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5.1528999721835884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5.5517628839221338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4.8194618181818187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2.2681380248962659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3.2075084487804886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4.8087427573632535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3.9238004140969163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4.180658108711838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1.5227150888529888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3.864896044479746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4.5084328353658538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2.5771013681783246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1.6336706005221933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0.53438530120481931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55.141074174919034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E40" s="25"/>
      <c r="P40" s="3"/>
      <c r="Q40" s="3"/>
    </row>
    <row r="41" spans="1:17" s="1" customFormat="1" ht="12.75" customHeight="1" x14ac:dyDescent="0.35">
      <c r="A41" s="1" t="s">
        <v>289</v>
      </c>
      <c r="E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5" width="11.3046875" style="28" customWidth="1"/>
    <col min="6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321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E3" s="25"/>
      <c r="M3" s="199" t="s">
        <v>105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M4" s="199" t="s">
        <v>106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30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E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ТП-226</v>
      </c>
      <c r="C10" s="216"/>
      <c r="D10" s="216"/>
      <c r="E10" s="217"/>
      <c r="F10" s="215" t="str">
        <f>M4</f>
        <v>ТП-257</v>
      </c>
      <c r="G10" s="218"/>
      <c r="H10" s="218"/>
      <c r="I10" s="219"/>
      <c r="J10" s="215" t="str">
        <f>B10</f>
        <v>ТП-226</v>
      </c>
      <c r="K10" s="216"/>
      <c r="L10" s="217"/>
      <c r="M10" s="215" t="str">
        <f>F10</f>
        <v>ТП-257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27">
        <v>30</v>
      </c>
      <c r="F11" s="204" t="s">
        <v>286</v>
      </c>
      <c r="G11" s="205"/>
      <c r="H11" s="85"/>
      <c r="I11" s="8">
        <v>30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30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3.3543526105810924</v>
      </c>
      <c r="F14" s="94"/>
      <c r="G14" s="95"/>
      <c r="H14" s="95"/>
      <c r="I14" s="98">
        <v>0.33072705117085871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0.73567084337349398</v>
      </c>
      <c r="F15" s="94"/>
      <c r="G15" s="94"/>
      <c r="H15" s="94"/>
      <c r="I15" s="98">
        <v>0.4119394578313253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1.1923579780219777</v>
      </c>
      <c r="F16" s="94"/>
      <c r="G16" s="94"/>
      <c r="H16" s="94"/>
      <c r="I16" s="98">
        <v>0.79697538461538453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0.64697331297709915</v>
      </c>
      <c r="F17" s="94"/>
      <c r="G17" s="94"/>
      <c r="H17" s="94"/>
      <c r="I17" s="98">
        <v>0.54704098727735373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1.6237395852119021</v>
      </c>
      <c r="F18" s="94"/>
      <c r="G18" s="94"/>
      <c r="H18" s="94"/>
      <c r="I18" s="98">
        <v>0.424537060414788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1.8780631578947367</v>
      </c>
      <c r="F19" s="94"/>
      <c r="G19" s="94"/>
      <c r="H19" s="94"/>
      <c r="I19" s="98">
        <v>0.43456294736842105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1.3983634116755117</v>
      </c>
      <c r="F20" s="94"/>
      <c r="G20" s="94"/>
      <c r="H20" s="94"/>
      <c r="I20" s="98">
        <v>0.71227499620924917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0.97462366666666689</v>
      </c>
      <c r="F21" s="94"/>
      <c r="G21" s="94"/>
      <c r="H21" s="94"/>
      <c r="I21" s="98">
        <v>0.24176711111111113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0.99467389985486221</v>
      </c>
      <c r="F22" s="94"/>
      <c r="G22" s="94"/>
      <c r="H22" s="94"/>
      <c r="I22" s="98">
        <v>0.31662292307692308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1.6197957476635509</v>
      </c>
      <c r="F23" s="94"/>
      <c r="G23" s="94"/>
      <c r="H23" s="94"/>
      <c r="I23" s="98">
        <v>0.32633247663551401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1.6864036272600833</v>
      </c>
      <c r="F24" s="94"/>
      <c r="G24" s="94"/>
      <c r="H24" s="94"/>
      <c r="I24" s="98">
        <v>0.46844545201668991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1.677597914924297</v>
      </c>
      <c r="F25" s="94"/>
      <c r="G25" s="94"/>
      <c r="H25" s="94"/>
      <c r="I25" s="98">
        <v>0.44253182408074981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0.84864436363636375</v>
      </c>
      <c r="F26" s="94"/>
      <c r="G26" s="94"/>
      <c r="H26" s="94"/>
      <c r="I26" s="98">
        <v>0.45400727272727276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1.2810779585062242</v>
      </c>
      <c r="F27" s="94"/>
      <c r="G27" s="94"/>
      <c r="H27" s="94"/>
      <c r="I27" s="98">
        <v>0.39902428215767649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2.0468968390243902</v>
      </c>
      <c r="F28" s="94"/>
      <c r="G28" s="94"/>
      <c r="H28" s="94"/>
      <c r="I28" s="98">
        <v>0.4220405853658537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1.3124779544179521</v>
      </c>
      <c r="F29" s="94"/>
      <c r="G29" s="94"/>
      <c r="H29" s="94"/>
      <c r="I29" s="98">
        <v>0.408574095371669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1.1162535660792952</v>
      </c>
      <c r="F30" s="94"/>
      <c r="G30" s="94"/>
      <c r="H30" s="94"/>
      <c r="I30" s="98">
        <v>0.42528373568281946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2.726516157855547</v>
      </c>
      <c r="F31" s="94"/>
      <c r="G31" s="94"/>
      <c r="H31" s="94"/>
      <c r="I31" s="98">
        <v>0.35963154132539088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2.3928379967689821</v>
      </c>
      <c r="F32" s="94"/>
      <c r="G32" s="94"/>
      <c r="H32" s="94"/>
      <c r="I32" s="98">
        <v>0.27105375121163167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1.9215915726767279</v>
      </c>
      <c r="F33" s="94"/>
      <c r="G33" s="94"/>
      <c r="H33" s="94"/>
      <c r="I33" s="98">
        <v>0.19011844320889598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2.6171834679878052</v>
      </c>
      <c r="F34" s="94"/>
      <c r="G34" s="94"/>
      <c r="H34" s="94"/>
      <c r="I34" s="98">
        <v>0.12223632621951222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3.084072129131437</v>
      </c>
      <c r="F35" s="94"/>
      <c r="G35" s="94"/>
      <c r="H35" s="94"/>
      <c r="I35" s="98">
        <v>0.2063016756341276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4.4731456919060051</v>
      </c>
      <c r="F36" s="94"/>
      <c r="G36" s="94"/>
      <c r="H36" s="94"/>
      <c r="I36" s="98">
        <v>0.1347640731070496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3.6452711617900175</v>
      </c>
      <c r="F37" s="94"/>
      <c r="G37" s="94"/>
      <c r="H37" s="94"/>
      <c r="I37" s="98">
        <v>0.24560132530120482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41.894232005304929</v>
      </c>
      <c r="F39" s="107"/>
      <c r="G39" s="107"/>
      <c r="H39" s="107"/>
      <c r="I39" s="106">
        <f>SUM(I15:I38)</f>
        <v>8.7616677279506163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E40" s="25"/>
      <c r="P40" s="3"/>
      <c r="Q40" s="3"/>
    </row>
    <row r="41" spans="1:17" s="1" customFormat="1" ht="12.75" customHeight="1" x14ac:dyDescent="0.35">
      <c r="A41" s="1" t="s">
        <v>289</v>
      </c>
      <c r="E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5" max="5" width="8.84375" style="3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331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1"/>
      <c r="J3" s="1"/>
      <c r="K3" s="1"/>
      <c r="L3" s="1"/>
      <c r="M3" s="199" t="s">
        <v>124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ТП-376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ТП-376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60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12.167923972246314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7.232609246987951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8.0175132244897949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8.3067724631043252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7.8912036519386817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9.5893383157894725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7.4699626459438964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7.6925011239606951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10.188199029027578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10.823521925901201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13.987239457579973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11.276925992790193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9.2294618181818162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9.3749276431535264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12.761775190243903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15.551209375876578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10.959580466960352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8.8838984810126558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9.2015497512116315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10.813023764892774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9.5517644817073162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11.36459455803228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11.071281148825063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9.4246134939759028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4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230.66346725158755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332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125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 t="s">
        <v>126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КТП-ЭСПА</v>
      </c>
      <c r="C10" s="216"/>
      <c r="D10" s="216"/>
      <c r="E10" s="217"/>
      <c r="F10" s="215" t="str">
        <f>M4</f>
        <v>КТП-Ново-Дубровка</v>
      </c>
      <c r="G10" s="218"/>
      <c r="H10" s="218"/>
      <c r="I10" s="219"/>
      <c r="J10" s="215" t="str">
        <f>B10</f>
        <v>КТП-ЭСПА</v>
      </c>
      <c r="K10" s="216"/>
      <c r="L10" s="217"/>
      <c r="M10" s="215" t="str">
        <f>F10</f>
        <v>КТП-Ново-Дубровка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20</v>
      </c>
      <c r="F11" s="204" t="s">
        <v>286</v>
      </c>
      <c r="G11" s="205"/>
      <c r="H11" s="85"/>
      <c r="I11" s="8">
        <v>20</v>
      </c>
      <c r="J11" s="204" t="s">
        <v>286</v>
      </c>
      <c r="K11" s="205"/>
      <c r="L11" s="8">
        <f>E11</f>
        <v>20</v>
      </c>
      <c r="M11" s="204" t="s">
        <v>286</v>
      </c>
      <c r="N11" s="205"/>
      <c r="O11" s="8">
        <f>I11</f>
        <v>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0.65470457068516907</v>
      </c>
      <c r="F14" s="97"/>
      <c r="G14" s="95"/>
      <c r="H14" s="95"/>
      <c r="I14" s="92">
        <v>0.56465594102341721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0.44537316265060239</v>
      </c>
      <c r="F15" s="94"/>
      <c r="G15" s="94"/>
      <c r="H15" s="94"/>
      <c r="I15" s="92">
        <v>0.44362710843373493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0.50916228885400305</v>
      </c>
      <c r="F16" s="94"/>
      <c r="G16" s="94"/>
      <c r="H16" s="94"/>
      <c r="I16" s="92">
        <v>0.50716615384615371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0.44901472773536899</v>
      </c>
      <c r="F17" s="94"/>
      <c r="G17" s="94"/>
      <c r="H17" s="94"/>
      <c r="I17" s="92">
        <v>0.39360266157760804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0.24099995491433721</v>
      </c>
      <c r="F18" s="94"/>
      <c r="G18" s="94"/>
      <c r="H18" s="94"/>
      <c r="I18" s="92">
        <v>0.19978214607754732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6.9579631578947365E-2</v>
      </c>
      <c r="F19" s="94"/>
      <c r="G19" s="94"/>
      <c r="H19" s="94"/>
      <c r="I19" s="92">
        <v>0.16615642105263159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5.7022615617892333E-2</v>
      </c>
      <c r="F20" s="97"/>
      <c r="G20" s="95"/>
      <c r="H20" s="95"/>
      <c r="I20" s="92">
        <v>0.12569558756633811</v>
      </c>
      <c r="J20" s="94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3.4897931216931223E-2</v>
      </c>
      <c r="F21" s="97"/>
      <c r="G21" s="95"/>
      <c r="H21" s="95"/>
      <c r="I21" s="92">
        <v>0.27198800000000001</v>
      </c>
      <c r="J21" s="94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6.5043638606676349E-2</v>
      </c>
      <c r="F22" s="97"/>
      <c r="G22" s="95"/>
      <c r="H22" s="95"/>
      <c r="I22" s="92">
        <v>0.69298602031930334</v>
      </c>
      <c r="J22" s="94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7.6346058077436565E-2</v>
      </c>
      <c r="F23" s="97"/>
      <c r="G23" s="95"/>
      <c r="H23" s="95"/>
      <c r="I23" s="92">
        <v>1.0264639719626167</v>
      </c>
      <c r="J23" s="94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0.34002129068150216</v>
      </c>
      <c r="F24" s="97"/>
      <c r="G24" s="95"/>
      <c r="H24" s="95"/>
      <c r="I24" s="92">
        <v>0.93689090403337982</v>
      </c>
      <c r="J24" s="94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0.28670150829127611</v>
      </c>
      <c r="F25" s="97"/>
      <c r="G25" s="95"/>
      <c r="H25" s="95"/>
      <c r="I25" s="92">
        <v>0.47471595674116801</v>
      </c>
      <c r="J25" s="94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0.19357672727272729</v>
      </c>
      <c r="F26" s="97"/>
      <c r="G26" s="95"/>
      <c r="H26" s="95"/>
      <c r="I26" s="92">
        <v>0.36320581818181819</v>
      </c>
      <c r="J26" s="94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0.27023073029045647</v>
      </c>
      <c r="F27" s="97"/>
      <c r="G27" s="95"/>
      <c r="H27" s="95"/>
      <c r="I27" s="92">
        <v>0.30101831811894886</v>
      </c>
      <c r="J27" s="94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0.33418723902439029</v>
      </c>
      <c r="F28" s="97"/>
      <c r="G28" s="95"/>
      <c r="H28" s="95"/>
      <c r="I28" s="92">
        <v>0.81594513170731719</v>
      </c>
      <c r="J28" s="94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0.19117325946704064</v>
      </c>
      <c r="F29" s="97"/>
      <c r="G29" s="95"/>
      <c r="H29" s="95"/>
      <c r="I29" s="92">
        <v>0.48286029453015428</v>
      </c>
      <c r="J29" s="94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0.33825865638766517</v>
      </c>
      <c r="F30" s="97"/>
      <c r="G30" s="95"/>
      <c r="H30" s="95"/>
      <c r="I30" s="92">
        <v>0.57717078414096923</v>
      </c>
      <c r="J30" s="94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0.16662043186895009</v>
      </c>
      <c r="F31" s="97"/>
      <c r="G31" s="95"/>
      <c r="H31" s="95"/>
      <c r="I31" s="92">
        <v>0.70395961280714803</v>
      </c>
      <c r="J31" s="94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0.16677355735056543</v>
      </c>
      <c r="F32" s="97"/>
      <c r="G32" s="95"/>
      <c r="H32" s="95"/>
      <c r="I32" s="92">
        <v>0.29303108239095316</v>
      </c>
      <c r="J32" s="94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0.4053074503574266</v>
      </c>
      <c r="F33" s="97"/>
      <c r="G33" s="95"/>
      <c r="H33" s="95"/>
      <c r="I33" s="92">
        <v>1.1260861636219224</v>
      </c>
      <c r="J33" s="94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0.21650666158536586</v>
      </c>
      <c r="F34" s="97"/>
      <c r="G34" s="95"/>
      <c r="H34" s="95"/>
      <c r="I34" s="92">
        <v>1.1708953353658536</v>
      </c>
      <c r="J34" s="94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0.23940285933896999</v>
      </c>
      <c r="F35" s="97"/>
      <c r="G35" s="95"/>
      <c r="H35" s="95"/>
      <c r="I35" s="92">
        <v>1.031508378170638</v>
      </c>
      <c r="J35" s="94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0.40651864229765011</v>
      </c>
      <c r="F36" s="97"/>
      <c r="G36" s="95"/>
      <c r="H36" s="95"/>
      <c r="I36" s="92">
        <v>0.39787488250652736</v>
      </c>
      <c r="J36" s="94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0.50489000860585209</v>
      </c>
      <c r="F37" s="97"/>
      <c r="G37" s="95"/>
      <c r="H37" s="95"/>
      <c r="I37" s="92">
        <v>0.42822795180722883</v>
      </c>
      <c r="J37" s="94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4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6.0076090320720343</v>
      </c>
      <c r="F39" s="97"/>
      <c r="G39" s="95"/>
      <c r="H39" s="95"/>
      <c r="I39" s="110">
        <f>SUM(I15:I38)</f>
        <v>12.930858684959963</v>
      </c>
      <c r="J39" s="94"/>
      <c r="K39" s="95"/>
      <c r="L39" s="110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4"/>
      <c r="F40" s="15"/>
      <c r="G40" s="13"/>
      <c r="H40" s="95"/>
      <c r="I40" s="14"/>
      <c r="J40" s="12"/>
      <c r="K40" s="13"/>
      <c r="L40" s="14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4"/>
      <c r="F41" s="15"/>
      <c r="G41" s="13"/>
      <c r="H41" s="95"/>
      <c r="I41" s="14"/>
      <c r="J41" s="12"/>
      <c r="K41" s="13"/>
      <c r="L41" s="14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4"/>
      <c r="F42" s="15"/>
      <c r="G42" s="13"/>
      <c r="H42" s="95"/>
      <c r="I42" s="14"/>
      <c r="J42" s="12"/>
      <c r="K42" s="13"/>
      <c r="L42" s="14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4"/>
      <c r="F43" s="15"/>
      <c r="G43" s="13"/>
      <c r="H43" s="95"/>
      <c r="I43" s="14"/>
      <c r="J43" s="12"/>
      <c r="K43" s="13"/>
      <c r="L43" s="14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332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127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 t="s">
        <v>128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КТП-Козлово-2</v>
      </c>
      <c r="C10" s="216"/>
      <c r="D10" s="216"/>
      <c r="E10" s="217"/>
      <c r="F10" s="215" t="str">
        <f>M4</f>
        <v>ТП-319</v>
      </c>
      <c r="G10" s="218"/>
      <c r="H10" s="218"/>
      <c r="I10" s="219"/>
      <c r="J10" s="215" t="str">
        <f>B10</f>
        <v>КТП-Козлово-2</v>
      </c>
      <c r="K10" s="216"/>
      <c r="L10" s="217"/>
      <c r="M10" s="215" t="str">
        <f>F10</f>
        <v>ТП-319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30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4.7585844405897664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3.5378938554216868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4.3027799058084764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2.5091999491094148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2.3482046889089268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2.2518498947368419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2.5712015769522356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3.1109012970521546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3.9026183164005799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4.0404683044058745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7.078625051460361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4.714647025234318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4.7011490909090909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4.4068396016597511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4.3722830439024394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5.2646174530154273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5.1415315770925103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4.3321312285927034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4.7856759935379642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5.6453537728355849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4.7376751829268295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5.5485133282090695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4.2176309138381205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4.4879111876075726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98.009702239617951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337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136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КТП-Поселок Поповка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КТП-Поселок Поповка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40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40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14.946426296617517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10.463132891566266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11.531450147566716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10.578258732824427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10.56692110009017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6.5278345263157895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5.349758119787718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7.5080406303854881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10.288721015965164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12.720427830440586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16.274655413073713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17.488792005767841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12.195333818181819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12.472187551867222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11.905420390243904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17.293827164095369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15.244190114537446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17.313377602382722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19.925814591276247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13.418571660047657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14.098404375000001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16.392054604150655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11.319003446475195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11.032781669535284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291.90895940157742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352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583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1"/>
      <c r="K4" s="21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ТП-36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ТП-36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20</v>
      </c>
      <c r="F11" s="204" t="s">
        <v>286</v>
      </c>
      <c r="G11" s="205"/>
      <c r="H11" s="85"/>
      <c r="I11" s="27">
        <v>40</v>
      </c>
      <c r="J11" s="204" t="s">
        <v>286</v>
      </c>
      <c r="K11" s="205"/>
      <c r="L11" s="22">
        <f>E11</f>
        <v>20</v>
      </c>
      <c r="M11" s="204" t="s">
        <v>286</v>
      </c>
      <c r="N11" s="205"/>
      <c r="O11" s="22">
        <f>I11</f>
        <v>40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3.8883064137033818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3.1427035843373492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3.2485988288853989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3.0836746743002541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2.7436917944093775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3.656093368421053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3.1051406141015918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3.041105434618292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5.1620996821480416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4.8215472062750333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6.5454098456189147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6.8489804758471502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6.2290225454545451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6.3677446445366543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6.0919548780487807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6.6984168990182313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5.6451611321585906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5.3318538198064029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4.9379475024232642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4.2557282287529796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3.4322673704268301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3.7177855803228277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3.4045936292428189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3.303601290877797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104.81512303003218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304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61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 t="s">
        <v>62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ТП-243</v>
      </c>
      <c r="C10" s="216"/>
      <c r="D10" s="216"/>
      <c r="E10" s="217"/>
      <c r="F10" s="215" t="str">
        <f>M4</f>
        <v>КТП-63 Кривец-1</v>
      </c>
      <c r="G10" s="218"/>
      <c r="H10" s="218"/>
      <c r="I10" s="219"/>
      <c r="J10" s="215" t="str">
        <f>B10</f>
        <v>ТП-243</v>
      </c>
      <c r="K10" s="216"/>
      <c r="L10" s="217"/>
      <c r="M10" s="215" t="str">
        <f>F10</f>
        <v>КТП-63 Кривец-1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60</v>
      </c>
      <c r="F11" s="204" t="s">
        <v>286</v>
      </c>
      <c r="G11" s="205"/>
      <c r="H11" s="85"/>
      <c r="I11" s="8">
        <v>20</v>
      </c>
      <c r="J11" s="204" t="s">
        <v>286</v>
      </c>
      <c r="K11" s="205"/>
      <c r="L11" s="8">
        <f>E11</f>
        <v>60</v>
      </c>
      <c r="M11" s="204" t="s">
        <v>286</v>
      </c>
      <c r="N11" s="205"/>
      <c r="O11" s="8">
        <f>I11</f>
        <v>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7.9888115177797046</v>
      </c>
      <c r="F14" s="94"/>
      <c r="G14" s="95"/>
      <c r="H14" s="95"/>
      <c r="I14" s="98">
        <v>0</v>
      </c>
      <c r="J14" s="98"/>
      <c r="K14" s="98"/>
      <c r="L14" s="98"/>
      <c r="M14" s="98"/>
      <c r="N14" s="98"/>
      <c r="O14" s="98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3.6504173493975904</v>
      </c>
      <c r="F15" s="94"/>
      <c r="G15" s="95"/>
      <c r="H15" s="95"/>
      <c r="I15" s="98">
        <v>0</v>
      </c>
      <c r="J15" s="97"/>
      <c r="K15" s="95"/>
      <c r="L15" s="95"/>
      <c r="M15" s="94"/>
      <c r="N15" s="98"/>
      <c r="O15" s="95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4.5352187378335937</v>
      </c>
      <c r="F16" s="94"/>
      <c r="G16" s="95"/>
      <c r="H16" s="95"/>
      <c r="I16" s="98">
        <v>0</v>
      </c>
      <c r="J16" s="97"/>
      <c r="K16" s="95"/>
      <c r="L16" s="95"/>
      <c r="M16" s="94"/>
      <c r="N16" s="98"/>
      <c r="O16" s="95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4.0190766412213739</v>
      </c>
      <c r="F17" s="94"/>
      <c r="G17" s="95"/>
      <c r="H17" s="95"/>
      <c r="I17" s="98">
        <v>0</v>
      </c>
      <c r="J17" s="97"/>
      <c r="K17" s="95"/>
      <c r="L17" s="95"/>
      <c r="M17" s="94"/>
      <c r="N17" s="98"/>
      <c r="O17" s="95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3.119047790802524</v>
      </c>
      <c r="F18" s="94"/>
      <c r="G18" s="95"/>
      <c r="H18" s="95"/>
      <c r="I18" s="98">
        <v>0</v>
      </c>
      <c r="J18" s="97"/>
      <c r="K18" s="95"/>
      <c r="L18" s="95"/>
      <c r="M18" s="94"/>
      <c r="N18" s="98"/>
      <c r="O18" s="95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3.2114880000000001</v>
      </c>
      <c r="F19" s="94"/>
      <c r="G19" s="95"/>
      <c r="H19" s="95"/>
      <c r="I19" s="98">
        <v>0</v>
      </c>
      <c r="J19" s="97"/>
      <c r="K19" s="95"/>
      <c r="L19" s="95"/>
      <c r="M19" s="94"/>
      <c r="N19" s="98"/>
      <c r="O19" s="95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2.6396073388931001</v>
      </c>
      <c r="F20" s="94"/>
      <c r="G20" s="95"/>
      <c r="H20" s="95"/>
      <c r="I20" s="98">
        <v>0</v>
      </c>
      <c r="J20" s="97"/>
      <c r="K20" s="95"/>
      <c r="L20" s="95"/>
      <c r="M20" s="94"/>
      <c r="N20" s="98"/>
      <c r="O20" s="95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3.7322797777777783</v>
      </c>
      <c r="F21" s="94"/>
      <c r="G21" s="95"/>
      <c r="H21" s="95"/>
      <c r="I21" s="98">
        <v>0</v>
      </c>
      <c r="J21" s="97"/>
      <c r="K21" s="95"/>
      <c r="L21" s="95"/>
      <c r="M21" s="94"/>
      <c r="N21" s="98"/>
      <c r="O21" s="95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4.8568761596516685</v>
      </c>
      <c r="F22" s="94"/>
      <c r="G22" s="95"/>
      <c r="H22" s="95"/>
      <c r="I22" s="98">
        <v>0</v>
      </c>
      <c r="J22" s="97"/>
      <c r="K22" s="95"/>
      <c r="L22" s="95"/>
      <c r="M22" s="94"/>
      <c r="N22" s="98"/>
      <c r="O22" s="95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6.2655835514018676</v>
      </c>
      <c r="F23" s="94"/>
      <c r="G23" s="95"/>
      <c r="H23" s="95"/>
      <c r="I23" s="98">
        <v>0</v>
      </c>
      <c r="J23" s="97"/>
      <c r="K23" s="95"/>
      <c r="L23" s="95"/>
      <c r="M23" s="94"/>
      <c r="N23" s="98"/>
      <c r="O23" s="95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12.929094475660643</v>
      </c>
      <c r="F24" s="94"/>
      <c r="G24" s="95"/>
      <c r="H24" s="95"/>
      <c r="I24" s="98">
        <v>0</v>
      </c>
      <c r="J24" s="97"/>
      <c r="K24" s="95"/>
      <c r="L24" s="95"/>
      <c r="M24" s="94"/>
      <c r="N24" s="98"/>
      <c r="O24" s="95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10.451797081470797</v>
      </c>
      <c r="F25" s="94"/>
      <c r="G25" s="95"/>
      <c r="H25" s="95"/>
      <c r="I25" s="98">
        <v>0</v>
      </c>
      <c r="J25" s="97"/>
      <c r="K25" s="95"/>
      <c r="L25" s="95"/>
      <c r="M25" s="94"/>
      <c r="N25" s="98"/>
      <c r="O25" s="95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7.899726545454544</v>
      </c>
      <c r="F26" s="94"/>
      <c r="G26" s="95"/>
      <c r="H26" s="95"/>
      <c r="I26" s="98">
        <v>0</v>
      </c>
      <c r="J26" s="97"/>
      <c r="K26" s="95"/>
      <c r="L26" s="95"/>
      <c r="M26" s="94"/>
      <c r="N26" s="98"/>
      <c r="O26" s="95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8.96754570954357</v>
      </c>
      <c r="F27" s="94"/>
      <c r="G27" s="95"/>
      <c r="H27" s="95"/>
      <c r="I27" s="98">
        <v>0</v>
      </c>
      <c r="J27" s="97"/>
      <c r="K27" s="95"/>
      <c r="L27" s="95"/>
      <c r="M27" s="94"/>
      <c r="N27" s="98"/>
      <c r="O27" s="95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9.9812598439024409</v>
      </c>
      <c r="F28" s="94"/>
      <c r="G28" s="95"/>
      <c r="H28" s="95"/>
      <c r="I28" s="98">
        <v>0</v>
      </c>
      <c r="J28" s="97"/>
      <c r="K28" s="95"/>
      <c r="L28" s="95"/>
      <c r="M28" s="94"/>
      <c r="N28" s="98"/>
      <c r="O28" s="95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10.301297558204768</v>
      </c>
      <c r="F29" s="94"/>
      <c r="G29" s="95"/>
      <c r="H29" s="95"/>
      <c r="I29" s="98">
        <v>0</v>
      </c>
      <c r="J29" s="97"/>
      <c r="K29" s="95"/>
      <c r="L29" s="95"/>
      <c r="M29" s="94"/>
      <c r="N29" s="98"/>
      <c r="O29" s="95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9.4261412246696032</v>
      </c>
      <c r="F30" s="94"/>
      <c r="G30" s="95"/>
      <c r="H30" s="95"/>
      <c r="I30" s="98">
        <v>0</v>
      </c>
      <c r="J30" s="97"/>
      <c r="K30" s="95"/>
      <c r="L30" s="95"/>
      <c r="M30" s="94"/>
      <c r="N30" s="98"/>
      <c r="O30" s="95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12.155717870439313</v>
      </c>
      <c r="F31" s="94"/>
      <c r="G31" s="95"/>
      <c r="H31" s="95"/>
      <c r="I31" s="98">
        <v>0</v>
      </c>
      <c r="J31" s="97"/>
      <c r="K31" s="95"/>
      <c r="L31" s="95"/>
      <c r="M31" s="94"/>
      <c r="N31" s="98"/>
      <c r="O31" s="95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11.87717769305331</v>
      </c>
      <c r="F32" s="94"/>
      <c r="G32" s="95"/>
      <c r="H32" s="95"/>
      <c r="I32" s="98">
        <v>0</v>
      </c>
      <c r="J32" s="97"/>
      <c r="K32" s="95"/>
      <c r="L32" s="95"/>
      <c r="M32" s="94"/>
      <c r="N32" s="98"/>
      <c r="O32" s="95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16.002406656076253</v>
      </c>
      <c r="F33" s="94"/>
      <c r="G33" s="95"/>
      <c r="H33" s="95"/>
      <c r="I33" s="98">
        <v>0</v>
      </c>
      <c r="J33" s="97"/>
      <c r="K33" s="95"/>
      <c r="L33" s="95"/>
      <c r="M33" s="94"/>
      <c r="N33" s="98"/>
      <c r="O33" s="95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14.404060838414633</v>
      </c>
      <c r="F34" s="94"/>
      <c r="G34" s="95"/>
      <c r="H34" s="95"/>
      <c r="I34" s="98">
        <v>0</v>
      </c>
      <c r="J34" s="97"/>
      <c r="K34" s="95"/>
      <c r="L34" s="95"/>
      <c r="M34" s="94"/>
      <c r="N34" s="98"/>
      <c r="O34" s="95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12.948878186010761</v>
      </c>
      <c r="F35" s="94"/>
      <c r="G35" s="95"/>
      <c r="H35" s="95"/>
      <c r="I35" s="98">
        <v>0</v>
      </c>
      <c r="J35" s="97"/>
      <c r="K35" s="95"/>
      <c r="L35" s="95"/>
      <c r="M35" s="94"/>
      <c r="N35" s="98"/>
      <c r="O35" s="95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10.696652741514361</v>
      </c>
      <c r="F36" s="94"/>
      <c r="G36" s="95"/>
      <c r="H36" s="95"/>
      <c r="I36" s="98">
        <v>0</v>
      </c>
      <c r="J36" s="97"/>
      <c r="K36" s="95"/>
      <c r="L36" s="95"/>
      <c r="M36" s="94"/>
      <c r="N36" s="98"/>
      <c r="O36" s="95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8.0157795180722893</v>
      </c>
      <c r="F37" s="94"/>
      <c r="G37" s="95"/>
      <c r="H37" s="95"/>
      <c r="I37" s="98">
        <v>0</v>
      </c>
      <c r="J37" s="97"/>
      <c r="K37" s="95"/>
      <c r="L37" s="95"/>
      <c r="M37" s="94"/>
      <c r="N37" s="98"/>
      <c r="O37" s="95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5"/>
      <c r="M38" s="94"/>
      <c r="N38" s="95"/>
      <c r="O38" s="95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192.08713128946681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5" width="11.3046875" style="28" customWidth="1"/>
    <col min="6" max="6" width="11.3046875" style="17" customWidth="1"/>
    <col min="7" max="7" width="10.69140625" style="17" customWidth="1"/>
    <col min="8" max="8" width="7.421875E-2" style="17" hidden="1" customWidth="1"/>
    <col min="9" max="9" width="11.3046875" style="28" customWidth="1"/>
    <col min="10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I1" s="25"/>
      <c r="J1" s="2" t="s">
        <v>1</v>
      </c>
      <c r="M1" s="201" t="s">
        <v>305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25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E3" s="25"/>
      <c r="I3" s="25"/>
      <c r="M3" s="199" t="s">
        <v>63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6"/>
      <c r="K4" s="6"/>
      <c r="M4" s="199" t="s">
        <v>64</v>
      </c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30"/>
      <c r="I5" s="25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E8" s="25"/>
      <c r="I8" s="25"/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КТП общества садоводов "Заря-2"</v>
      </c>
      <c r="C10" s="216"/>
      <c r="D10" s="216"/>
      <c r="E10" s="217"/>
      <c r="F10" s="215" t="str">
        <f>M4</f>
        <v>КТП "Дачи"</v>
      </c>
      <c r="G10" s="218"/>
      <c r="H10" s="218"/>
      <c r="I10" s="219"/>
      <c r="J10" s="215" t="str">
        <f>B10</f>
        <v>КТП общества садоводов "Заря-2"</v>
      </c>
      <c r="K10" s="216"/>
      <c r="L10" s="217"/>
      <c r="M10" s="215" t="str">
        <f>F10</f>
        <v>КТП "Дачи"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27">
        <v>40</v>
      </c>
      <c r="F11" s="204" t="s">
        <v>286</v>
      </c>
      <c r="G11" s="205"/>
      <c r="H11" s="85"/>
      <c r="I11" s="27">
        <v>60</v>
      </c>
      <c r="J11" s="204" t="s">
        <v>286</v>
      </c>
      <c r="K11" s="205"/>
      <c r="L11" s="8">
        <f>E11</f>
        <v>40</v>
      </c>
      <c r="M11" s="204" t="s">
        <v>286</v>
      </c>
      <c r="N11" s="205"/>
      <c r="O11" s="8">
        <f>I11</f>
        <v>60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19.884317807458803</v>
      </c>
      <c r="F14" s="94"/>
      <c r="G14" s="95"/>
      <c r="H14" s="95"/>
      <c r="I14" s="98">
        <v>9.8008138334778838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3"/>
      <c r="C15" s="95"/>
      <c r="D15" s="95"/>
      <c r="E15" s="92">
        <v>13.230900433734941</v>
      </c>
      <c r="F15" s="103"/>
      <c r="G15" s="94"/>
      <c r="H15" s="94"/>
      <c r="I15" s="98">
        <v>6.9015703012048188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3"/>
      <c r="C16" s="95"/>
      <c r="D16" s="95"/>
      <c r="E16" s="92">
        <v>14.776722084772366</v>
      </c>
      <c r="F16" s="103"/>
      <c r="G16" s="94"/>
      <c r="H16" s="94"/>
      <c r="I16" s="98">
        <v>6.5859147692307678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3"/>
      <c r="C17" s="95"/>
      <c r="D17" s="95"/>
      <c r="E17" s="92">
        <v>11.222046192366411</v>
      </c>
      <c r="F17" s="103"/>
      <c r="G17" s="94"/>
      <c r="H17" s="94"/>
      <c r="I17" s="98">
        <v>5.6038345038167936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3"/>
      <c r="C18" s="95"/>
      <c r="D18" s="95"/>
      <c r="E18" s="92">
        <v>10.802913760144275</v>
      </c>
      <c r="F18" s="103"/>
      <c r="G18" s="94"/>
      <c r="H18" s="94"/>
      <c r="I18" s="98">
        <v>4.8509602344454459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3"/>
      <c r="C19" s="95"/>
      <c r="D19" s="95"/>
      <c r="E19" s="92">
        <v>13.589665010526316</v>
      </c>
      <c r="F19" s="103"/>
      <c r="G19" s="94"/>
      <c r="H19" s="94"/>
      <c r="I19" s="98">
        <v>5.3681305263157881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3"/>
      <c r="C20" s="95"/>
      <c r="D20" s="95"/>
      <c r="E20" s="92">
        <v>15.906776606520088</v>
      </c>
      <c r="F20" s="103"/>
      <c r="G20" s="94"/>
      <c r="H20" s="94"/>
      <c r="I20" s="98">
        <v>5.373486368460954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3"/>
      <c r="C21" s="95"/>
      <c r="D21" s="95"/>
      <c r="E21" s="92">
        <v>18.066047377777782</v>
      </c>
      <c r="F21" s="103"/>
      <c r="G21" s="94"/>
      <c r="H21" s="94"/>
      <c r="I21" s="98">
        <v>6.3463866666666666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3"/>
      <c r="C22" s="95"/>
      <c r="D22" s="95"/>
      <c r="E22" s="92">
        <v>20.466983669085632</v>
      </c>
      <c r="F22" s="103"/>
      <c r="G22" s="94"/>
      <c r="H22" s="94"/>
      <c r="I22" s="98">
        <v>8.1903778780841794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3"/>
      <c r="C23" s="95"/>
      <c r="D23" s="95"/>
      <c r="E23" s="92">
        <v>20.370266523364482</v>
      </c>
      <c r="F23" s="103"/>
      <c r="G23" s="94"/>
      <c r="H23" s="94"/>
      <c r="I23" s="98">
        <v>10.484172476635512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3"/>
      <c r="C24" s="95"/>
      <c r="D24" s="95"/>
      <c r="E24" s="92">
        <v>29.493325658970793</v>
      </c>
      <c r="F24" s="103"/>
      <c r="G24" s="94"/>
      <c r="H24" s="94"/>
      <c r="I24" s="98">
        <v>12.507493568845616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3"/>
      <c r="C25" s="95"/>
      <c r="D25" s="95"/>
      <c r="E25" s="92">
        <v>27.642951542033163</v>
      </c>
      <c r="F25" s="103"/>
      <c r="G25" s="94"/>
      <c r="H25" s="94"/>
      <c r="I25" s="98">
        <v>13.300092821917804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3"/>
      <c r="C26" s="95"/>
      <c r="D26" s="95"/>
      <c r="E26" s="92">
        <v>24.684026181818179</v>
      </c>
      <c r="F26" s="103"/>
      <c r="G26" s="94"/>
      <c r="H26" s="94"/>
      <c r="I26" s="98">
        <v>11.231441454545456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3"/>
      <c r="C27" s="95"/>
      <c r="D27" s="95"/>
      <c r="E27" s="92">
        <v>21.320497434024901</v>
      </c>
      <c r="F27" s="103"/>
      <c r="G27" s="94"/>
      <c r="H27" s="94"/>
      <c r="I27" s="98">
        <v>12.096736132780084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3"/>
      <c r="C28" s="95"/>
      <c r="D28" s="95"/>
      <c r="E28" s="92">
        <v>23.684917650731713</v>
      </c>
      <c r="F28" s="103"/>
      <c r="G28" s="94"/>
      <c r="H28" s="94"/>
      <c r="I28" s="98">
        <v>10.909749131707319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3"/>
      <c r="C29" s="95"/>
      <c r="D29" s="95"/>
      <c r="E29" s="92">
        <v>25.234870249649369</v>
      </c>
      <c r="F29" s="103"/>
      <c r="G29" s="94"/>
      <c r="H29" s="94"/>
      <c r="I29" s="98">
        <v>11.900649105189338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3"/>
      <c r="C30" s="95"/>
      <c r="D30" s="95"/>
      <c r="E30" s="92">
        <v>25.77981973215859</v>
      </c>
      <c r="F30" s="103"/>
      <c r="G30" s="94"/>
      <c r="H30" s="94"/>
      <c r="I30" s="98">
        <v>13.943231048458152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3"/>
      <c r="C31" s="95"/>
      <c r="D31" s="95"/>
      <c r="E31" s="92">
        <v>23.97516541474311</v>
      </c>
      <c r="F31" s="103"/>
      <c r="G31" s="94"/>
      <c r="H31" s="94"/>
      <c r="I31" s="98">
        <v>12.097392911392401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3"/>
      <c r="C32" s="95"/>
      <c r="D32" s="95"/>
      <c r="E32" s="92">
        <v>25.703430699838449</v>
      </c>
      <c r="F32" s="103"/>
      <c r="G32" s="94"/>
      <c r="H32" s="94"/>
      <c r="I32" s="98">
        <v>10.615050959612278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3"/>
      <c r="C33" s="95"/>
      <c r="D33" s="95"/>
      <c r="E33" s="92">
        <v>31.12761218745036</v>
      </c>
      <c r="F33" s="103"/>
      <c r="G33" s="94"/>
      <c r="H33" s="94"/>
      <c r="I33" s="98">
        <v>11.823904718030187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3"/>
      <c r="C34" s="95"/>
      <c r="D34" s="95"/>
      <c r="E34" s="92">
        <v>24.475441307926829</v>
      </c>
      <c r="F34" s="103"/>
      <c r="G34" s="94"/>
      <c r="H34" s="94"/>
      <c r="I34" s="98">
        <v>12.950617088414637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3"/>
      <c r="C35" s="95"/>
      <c r="D35" s="95"/>
      <c r="E35" s="92">
        <v>24.495137266717904</v>
      </c>
      <c r="F35" s="103"/>
      <c r="G35" s="94"/>
      <c r="H35" s="94"/>
      <c r="I35" s="98">
        <v>14.426889592621059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3"/>
      <c r="C36" s="95"/>
      <c r="D36" s="95"/>
      <c r="E36" s="92">
        <v>25.998700699738901</v>
      </c>
      <c r="F36" s="103"/>
      <c r="G36" s="94"/>
      <c r="H36" s="94"/>
      <c r="I36" s="98">
        <v>11.204670078328979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3"/>
      <c r="C37" s="95"/>
      <c r="D37" s="95"/>
      <c r="E37" s="92">
        <v>23.879388888123923</v>
      </c>
      <c r="F37" s="103"/>
      <c r="G37" s="94"/>
      <c r="H37" s="94"/>
      <c r="I37" s="98">
        <v>9.8618378313253015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103"/>
      <c r="G38" s="94"/>
      <c r="H38" s="94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495.92760657221851</v>
      </c>
      <c r="F39" s="107"/>
      <c r="G39" s="107"/>
      <c r="H39" s="107"/>
      <c r="I39" s="113">
        <f>SUM(I15:I38)</f>
        <v>228.57459016802952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E40" s="25"/>
      <c r="I40" s="25"/>
      <c r="P40" s="3"/>
      <c r="Q40" s="3"/>
    </row>
    <row r="41" spans="1:17" s="1" customFormat="1" ht="12.75" customHeight="1" x14ac:dyDescent="0.35">
      <c r="A41" s="1" t="s">
        <v>289</v>
      </c>
      <c r="E41" s="25"/>
      <c r="I41" s="25"/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347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147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21"/>
      <c r="K4" s="21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КТП-100 Детский дом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КТП-100 Детский дом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2">
        <v>20</v>
      </c>
      <c r="F11" s="204" t="s">
        <v>286</v>
      </c>
      <c r="G11" s="205"/>
      <c r="H11" s="85"/>
      <c r="I11" s="22">
        <v>200</v>
      </c>
      <c r="J11" s="204" t="s">
        <v>286</v>
      </c>
      <c r="K11" s="205"/>
      <c r="L11" s="22">
        <f>E11</f>
        <v>20</v>
      </c>
      <c r="M11" s="204" t="s">
        <v>286</v>
      </c>
      <c r="N11" s="205"/>
      <c r="O11" s="22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0.9070053564614049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3"/>
      <c r="C15" s="95"/>
      <c r="D15" s="95"/>
      <c r="E15" s="92">
        <v>0.47673746987951804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3"/>
      <c r="C16" s="95"/>
      <c r="D16" s="95"/>
      <c r="E16" s="92">
        <v>0.53641322825745674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3"/>
      <c r="C17" s="95"/>
      <c r="D17" s="95"/>
      <c r="E17" s="92">
        <v>0.66295703918575055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3"/>
      <c r="C18" s="95"/>
      <c r="D18" s="95"/>
      <c r="E18" s="92">
        <v>0.66491269612263293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3"/>
      <c r="C19" s="95"/>
      <c r="D19" s="95"/>
      <c r="E19" s="92">
        <v>0.47061132631578945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3"/>
      <c r="C20" s="95"/>
      <c r="D20" s="95"/>
      <c r="E20" s="92">
        <v>0.52875516300227432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3"/>
      <c r="C21" s="95"/>
      <c r="D21" s="95"/>
      <c r="E21" s="92">
        <v>0.44071101708238858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3"/>
      <c r="C22" s="95"/>
      <c r="D22" s="95"/>
      <c r="E22" s="92">
        <v>0.53927089462989841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3"/>
      <c r="C23" s="95"/>
      <c r="D23" s="95"/>
      <c r="E23" s="92">
        <v>0.42049059679572748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3"/>
      <c r="C24" s="95"/>
      <c r="D24" s="95"/>
      <c r="E24" s="92">
        <v>0.54094296244784412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3"/>
      <c r="C25" s="95"/>
      <c r="D25" s="95"/>
      <c r="E25" s="92">
        <v>0.50650599798125451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3"/>
      <c r="C26" s="95"/>
      <c r="D26" s="95"/>
      <c r="E26" s="92">
        <v>0.37332654545454547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3"/>
      <c r="C27" s="95"/>
      <c r="D27" s="95"/>
      <c r="E27" s="92">
        <v>0.91185548990318133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3"/>
      <c r="C28" s="95"/>
      <c r="D28" s="95"/>
      <c r="E28" s="92">
        <v>0.86888682146341456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3"/>
      <c r="C29" s="95"/>
      <c r="D29" s="95"/>
      <c r="E29" s="92">
        <v>0.573519778401122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3"/>
      <c r="C30" s="95"/>
      <c r="D30" s="95"/>
      <c r="E30" s="92">
        <v>0.3968901568281939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3"/>
      <c r="C31" s="95"/>
      <c r="D31" s="95"/>
      <c r="E31" s="92">
        <v>0.45744882204020842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3"/>
      <c r="C32" s="95"/>
      <c r="D32" s="95"/>
      <c r="E32" s="92">
        <v>0.38285407948303718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3"/>
      <c r="C33" s="95"/>
      <c r="D33" s="95"/>
      <c r="E33" s="92">
        <v>0.68612761239078646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3"/>
      <c r="C34" s="95"/>
      <c r="D34" s="95"/>
      <c r="E34" s="92">
        <v>0.42537191158536591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3"/>
      <c r="C35" s="95"/>
      <c r="D35" s="95"/>
      <c r="E35" s="92">
        <v>0.50978726518063022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3"/>
      <c r="C36" s="95"/>
      <c r="D36" s="95"/>
      <c r="E36" s="92">
        <v>0.94007436031331593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3"/>
      <c r="C37" s="95"/>
      <c r="D37" s="95"/>
      <c r="E37" s="92">
        <v>1.0072867332185886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3"/>
      <c r="C38" s="95"/>
      <c r="D38" s="95"/>
      <c r="E38" s="92"/>
      <c r="F38" s="92"/>
      <c r="G38" s="95"/>
      <c r="H38" s="95"/>
      <c r="I38" s="92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13.321737967962925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4"/>
  <sheetViews>
    <sheetView topLeftCell="E1" zoomScale="70" zoomScaleNormal="70" workbookViewId="0">
      <selection activeCell="O13" sqref="O13:O39"/>
    </sheetView>
  </sheetViews>
  <sheetFormatPr defaultColWidth="9.07421875" defaultRowHeight="12.45" x14ac:dyDescent="0.3"/>
  <cols>
    <col min="1" max="1" width="5.3046875" style="17" customWidth="1"/>
    <col min="2" max="3" width="11.3046875" style="17" customWidth="1"/>
    <col min="4" max="4" width="0.4609375" style="17" hidden="1" customWidth="1"/>
    <col min="5" max="6" width="11.3046875" style="17" customWidth="1"/>
    <col min="7" max="7" width="10.69140625" style="17" customWidth="1"/>
    <col min="8" max="8" width="7.421875E-2" style="17" hidden="1" customWidth="1"/>
    <col min="9" max="15" width="11.3046875" style="17" customWidth="1"/>
    <col min="16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M1" s="201" t="s">
        <v>312</v>
      </c>
      <c r="N1" s="201"/>
      <c r="O1" s="201"/>
      <c r="P1" s="3"/>
      <c r="Q1" s="3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M2" s="202" t="s">
        <v>4</v>
      </c>
      <c r="N2" s="199"/>
      <c r="O2" s="199"/>
      <c r="P2" s="3"/>
      <c r="Q2" s="3"/>
    </row>
    <row r="3" spans="1:17" s="1" customFormat="1" ht="13.5" customHeight="1" x14ac:dyDescent="0.35">
      <c r="M3" s="199" t="s">
        <v>82</v>
      </c>
      <c r="N3" s="199"/>
      <c r="O3" s="199"/>
      <c r="P3" s="3"/>
      <c r="Q3" s="3"/>
    </row>
    <row r="4" spans="1:17" s="1" customFormat="1" ht="15" customHeight="1" x14ac:dyDescent="0.4"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M4" s="199"/>
      <c r="N4" s="199"/>
      <c r="O4" s="199"/>
      <c r="P4" s="3"/>
      <c r="Q4" s="3"/>
    </row>
    <row r="5" spans="1:17" s="1" customFormat="1" ht="9.75" customHeight="1" x14ac:dyDescent="0.4">
      <c r="B5" s="206" t="s">
        <v>7</v>
      </c>
      <c r="C5" s="207"/>
      <c r="D5" s="84"/>
      <c r="E5" s="6"/>
      <c r="P5" s="3"/>
      <c r="Q5" s="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3"/>
      <c r="Q6" s="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3"/>
      <c r="Q7" s="3"/>
    </row>
    <row r="8" spans="1:17" s="1" customFormat="1" ht="9" customHeight="1" x14ac:dyDescent="0.35">
      <c r="A8" s="7">
        <v>1630</v>
      </c>
      <c r="B8" s="7">
        <v>1628</v>
      </c>
      <c r="P8" s="3"/>
      <c r="Q8" s="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  <c r="P9" s="3"/>
      <c r="Q9" s="3"/>
    </row>
    <row r="10" spans="1:17" s="1" customFormat="1" ht="14.6" x14ac:dyDescent="0.35">
      <c r="A10" s="211"/>
      <c r="B10" s="215" t="str">
        <f>M3</f>
        <v>ТП-55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ТП-55</v>
      </c>
      <c r="K10" s="216"/>
      <c r="L10" s="217"/>
      <c r="M10" s="215">
        <f>F10</f>
        <v>0</v>
      </c>
      <c r="N10" s="218"/>
      <c r="O10" s="219"/>
      <c r="P10" s="3"/>
      <c r="Q10" s="3"/>
    </row>
    <row r="11" spans="1:17" s="1" customFormat="1" ht="12.9" x14ac:dyDescent="0.35">
      <c r="A11" s="211"/>
      <c r="B11" s="204" t="s">
        <v>286</v>
      </c>
      <c r="C11" s="205"/>
      <c r="D11" s="85"/>
      <c r="E11" s="8">
        <v>30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30</v>
      </c>
      <c r="M11" s="204" t="s">
        <v>286</v>
      </c>
      <c r="N11" s="205"/>
      <c r="O11" s="8">
        <f>I11</f>
        <v>120</v>
      </c>
      <c r="P11" s="3"/>
      <c r="Q11" s="3"/>
    </row>
    <row r="12" spans="1:17" s="10" customFormat="1" ht="35.25" customHeight="1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s="11" customFormat="1" ht="10.75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134"/>
      <c r="Q13" s="134"/>
    </row>
    <row r="14" spans="1:17" s="87" customFormat="1" ht="12.9" x14ac:dyDescent="0.35">
      <c r="A14" s="166">
        <v>0</v>
      </c>
      <c r="B14" s="102"/>
      <c r="C14" s="95"/>
      <c r="D14" s="95"/>
      <c r="E14" s="92">
        <v>5.2863648915871631</v>
      </c>
      <c r="F14" s="94"/>
      <c r="G14" s="95"/>
      <c r="H14" s="95"/>
      <c r="I14" s="98">
        <v>0</v>
      </c>
      <c r="J14" s="97"/>
      <c r="K14" s="95"/>
      <c r="L14" s="95"/>
      <c r="M14" s="94"/>
      <c r="N14" s="95"/>
      <c r="O14" s="95"/>
      <c r="P14" s="189"/>
      <c r="Q14" s="189"/>
    </row>
    <row r="15" spans="1:17" s="88" customFormat="1" ht="12.9" x14ac:dyDescent="0.35">
      <c r="A15" s="179">
        <v>1</v>
      </c>
      <c r="B15" s="102"/>
      <c r="C15" s="95"/>
      <c r="D15" s="95"/>
      <c r="E15" s="92">
        <v>2.6353778313253007</v>
      </c>
      <c r="F15" s="94"/>
      <c r="G15" s="95"/>
      <c r="H15" s="95"/>
      <c r="I15" s="98">
        <v>0</v>
      </c>
      <c r="J15" s="97"/>
      <c r="K15" s="95"/>
      <c r="L15" s="94"/>
      <c r="M15" s="94"/>
      <c r="N15" s="95"/>
      <c r="O15" s="94"/>
      <c r="P15" s="190"/>
      <c r="Q15" s="190"/>
    </row>
    <row r="16" spans="1:17" s="87" customFormat="1" ht="12.9" x14ac:dyDescent="0.35">
      <c r="A16" s="166">
        <v>2</v>
      </c>
      <c r="B16" s="102"/>
      <c r="C16" s="95"/>
      <c r="D16" s="95"/>
      <c r="E16" s="92">
        <v>1.4585093124018838</v>
      </c>
      <c r="F16" s="94"/>
      <c r="G16" s="95"/>
      <c r="H16" s="95"/>
      <c r="I16" s="98">
        <v>0</v>
      </c>
      <c r="J16" s="97"/>
      <c r="K16" s="95"/>
      <c r="L16" s="94"/>
      <c r="M16" s="94"/>
      <c r="N16" s="95"/>
      <c r="O16" s="94"/>
      <c r="P16" s="189"/>
      <c r="Q16" s="189"/>
    </row>
    <row r="17" spans="1:17" s="87" customFormat="1" ht="12.9" x14ac:dyDescent="0.35">
      <c r="A17" s="166">
        <v>3</v>
      </c>
      <c r="B17" s="102"/>
      <c r="C17" s="95"/>
      <c r="D17" s="95"/>
      <c r="E17" s="92">
        <v>1.4115781374045799</v>
      </c>
      <c r="F17" s="94"/>
      <c r="G17" s="95"/>
      <c r="H17" s="95"/>
      <c r="I17" s="98">
        <v>0</v>
      </c>
      <c r="J17" s="97"/>
      <c r="K17" s="95"/>
      <c r="L17" s="94"/>
      <c r="M17" s="94"/>
      <c r="N17" s="95"/>
      <c r="O17" s="94"/>
      <c r="P17" s="189"/>
      <c r="Q17" s="189"/>
    </row>
    <row r="18" spans="1:17" s="87" customFormat="1" ht="12.9" x14ac:dyDescent="0.35">
      <c r="A18" s="166">
        <v>4</v>
      </c>
      <c r="B18" s="102"/>
      <c r="C18" s="95"/>
      <c r="D18" s="95"/>
      <c r="E18" s="92">
        <v>1.1375350766456265</v>
      </c>
      <c r="F18" s="94"/>
      <c r="G18" s="95"/>
      <c r="H18" s="95"/>
      <c r="I18" s="98">
        <v>0</v>
      </c>
      <c r="J18" s="97"/>
      <c r="K18" s="95"/>
      <c r="L18" s="94"/>
      <c r="M18" s="94"/>
      <c r="N18" s="95"/>
      <c r="O18" s="94"/>
      <c r="P18" s="189"/>
      <c r="Q18" s="189"/>
    </row>
    <row r="19" spans="1:17" s="87" customFormat="1" ht="12.9" x14ac:dyDescent="0.35">
      <c r="A19" s="166">
        <v>5</v>
      </c>
      <c r="B19" s="102"/>
      <c r="C19" s="95"/>
      <c r="D19" s="95"/>
      <c r="E19" s="92">
        <v>1.248912</v>
      </c>
      <c r="F19" s="94"/>
      <c r="G19" s="95"/>
      <c r="H19" s="95"/>
      <c r="I19" s="98">
        <v>0</v>
      </c>
      <c r="J19" s="97"/>
      <c r="K19" s="95"/>
      <c r="L19" s="94"/>
      <c r="M19" s="94"/>
      <c r="N19" s="95"/>
      <c r="O19" s="94"/>
      <c r="P19" s="189"/>
      <c r="Q19" s="189"/>
    </row>
    <row r="20" spans="1:17" s="87" customFormat="1" ht="12.9" x14ac:dyDescent="0.35">
      <c r="A20" s="166">
        <v>6</v>
      </c>
      <c r="B20" s="102"/>
      <c r="C20" s="95"/>
      <c r="D20" s="95"/>
      <c r="E20" s="92">
        <v>1.0998363912054585</v>
      </c>
      <c r="F20" s="94"/>
      <c r="G20" s="95"/>
      <c r="H20" s="95"/>
      <c r="I20" s="98">
        <v>0</v>
      </c>
      <c r="J20" s="97"/>
      <c r="K20" s="95"/>
      <c r="L20" s="94"/>
      <c r="M20" s="94"/>
      <c r="N20" s="95"/>
      <c r="O20" s="94"/>
      <c r="P20" s="189"/>
      <c r="Q20" s="189"/>
    </row>
    <row r="21" spans="1:17" s="87" customFormat="1" ht="12.9" x14ac:dyDescent="0.35">
      <c r="A21" s="166">
        <v>7</v>
      </c>
      <c r="B21" s="102"/>
      <c r="C21" s="95"/>
      <c r="D21" s="95"/>
      <c r="E21" s="92">
        <v>1.4581578888888889</v>
      </c>
      <c r="F21" s="94"/>
      <c r="G21" s="95"/>
      <c r="H21" s="95"/>
      <c r="I21" s="98">
        <v>0</v>
      </c>
      <c r="J21" s="97"/>
      <c r="K21" s="95"/>
      <c r="L21" s="94"/>
      <c r="M21" s="94"/>
      <c r="N21" s="95"/>
      <c r="O21" s="94"/>
      <c r="P21" s="189"/>
      <c r="Q21" s="189"/>
    </row>
    <row r="22" spans="1:17" s="87" customFormat="1" ht="12.9" x14ac:dyDescent="0.35">
      <c r="A22" s="166">
        <v>8</v>
      </c>
      <c r="B22" s="102"/>
      <c r="C22" s="95"/>
      <c r="D22" s="95"/>
      <c r="E22" s="92">
        <v>1.6309067547169809</v>
      </c>
      <c r="F22" s="94"/>
      <c r="G22" s="95"/>
      <c r="H22" s="95"/>
      <c r="I22" s="98">
        <v>0</v>
      </c>
      <c r="J22" s="97"/>
      <c r="K22" s="95"/>
      <c r="L22" s="94"/>
      <c r="M22" s="94"/>
      <c r="N22" s="95"/>
      <c r="O22" s="94"/>
      <c r="P22" s="189"/>
      <c r="Q22" s="189"/>
    </row>
    <row r="23" spans="1:17" s="87" customFormat="1" ht="12.9" x14ac:dyDescent="0.35">
      <c r="A23" s="166">
        <v>9</v>
      </c>
      <c r="B23" s="102"/>
      <c r="C23" s="95"/>
      <c r="D23" s="95"/>
      <c r="E23" s="92">
        <v>2.1092944626168224</v>
      </c>
      <c r="F23" s="94"/>
      <c r="G23" s="95"/>
      <c r="H23" s="95"/>
      <c r="I23" s="98">
        <v>0</v>
      </c>
      <c r="J23" s="97"/>
      <c r="K23" s="95"/>
      <c r="L23" s="94"/>
      <c r="M23" s="94"/>
      <c r="N23" s="95"/>
      <c r="O23" s="94"/>
      <c r="P23" s="189"/>
      <c r="Q23" s="189"/>
    </row>
    <row r="24" spans="1:17" s="87" customFormat="1" ht="12.9" x14ac:dyDescent="0.35">
      <c r="A24" s="166">
        <v>10</v>
      </c>
      <c r="B24" s="102"/>
      <c r="C24" s="95"/>
      <c r="D24" s="95"/>
      <c r="E24" s="92">
        <v>3.4079406634214187</v>
      </c>
      <c r="F24" s="94"/>
      <c r="G24" s="95"/>
      <c r="H24" s="95"/>
      <c r="I24" s="98">
        <v>0</v>
      </c>
      <c r="J24" s="97"/>
      <c r="K24" s="95"/>
      <c r="L24" s="94"/>
      <c r="M24" s="94"/>
      <c r="N24" s="95"/>
      <c r="O24" s="94"/>
      <c r="P24" s="189"/>
      <c r="Q24" s="189"/>
    </row>
    <row r="25" spans="1:17" s="87" customFormat="1" ht="12.9" x14ac:dyDescent="0.35">
      <c r="A25" s="166">
        <v>11</v>
      </c>
      <c r="B25" s="102"/>
      <c r="C25" s="95"/>
      <c r="D25" s="95"/>
      <c r="E25" s="92">
        <v>3.2586434318673394</v>
      </c>
      <c r="F25" s="94"/>
      <c r="G25" s="95"/>
      <c r="H25" s="95"/>
      <c r="I25" s="98">
        <v>0</v>
      </c>
      <c r="J25" s="97"/>
      <c r="K25" s="95"/>
      <c r="L25" s="94"/>
      <c r="M25" s="94"/>
      <c r="N25" s="95"/>
      <c r="O25" s="94"/>
      <c r="P25" s="189"/>
      <c r="Q25" s="189"/>
    </row>
    <row r="26" spans="1:17" s="87" customFormat="1" ht="12.9" x14ac:dyDescent="0.35">
      <c r="A26" s="166">
        <v>12</v>
      </c>
      <c r="B26" s="102"/>
      <c r="C26" s="95"/>
      <c r="D26" s="95"/>
      <c r="E26" s="92">
        <v>3.3107607272727275</v>
      </c>
      <c r="F26" s="94"/>
      <c r="G26" s="95"/>
      <c r="H26" s="95"/>
      <c r="I26" s="98">
        <v>0</v>
      </c>
      <c r="J26" s="97"/>
      <c r="K26" s="95"/>
      <c r="L26" s="94"/>
      <c r="M26" s="94"/>
      <c r="N26" s="95"/>
      <c r="O26" s="94"/>
      <c r="P26" s="189"/>
      <c r="Q26" s="189"/>
    </row>
    <row r="27" spans="1:17" s="87" customFormat="1" ht="12.9" x14ac:dyDescent="0.35">
      <c r="A27" s="166">
        <v>13</v>
      </c>
      <c r="B27" s="102"/>
      <c r="C27" s="95"/>
      <c r="D27" s="95"/>
      <c r="E27" s="92">
        <v>3.4757115103734439</v>
      </c>
      <c r="F27" s="94"/>
      <c r="G27" s="95"/>
      <c r="H27" s="95"/>
      <c r="I27" s="98">
        <v>0</v>
      </c>
      <c r="J27" s="97"/>
      <c r="K27" s="95"/>
      <c r="L27" s="94"/>
      <c r="M27" s="94"/>
      <c r="N27" s="95"/>
      <c r="O27" s="94"/>
      <c r="P27" s="189"/>
      <c r="Q27" s="189"/>
    </row>
    <row r="28" spans="1:17" s="87" customFormat="1" ht="12.9" x14ac:dyDescent="0.35">
      <c r="A28" s="166">
        <v>14</v>
      </c>
      <c r="B28" s="102"/>
      <c r="C28" s="95"/>
      <c r="D28" s="95"/>
      <c r="E28" s="92">
        <v>3.7878142536585364</v>
      </c>
      <c r="F28" s="94"/>
      <c r="G28" s="95"/>
      <c r="H28" s="95"/>
      <c r="I28" s="98">
        <v>0</v>
      </c>
      <c r="J28" s="97"/>
      <c r="K28" s="95"/>
      <c r="L28" s="94"/>
      <c r="M28" s="94"/>
      <c r="N28" s="95"/>
      <c r="O28" s="94"/>
      <c r="P28" s="189"/>
      <c r="Q28" s="189"/>
    </row>
    <row r="29" spans="1:17" s="87" customFormat="1" ht="12.9" x14ac:dyDescent="0.35">
      <c r="A29" s="166">
        <v>15</v>
      </c>
      <c r="B29" s="102"/>
      <c r="C29" s="95"/>
      <c r="D29" s="95"/>
      <c r="E29" s="92">
        <v>3.2977387258064517</v>
      </c>
      <c r="F29" s="94"/>
      <c r="G29" s="95"/>
      <c r="H29" s="95"/>
      <c r="I29" s="98">
        <v>0</v>
      </c>
      <c r="J29" s="97"/>
      <c r="K29" s="95"/>
      <c r="L29" s="94"/>
      <c r="M29" s="94"/>
      <c r="N29" s="95"/>
      <c r="O29" s="94"/>
      <c r="P29" s="189"/>
      <c r="Q29" s="189"/>
    </row>
    <row r="30" spans="1:17" s="87" customFormat="1" ht="12.9" x14ac:dyDescent="0.35">
      <c r="A30" s="166">
        <v>16</v>
      </c>
      <c r="B30" s="102"/>
      <c r="C30" s="95"/>
      <c r="D30" s="95"/>
      <c r="E30" s="92">
        <v>2.739895116740088</v>
      </c>
      <c r="F30" s="94"/>
      <c r="G30" s="95"/>
      <c r="H30" s="95"/>
      <c r="I30" s="98">
        <v>0</v>
      </c>
      <c r="J30" s="97"/>
      <c r="K30" s="95"/>
      <c r="L30" s="94"/>
      <c r="M30" s="94"/>
      <c r="N30" s="95"/>
      <c r="O30" s="94"/>
      <c r="P30" s="189"/>
      <c r="Q30" s="189"/>
    </row>
    <row r="31" spans="1:17" s="89" customFormat="1" ht="12.9" x14ac:dyDescent="0.35">
      <c r="A31" s="166">
        <v>17</v>
      </c>
      <c r="B31" s="102"/>
      <c r="C31" s="95"/>
      <c r="D31" s="95"/>
      <c r="E31" s="92">
        <v>2.4652250260610571</v>
      </c>
      <c r="F31" s="94"/>
      <c r="G31" s="95"/>
      <c r="H31" s="95"/>
      <c r="I31" s="98">
        <v>0</v>
      </c>
      <c r="J31" s="97"/>
      <c r="K31" s="95"/>
      <c r="L31" s="94"/>
      <c r="M31" s="94"/>
      <c r="N31" s="95"/>
      <c r="O31" s="94"/>
      <c r="P31" s="191"/>
      <c r="Q31" s="191"/>
    </row>
    <row r="32" spans="1:17" s="89" customFormat="1" ht="12.9" x14ac:dyDescent="0.35">
      <c r="A32" s="166">
        <v>18</v>
      </c>
      <c r="B32" s="102"/>
      <c r="C32" s="95"/>
      <c r="D32" s="95"/>
      <c r="E32" s="92">
        <v>2.555986042003231</v>
      </c>
      <c r="F32" s="94"/>
      <c r="G32" s="95"/>
      <c r="H32" s="95"/>
      <c r="I32" s="98">
        <v>0</v>
      </c>
      <c r="J32" s="97"/>
      <c r="K32" s="95"/>
      <c r="L32" s="94"/>
      <c r="M32" s="94"/>
      <c r="N32" s="95"/>
      <c r="O32" s="94"/>
      <c r="P32" s="191"/>
      <c r="Q32" s="191"/>
    </row>
    <row r="33" spans="1:17" s="89" customFormat="1" ht="12.9" x14ac:dyDescent="0.35">
      <c r="A33" s="166">
        <v>19</v>
      </c>
      <c r="B33" s="102"/>
      <c r="C33" s="95"/>
      <c r="D33" s="95"/>
      <c r="E33" s="92">
        <v>2.5512656473391586</v>
      </c>
      <c r="F33" s="94"/>
      <c r="G33" s="95"/>
      <c r="H33" s="95"/>
      <c r="I33" s="98">
        <v>0</v>
      </c>
      <c r="J33" s="97"/>
      <c r="K33" s="95"/>
      <c r="L33" s="94"/>
      <c r="M33" s="94"/>
      <c r="N33" s="95"/>
      <c r="O33" s="94"/>
      <c r="P33" s="191"/>
      <c r="Q33" s="191"/>
    </row>
    <row r="34" spans="1:17" s="89" customFormat="1" ht="12.9" x14ac:dyDescent="0.35">
      <c r="A34" s="166">
        <v>20</v>
      </c>
      <c r="B34" s="102"/>
      <c r="C34" s="95"/>
      <c r="D34" s="95"/>
      <c r="E34" s="92">
        <v>3.371772862042683</v>
      </c>
      <c r="F34" s="94"/>
      <c r="G34" s="95"/>
      <c r="H34" s="95"/>
      <c r="I34" s="98">
        <v>0</v>
      </c>
      <c r="J34" s="97"/>
      <c r="K34" s="95"/>
      <c r="L34" s="94"/>
      <c r="M34" s="94"/>
      <c r="N34" s="95"/>
      <c r="O34" s="94"/>
      <c r="P34" s="191"/>
      <c r="Q34" s="191"/>
    </row>
    <row r="35" spans="1:17" s="89" customFormat="1" ht="12.9" x14ac:dyDescent="0.35">
      <c r="A35" s="166">
        <v>21</v>
      </c>
      <c r="B35" s="102"/>
      <c r="C35" s="95"/>
      <c r="D35" s="95"/>
      <c r="E35" s="92">
        <v>2.2813684242890084</v>
      </c>
      <c r="F35" s="94"/>
      <c r="G35" s="95"/>
      <c r="H35" s="95"/>
      <c r="I35" s="98">
        <v>0</v>
      </c>
      <c r="J35" s="97"/>
      <c r="K35" s="95"/>
      <c r="L35" s="94"/>
      <c r="M35" s="94"/>
      <c r="N35" s="95"/>
      <c r="O35" s="94"/>
      <c r="P35" s="191"/>
      <c r="Q35" s="191"/>
    </row>
    <row r="36" spans="1:17" s="89" customFormat="1" ht="12.9" x14ac:dyDescent="0.35">
      <c r="A36" s="166">
        <v>22</v>
      </c>
      <c r="B36" s="102"/>
      <c r="C36" s="95"/>
      <c r="D36" s="95"/>
      <c r="E36" s="92">
        <v>2.4991270496083549</v>
      </c>
      <c r="F36" s="94"/>
      <c r="G36" s="95"/>
      <c r="H36" s="95"/>
      <c r="I36" s="98">
        <v>0</v>
      </c>
      <c r="J36" s="97"/>
      <c r="K36" s="95"/>
      <c r="L36" s="94"/>
      <c r="M36" s="94"/>
      <c r="N36" s="95"/>
      <c r="O36" s="94"/>
      <c r="P36" s="191"/>
      <c r="Q36" s="191"/>
    </row>
    <row r="37" spans="1:17" s="89" customFormat="1" ht="12.9" x14ac:dyDescent="0.35">
      <c r="A37" s="166">
        <v>23</v>
      </c>
      <c r="B37" s="102"/>
      <c r="C37" s="95"/>
      <c r="D37" s="95"/>
      <c r="E37" s="92">
        <v>2.4715320180722893</v>
      </c>
      <c r="F37" s="94"/>
      <c r="G37" s="95"/>
      <c r="H37" s="95"/>
      <c r="I37" s="98">
        <v>0</v>
      </c>
      <c r="J37" s="97"/>
      <c r="K37" s="95"/>
      <c r="L37" s="94"/>
      <c r="M37" s="94"/>
      <c r="N37" s="95"/>
      <c r="O37" s="94"/>
      <c r="P37" s="191"/>
      <c r="Q37" s="191"/>
    </row>
    <row r="38" spans="1:17" s="89" customFormat="1" ht="12.9" x14ac:dyDescent="0.35">
      <c r="A38" s="166">
        <v>24</v>
      </c>
      <c r="B38" s="102"/>
      <c r="C38" s="95"/>
      <c r="D38" s="95"/>
      <c r="E38" s="116"/>
      <c r="F38" s="94"/>
      <c r="G38" s="95"/>
      <c r="H38" s="95"/>
      <c r="I38" s="116"/>
      <c r="J38" s="97"/>
      <c r="K38" s="95"/>
      <c r="L38" s="94"/>
      <c r="M38" s="94"/>
      <c r="N38" s="95"/>
      <c r="O38" s="94"/>
      <c r="P38" s="191"/>
      <c r="Q38" s="191"/>
    </row>
    <row r="39" spans="1:17" s="16" customFormat="1" ht="12.9" x14ac:dyDescent="0.4">
      <c r="A39" s="180" t="s">
        <v>14</v>
      </c>
      <c r="B39" s="182"/>
      <c r="C39" s="182"/>
      <c r="D39" s="182"/>
      <c r="E39" s="106">
        <f>SUM(E15:E38)</f>
        <v>55.664889353761325</v>
      </c>
      <c r="F39" s="107"/>
      <c r="G39" s="107"/>
      <c r="H39" s="107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192"/>
      <c r="Q39" s="192"/>
    </row>
    <row r="40" spans="1:17" s="1" customFormat="1" ht="12.75" customHeight="1" x14ac:dyDescent="0.35">
      <c r="A40" s="1" t="s">
        <v>288</v>
      </c>
      <c r="P40" s="3"/>
      <c r="Q40" s="3"/>
    </row>
    <row r="41" spans="1:17" s="1" customFormat="1" ht="12.75" customHeight="1" x14ac:dyDescent="0.35">
      <c r="A41" s="1" t="s">
        <v>289</v>
      </c>
      <c r="P41" s="3"/>
      <c r="Q41" s="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8"/>
      <c r="Q42" s="18"/>
    </row>
    <row r="43" spans="1:17" ht="12.9" x14ac:dyDescent="0.35">
      <c r="A43" s="1" t="s">
        <v>290</v>
      </c>
      <c r="P43" s="18"/>
      <c r="Q43" s="18"/>
    </row>
    <row r="44" spans="1:17" x14ac:dyDescent="0.3">
      <c r="P44" s="18"/>
      <c r="Q44" s="18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10.69140625" customWidth="1"/>
    <col min="8" max="8" width="7.421875E-2" hidden="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1"/>
      <c r="J1" s="2" t="s">
        <v>1</v>
      </c>
      <c r="K1" s="1"/>
      <c r="L1" s="1"/>
      <c r="M1" s="201" t="s">
        <v>328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1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9" t="s">
        <v>119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5" t="s">
        <v>6</v>
      </c>
      <c r="J4" s="6"/>
      <c r="K4" s="6"/>
      <c r="L4" s="1"/>
      <c r="M4" s="199" t="s">
        <v>118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ТП-15</v>
      </c>
      <c r="C10" s="216"/>
      <c r="D10" s="216"/>
      <c r="E10" s="217"/>
      <c r="F10" s="215" t="str">
        <f>M4</f>
        <v>ТП-23 В-2</v>
      </c>
      <c r="G10" s="218"/>
      <c r="H10" s="218"/>
      <c r="I10" s="219"/>
      <c r="J10" s="215" t="str">
        <f>B10</f>
        <v>ТП-15</v>
      </c>
      <c r="K10" s="216"/>
      <c r="L10" s="217"/>
      <c r="M10" s="215" t="str">
        <f>F10</f>
        <v>ТП-23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8">
        <v>40</v>
      </c>
      <c r="F11" s="204" t="s">
        <v>286</v>
      </c>
      <c r="G11" s="205"/>
      <c r="H11" s="85"/>
      <c r="I11" s="8">
        <v>120</v>
      </c>
      <c r="J11" s="204" t="s">
        <v>286</v>
      </c>
      <c r="K11" s="205"/>
      <c r="L11" s="8">
        <f>E11</f>
        <v>40</v>
      </c>
      <c r="M11" s="204" t="s">
        <v>286</v>
      </c>
      <c r="N11" s="205"/>
      <c r="O11" s="8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0.11177882914137033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7.5274337349397577E-2</v>
      </c>
      <c r="F15" s="94"/>
      <c r="G15" s="95"/>
      <c r="H15" s="95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0.10039819780219779</v>
      </c>
      <c r="F16" s="94"/>
      <c r="G16" s="95"/>
      <c r="H16" s="95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7.9237893129770989E-2</v>
      </c>
      <c r="F17" s="94"/>
      <c r="G17" s="95"/>
      <c r="H17" s="95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6.1794860234445442E-2</v>
      </c>
      <c r="F18" s="94"/>
      <c r="G18" s="95"/>
      <c r="H18" s="95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7.5905052631578929E-2</v>
      </c>
      <c r="F19" s="94"/>
      <c r="G19" s="95"/>
      <c r="H19" s="95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5.1838741470811217E-2</v>
      </c>
      <c r="F20" s="94"/>
      <c r="G20" s="95"/>
      <c r="H20" s="95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4.9854187452758887E-2</v>
      </c>
      <c r="F21" s="94"/>
      <c r="G21" s="95"/>
      <c r="H21" s="95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0.14191339332365746</v>
      </c>
      <c r="F22" s="94"/>
      <c r="G22" s="95"/>
      <c r="H22" s="95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15.163501688918556</v>
      </c>
      <c r="F23" s="94"/>
      <c r="G23" s="95"/>
      <c r="H23" s="95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22.209572486787202</v>
      </c>
      <c r="F24" s="94"/>
      <c r="G24" s="95"/>
      <c r="H24" s="95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14.940334154289832</v>
      </c>
      <c r="F25" s="94"/>
      <c r="G25" s="95"/>
      <c r="H25" s="95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16.454021818181815</v>
      </c>
      <c r="F26" s="94"/>
      <c r="G26" s="95"/>
      <c r="H26" s="95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0.18015382019363763</v>
      </c>
      <c r="F27" s="94"/>
      <c r="G27" s="95"/>
      <c r="H27" s="95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20.691759882926831</v>
      </c>
      <c r="F28" s="94"/>
      <c r="G28" s="95"/>
      <c r="H28" s="95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23.058436218793826</v>
      </c>
      <c r="F29" s="94"/>
      <c r="G29" s="95"/>
      <c r="H29" s="95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13.740818308370047</v>
      </c>
      <c r="F30" s="94"/>
      <c r="G30" s="95"/>
      <c r="H30" s="95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20.979027103499629</v>
      </c>
      <c r="F31" s="94"/>
      <c r="G31" s="95"/>
      <c r="H31" s="95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7.2510242326332797E-2</v>
      </c>
      <c r="F32" s="94"/>
      <c r="G32" s="95"/>
      <c r="H32" s="95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7.237633042096904E-2</v>
      </c>
      <c r="F33" s="94"/>
      <c r="G33" s="95"/>
      <c r="H33" s="95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6.3678429878048795E-2</v>
      </c>
      <c r="F34" s="94"/>
      <c r="G34" s="95"/>
      <c r="H34" s="95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7.0412605687932367E-2</v>
      </c>
      <c r="F35" s="94"/>
      <c r="G35" s="95"/>
      <c r="H35" s="95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7.6222245430809382E-2</v>
      </c>
      <c r="F36" s="94"/>
      <c r="G36" s="95"/>
      <c r="H36" s="95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6.2332099827882959E-2</v>
      </c>
      <c r="F37" s="94"/>
      <c r="G37" s="95"/>
      <c r="H37" s="95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92"/>
      <c r="F38" s="92"/>
      <c r="G38" s="95"/>
      <c r="H38" s="95"/>
      <c r="I38" s="92"/>
      <c r="J38" s="165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148.47137409892795</v>
      </c>
      <c r="F39" s="107"/>
      <c r="G39" s="95"/>
      <c r="H39" s="95"/>
      <c r="I39" s="106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154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353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КУФ-3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ф, КУФ-3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4">
        <v>0</v>
      </c>
      <c r="F14" s="94"/>
      <c r="G14" s="95"/>
      <c r="H14" s="95"/>
      <c r="I14" s="94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4">
        <v>0</v>
      </c>
      <c r="F15" s="94"/>
      <c r="G15" s="94"/>
      <c r="H15" s="94"/>
      <c r="I15" s="94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4">
        <v>0</v>
      </c>
      <c r="F16" s="94"/>
      <c r="G16" s="94"/>
      <c r="H16" s="94"/>
      <c r="I16" s="94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4">
        <v>0</v>
      </c>
      <c r="F17" s="94"/>
      <c r="G17" s="94"/>
      <c r="H17" s="94"/>
      <c r="I17" s="94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4">
        <v>0</v>
      </c>
      <c r="F18" s="94"/>
      <c r="G18" s="94"/>
      <c r="H18" s="94"/>
      <c r="I18" s="94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4">
        <v>0</v>
      </c>
      <c r="F19" s="94"/>
      <c r="G19" s="94"/>
      <c r="H19" s="94"/>
      <c r="I19" s="94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4">
        <v>0</v>
      </c>
      <c r="F20" s="94"/>
      <c r="G20" s="94"/>
      <c r="H20" s="94"/>
      <c r="I20" s="94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4">
        <v>0</v>
      </c>
      <c r="F21" s="94"/>
      <c r="G21" s="94"/>
      <c r="H21" s="94"/>
      <c r="I21" s="94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4">
        <v>0</v>
      </c>
      <c r="F22" s="94"/>
      <c r="G22" s="94"/>
      <c r="H22" s="94"/>
      <c r="I22" s="94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4">
        <v>0</v>
      </c>
      <c r="F23" s="94"/>
      <c r="G23" s="94"/>
      <c r="H23" s="94"/>
      <c r="I23" s="94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4">
        <v>0</v>
      </c>
      <c r="F24" s="94"/>
      <c r="G24" s="94"/>
      <c r="H24" s="94"/>
      <c r="I24" s="94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4">
        <v>0</v>
      </c>
      <c r="F25" s="94"/>
      <c r="G25" s="94"/>
      <c r="H25" s="94"/>
      <c r="I25" s="94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4">
        <v>0</v>
      </c>
      <c r="F26" s="94"/>
      <c r="G26" s="94"/>
      <c r="H26" s="94"/>
      <c r="I26" s="94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4">
        <v>0</v>
      </c>
      <c r="F27" s="94"/>
      <c r="G27" s="94"/>
      <c r="H27" s="94"/>
      <c r="I27" s="94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4">
        <v>0</v>
      </c>
      <c r="F28" s="94"/>
      <c r="G28" s="94"/>
      <c r="H28" s="94"/>
      <c r="I28" s="94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4">
        <v>0</v>
      </c>
      <c r="F29" s="94"/>
      <c r="G29" s="94"/>
      <c r="H29" s="94"/>
      <c r="I29" s="94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4">
        <v>0</v>
      </c>
      <c r="F30" s="94"/>
      <c r="G30" s="94"/>
      <c r="H30" s="94"/>
      <c r="I30" s="94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4">
        <v>0</v>
      </c>
      <c r="F31" s="94"/>
      <c r="G31" s="94"/>
      <c r="H31" s="94"/>
      <c r="I31" s="94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4">
        <v>0</v>
      </c>
      <c r="F32" s="94"/>
      <c r="G32" s="94"/>
      <c r="H32" s="94"/>
      <c r="I32" s="94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4">
        <v>0</v>
      </c>
      <c r="F33" s="94"/>
      <c r="G33" s="94"/>
      <c r="H33" s="94"/>
      <c r="I33" s="94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4">
        <v>0</v>
      </c>
      <c r="F34" s="94"/>
      <c r="G34" s="94"/>
      <c r="H34" s="94"/>
      <c r="I34" s="94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4">
        <v>0</v>
      </c>
      <c r="F35" s="94"/>
      <c r="G35" s="94"/>
      <c r="H35" s="94"/>
      <c r="I35" s="94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4">
        <v>0</v>
      </c>
      <c r="F36" s="94"/>
      <c r="G36" s="94"/>
      <c r="H36" s="94"/>
      <c r="I36" s="94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4">
        <v>0</v>
      </c>
      <c r="F37" s="94"/>
      <c r="G37" s="94"/>
      <c r="H37" s="94"/>
      <c r="I37" s="94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0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5" max="6" width="8.84375" style="31"/>
    <col min="7" max="7" width="8.3046875" style="31" customWidth="1"/>
    <col min="8" max="8" width="7.421875E-2" style="31" hidden="1" customWidth="1"/>
    <col min="9" max="9" width="8.843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25"/>
      <c r="H1" s="25"/>
      <c r="I1" s="25"/>
      <c r="J1" s="2" t="s">
        <v>1</v>
      </c>
      <c r="K1" s="1"/>
      <c r="L1" s="1"/>
      <c r="M1" s="201" t="s">
        <v>153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25"/>
      <c r="H2" s="25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25"/>
      <c r="G3" s="25"/>
      <c r="H3" s="25"/>
      <c r="I3" s="25"/>
      <c r="J3" s="1"/>
      <c r="K3" s="1"/>
      <c r="L3" s="1"/>
      <c r="M3" s="199" t="s">
        <v>354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29"/>
      <c r="G4" s="29"/>
      <c r="H4" s="29"/>
      <c r="I4" s="26" t="s">
        <v>6</v>
      </c>
      <c r="J4" s="24"/>
      <c r="K4" s="24"/>
      <c r="L4" s="1"/>
      <c r="M4" s="199" t="s">
        <v>355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25"/>
      <c r="G5" s="25"/>
      <c r="H5" s="25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25"/>
      <c r="G8" s="25"/>
      <c r="H8" s="25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Промкомбинат</v>
      </c>
      <c r="C10" s="216"/>
      <c r="D10" s="216"/>
      <c r="E10" s="217"/>
      <c r="F10" s="224" t="str">
        <f>M4</f>
        <v>ф, Романда</v>
      </c>
      <c r="G10" s="225"/>
      <c r="H10" s="225"/>
      <c r="I10" s="226"/>
      <c r="J10" s="215" t="str">
        <f>B10</f>
        <v>ф, Промкомбинат</v>
      </c>
      <c r="K10" s="216"/>
      <c r="L10" s="217"/>
      <c r="M10" s="215" t="str">
        <f>F10</f>
        <v>ф, Романда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80</v>
      </c>
      <c r="F11" s="227" t="s">
        <v>286</v>
      </c>
      <c r="G11" s="228"/>
      <c r="H11" s="86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3" t="s">
        <v>12</v>
      </c>
      <c r="G12" s="173" t="s">
        <v>13</v>
      </c>
      <c r="H12" s="173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84">
        <v>5</v>
      </c>
      <c r="G13" s="184">
        <v>6</v>
      </c>
      <c r="H13" s="184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199.8</v>
      </c>
      <c r="F14" s="94"/>
      <c r="G14" s="95"/>
      <c r="H14" s="95"/>
      <c r="I14" s="170">
        <v>195.4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180.8</v>
      </c>
      <c r="F15" s="94"/>
      <c r="G15" s="94"/>
      <c r="H15" s="94"/>
      <c r="I15" s="170">
        <v>163.4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200.4</v>
      </c>
      <c r="F16" s="94"/>
      <c r="G16" s="94"/>
      <c r="H16" s="94"/>
      <c r="I16" s="170">
        <v>152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172.6</v>
      </c>
      <c r="F17" s="94"/>
      <c r="G17" s="94"/>
      <c r="H17" s="94"/>
      <c r="I17" s="170">
        <v>154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157</v>
      </c>
      <c r="F18" s="94"/>
      <c r="G18" s="94"/>
      <c r="H18" s="94"/>
      <c r="I18" s="170">
        <v>151.4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165.20000000000002</v>
      </c>
      <c r="F19" s="94"/>
      <c r="G19" s="94"/>
      <c r="H19" s="94"/>
      <c r="I19" s="170">
        <v>169.8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148.4</v>
      </c>
      <c r="F20" s="94"/>
      <c r="G20" s="94"/>
      <c r="H20" s="94"/>
      <c r="I20" s="170">
        <v>212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140.20000000000002</v>
      </c>
      <c r="F21" s="94"/>
      <c r="G21" s="94"/>
      <c r="H21" s="94"/>
      <c r="I21" s="170">
        <v>250.20000000000002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173.20000000000002</v>
      </c>
      <c r="F22" s="94"/>
      <c r="G22" s="94"/>
      <c r="H22" s="94"/>
      <c r="I22" s="170">
        <v>282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187</v>
      </c>
      <c r="F23" s="94"/>
      <c r="G23" s="94"/>
      <c r="H23" s="94"/>
      <c r="I23" s="170">
        <v>259.39999999999998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233.8</v>
      </c>
      <c r="F24" s="94"/>
      <c r="G24" s="94"/>
      <c r="H24" s="94"/>
      <c r="I24" s="170">
        <v>255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232.4</v>
      </c>
      <c r="F25" s="94"/>
      <c r="G25" s="94"/>
      <c r="H25" s="94"/>
      <c r="I25" s="170">
        <v>248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208</v>
      </c>
      <c r="F26" s="94"/>
      <c r="G26" s="94"/>
      <c r="H26" s="94"/>
      <c r="I26" s="170">
        <v>245.20000000000002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210.8</v>
      </c>
      <c r="F27" s="94"/>
      <c r="G27" s="94"/>
      <c r="H27" s="94"/>
      <c r="I27" s="170">
        <v>239.20000000000002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210.20000000000002</v>
      </c>
      <c r="F28" s="94"/>
      <c r="G28" s="94"/>
      <c r="H28" s="94"/>
      <c r="I28" s="170">
        <v>226.8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220.6</v>
      </c>
      <c r="F29" s="94"/>
      <c r="G29" s="94"/>
      <c r="H29" s="94"/>
      <c r="I29" s="170">
        <v>218.8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215.4</v>
      </c>
      <c r="F30" s="94"/>
      <c r="G30" s="94"/>
      <c r="H30" s="94"/>
      <c r="I30" s="170">
        <v>217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214</v>
      </c>
      <c r="F31" s="94"/>
      <c r="G31" s="94"/>
      <c r="H31" s="94"/>
      <c r="I31" s="170">
        <v>259.2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192.8</v>
      </c>
      <c r="F32" s="94"/>
      <c r="G32" s="94"/>
      <c r="H32" s="94"/>
      <c r="I32" s="170">
        <v>287.2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170.8</v>
      </c>
      <c r="F33" s="94"/>
      <c r="G33" s="94"/>
      <c r="H33" s="94"/>
      <c r="I33" s="170">
        <v>314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156.6</v>
      </c>
      <c r="F34" s="94"/>
      <c r="G34" s="94"/>
      <c r="H34" s="94"/>
      <c r="I34" s="170">
        <v>311.60000000000002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157.4</v>
      </c>
      <c r="F35" s="94"/>
      <c r="G35" s="94"/>
      <c r="H35" s="94"/>
      <c r="I35" s="170">
        <v>298.2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158.4</v>
      </c>
      <c r="F36" s="94"/>
      <c r="G36" s="94"/>
      <c r="H36" s="94"/>
      <c r="I36" s="170">
        <v>273.2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157.20000000000002</v>
      </c>
      <c r="F37" s="94"/>
      <c r="G37" s="94"/>
      <c r="H37" s="94"/>
      <c r="I37" s="170">
        <v>218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4263.2</v>
      </c>
      <c r="F39" s="112"/>
      <c r="G39" s="112"/>
      <c r="H39" s="112"/>
      <c r="I39" s="113">
        <f>SUM(I15:I38)</f>
        <v>5405.5999999999995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25"/>
      <c r="G40" s="25"/>
      <c r="H40" s="25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25"/>
      <c r="G41" s="25"/>
      <c r="H41" s="25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28"/>
      <c r="G42" s="28"/>
      <c r="H42" s="28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28"/>
      <c r="G43" s="28"/>
      <c r="H43" s="28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155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356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484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Парус-1</v>
      </c>
      <c r="C10" s="216"/>
      <c r="D10" s="216"/>
      <c r="E10" s="217"/>
      <c r="F10" s="215" t="str">
        <f>M4</f>
        <v>ф, Парус-2</v>
      </c>
      <c r="G10" s="218"/>
      <c r="H10" s="218"/>
      <c r="I10" s="219"/>
      <c r="J10" s="215" t="str">
        <f>B10</f>
        <v>ф, Парус-1</v>
      </c>
      <c r="K10" s="216"/>
      <c r="L10" s="217"/>
      <c r="M10" s="215" t="str">
        <f>F10</f>
        <v>ф, Парус-2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44.2</v>
      </c>
      <c r="F14" s="94"/>
      <c r="G14" s="95"/>
      <c r="H14" s="95"/>
      <c r="I14" s="170">
        <v>17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45</v>
      </c>
      <c r="F15" s="94"/>
      <c r="G15" s="94"/>
      <c r="H15" s="94"/>
      <c r="I15" s="170">
        <v>16.600000000000001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42</v>
      </c>
      <c r="F16" s="94"/>
      <c r="G16" s="94"/>
      <c r="H16" s="94"/>
      <c r="I16" s="170">
        <v>17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42.6</v>
      </c>
      <c r="F17" s="94"/>
      <c r="G17" s="94"/>
      <c r="H17" s="94"/>
      <c r="I17" s="170">
        <v>16.2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54</v>
      </c>
      <c r="F18" s="94"/>
      <c r="G18" s="94"/>
      <c r="H18" s="94"/>
      <c r="I18" s="170">
        <v>16.8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76.2</v>
      </c>
      <c r="F19" s="94"/>
      <c r="G19" s="94"/>
      <c r="H19" s="94"/>
      <c r="I19" s="170">
        <v>16.2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70.2</v>
      </c>
      <c r="F20" s="94"/>
      <c r="G20" s="94"/>
      <c r="H20" s="94"/>
      <c r="I20" s="170">
        <v>16.8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93.600000000000009</v>
      </c>
      <c r="F21" s="94"/>
      <c r="G21" s="94"/>
      <c r="H21" s="94"/>
      <c r="I21" s="170">
        <v>18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95.2</v>
      </c>
      <c r="F22" s="94"/>
      <c r="G22" s="94"/>
      <c r="H22" s="94"/>
      <c r="I22" s="170">
        <v>17.2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101.4</v>
      </c>
      <c r="F23" s="94"/>
      <c r="G23" s="94"/>
      <c r="H23" s="94"/>
      <c r="I23" s="170">
        <v>18.600000000000001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84.2</v>
      </c>
      <c r="F24" s="94"/>
      <c r="G24" s="94"/>
      <c r="H24" s="94"/>
      <c r="I24" s="170">
        <v>10.6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82.8</v>
      </c>
      <c r="F25" s="94"/>
      <c r="G25" s="94"/>
      <c r="H25" s="94"/>
      <c r="I25" s="170">
        <v>6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108.8</v>
      </c>
      <c r="F26" s="94"/>
      <c r="G26" s="94"/>
      <c r="H26" s="94"/>
      <c r="I26" s="170">
        <v>6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130.80000000000001</v>
      </c>
      <c r="F27" s="94"/>
      <c r="G27" s="94"/>
      <c r="H27" s="94"/>
      <c r="I27" s="170">
        <v>6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118</v>
      </c>
      <c r="F28" s="94"/>
      <c r="G28" s="94"/>
      <c r="H28" s="94"/>
      <c r="I28" s="170">
        <v>6.6000000000000005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104.2</v>
      </c>
      <c r="F29" s="94"/>
      <c r="G29" s="94"/>
      <c r="H29" s="94"/>
      <c r="I29" s="170">
        <v>6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99.2</v>
      </c>
      <c r="F30" s="94"/>
      <c r="G30" s="94"/>
      <c r="H30" s="94"/>
      <c r="I30" s="170">
        <v>6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72</v>
      </c>
      <c r="F31" s="94"/>
      <c r="G31" s="94"/>
      <c r="H31" s="94"/>
      <c r="I31" s="170">
        <v>5.8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76.2</v>
      </c>
      <c r="F32" s="94"/>
      <c r="G32" s="94"/>
      <c r="H32" s="94"/>
      <c r="I32" s="170">
        <v>5.6000000000000005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80.600000000000009</v>
      </c>
      <c r="F33" s="94"/>
      <c r="G33" s="94"/>
      <c r="H33" s="94"/>
      <c r="I33" s="170">
        <v>6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72.400000000000006</v>
      </c>
      <c r="F34" s="94"/>
      <c r="G34" s="94"/>
      <c r="H34" s="94"/>
      <c r="I34" s="170">
        <v>6.4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62</v>
      </c>
      <c r="F35" s="94"/>
      <c r="G35" s="94"/>
      <c r="H35" s="94"/>
      <c r="I35" s="170">
        <v>6.2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53.6</v>
      </c>
      <c r="F36" s="94"/>
      <c r="G36" s="94"/>
      <c r="H36" s="94"/>
      <c r="I36" s="170">
        <v>6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50.6</v>
      </c>
      <c r="F37" s="94"/>
      <c r="G37" s="94"/>
      <c r="H37" s="94"/>
      <c r="I37" s="170">
        <v>6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1815.6</v>
      </c>
      <c r="F39" s="107"/>
      <c r="G39" s="107"/>
      <c r="H39" s="107"/>
      <c r="I39" s="113">
        <f>SUM(I15:I38)</f>
        <v>242.59999999999997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topLeftCell="A4"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156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357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358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Садовая</v>
      </c>
      <c r="C10" s="216"/>
      <c r="D10" s="216"/>
      <c r="E10" s="217"/>
      <c r="F10" s="215" t="str">
        <f>M4</f>
        <v>ф, Газовая-1</v>
      </c>
      <c r="G10" s="218"/>
      <c r="H10" s="218"/>
      <c r="I10" s="219"/>
      <c r="J10" s="215" t="str">
        <f>B10</f>
        <v>ф, Садовая</v>
      </c>
      <c r="K10" s="216"/>
      <c r="L10" s="217"/>
      <c r="M10" s="215" t="str">
        <f>F10</f>
        <v>ф, Газовая-1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391.15925598144599</v>
      </c>
      <c r="F14" s="94"/>
      <c r="G14" s="95"/>
      <c r="H14" s="95"/>
      <c r="I14" s="170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339.959869384765</v>
      </c>
      <c r="F15" s="94"/>
      <c r="G15" s="94"/>
      <c r="H15" s="94"/>
      <c r="I15" s="170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312.63504028320301</v>
      </c>
      <c r="F16" s="94"/>
      <c r="G16" s="94"/>
      <c r="H16" s="94"/>
      <c r="I16" s="170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281.85998535156199</v>
      </c>
      <c r="F17" s="94"/>
      <c r="G17" s="94"/>
      <c r="H17" s="94"/>
      <c r="I17" s="170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301.40443420410202</v>
      </c>
      <c r="F18" s="94"/>
      <c r="G18" s="94"/>
      <c r="H18" s="94"/>
      <c r="I18" s="170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323.76866149902304</v>
      </c>
      <c r="F19" s="94"/>
      <c r="G19" s="94"/>
      <c r="H19" s="94"/>
      <c r="I19" s="170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355.37510681152304</v>
      </c>
      <c r="F20" s="94"/>
      <c r="G20" s="94"/>
      <c r="H20" s="94"/>
      <c r="I20" s="170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399.38995361328102</v>
      </c>
      <c r="F21" s="94"/>
      <c r="G21" s="94"/>
      <c r="H21" s="94"/>
      <c r="I21" s="170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400.97653198242205</v>
      </c>
      <c r="F22" s="94"/>
      <c r="G22" s="94"/>
      <c r="H22" s="94"/>
      <c r="I22" s="170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429.60385131836</v>
      </c>
      <c r="F23" s="94"/>
      <c r="G23" s="94"/>
      <c r="H23" s="94"/>
      <c r="I23" s="170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433.83697509765602</v>
      </c>
      <c r="F24" s="94"/>
      <c r="G24" s="94"/>
      <c r="H24" s="94"/>
      <c r="I24" s="170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431.19039916992205</v>
      </c>
      <c r="F25" s="94"/>
      <c r="G25" s="94"/>
      <c r="H25" s="94"/>
      <c r="I25" s="170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416.39869689941401</v>
      </c>
      <c r="F26" s="94"/>
      <c r="G26" s="94"/>
      <c r="H26" s="94"/>
      <c r="I26" s="170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391.45716857910099</v>
      </c>
      <c r="F27" s="94"/>
      <c r="G27" s="94"/>
      <c r="H27" s="94"/>
      <c r="I27" s="170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401.49613952636702</v>
      </c>
      <c r="F28" s="94"/>
      <c r="G28" s="94"/>
      <c r="H28" s="94"/>
      <c r="I28" s="170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418.02684020996099</v>
      </c>
      <c r="F29" s="94"/>
      <c r="G29" s="94"/>
      <c r="H29" s="94"/>
      <c r="I29" s="170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488.18870544433605</v>
      </c>
      <c r="F30" s="94"/>
      <c r="G30" s="94"/>
      <c r="H30" s="94"/>
      <c r="I30" s="170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561.80776977539006</v>
      </c>
      <c r="F31" s="94"/>
      <c r="G31" s="94"/>
      <c r="H31" s="94"/>
      <c r="I31" s="170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520.55722045898403</v>
      </c>
      <c r="F32" s="94"/>
      <c r="G32" s="94"/>
      <c r="H32" s="94"/>
      <c r="I32" s="170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558.17044067382903</v>
      </c>
      <c r="F33" s="94"/>
      <c r="G33" s="94"/>
      <c r="H33" s="94"/>
      <c r="I33" s="170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589.18801879882801</v>
      </c>
      <c r="F34" s="94"/>
      <c r="G34" s="94"/>
      <c r="H34" s="94"/>
      <c r="I34" s="170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572.27624511718705</v>
      </c>
      <c r="F35" s="94"/>
      <c r="G35" s="94"/>
      <c r="H35" s="94"/>
      <c r="I35" s="170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512.47203063964798</v>
      </c>
      <c r="F36" s="94"/>
      <c r="G36" s="94"/>
      <c r="H36" s="94"/>
      <c r="I36" s="170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438.27099609375</v>
      </c>
      <c r="F37" s="94"/>
      <c r="G37" s="94"/>
      <c r="H37" s="94"/>
      <c r="I37" s="170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9878.3110809326135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10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359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360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КУФ-1</v>
      </c>
      <c r="C10" s="216"/>
      <c r="D10" s="216"/>
      <c r="E10" s="217"/>
      <c r="F10" s="215" t="str">
        <f>M4</f>
        <v>ф, КУФ-2</v>
      </c>
      <c r="G10" s="218"/>
      <c r="H10" s="218"/>
      <c r="I10" s="219"/>
      <c r="J10" s="215" t="str">
        <f>B10</f>
        <v>ф, КУФ-1</v>
      </c>
      <c r="K10" s="216"/>
      <c r="L10" s="217"/>
      <c r="M10" s="215" t="str">
        <f>F10</f>
        <v>ф, КУФ-2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33.6</v>
      </c>
      <c r="F14" s="94"/>
      <c r="G14" s="95"/>
      <c r="H14" s="95"/>
      <c r="I14" s="170">
        <v>255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29.1</v>
      </c>
      <c r="F15" s="94"/>
      <c r="G15" s="94"/>
      <c r="H15" s="94"/>
      <c r="I15" s="170">
        <v>240.9</v>
      </c>
      <c r="J15" s="97"/>
      <c r="K15" s="95"/>
      <c r="L15" s="103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37.800000000000004</v>
      </c>
      <c r="F16" s="94"/>
      <c r="G16" s="94"/>
      <c r="H16" s="94"/>
      <c r="I16" s="170">
        <v>195.9</v>
      </c>
      <c r="J16" s="97"/>
      <c r="K16" s="95"/>
      <c r="L16" s="103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28.8</v>
      </c>
      <c r="F17" s="94"/>
      <c r="G17" s="94"/>
      <c r="H17" s="94"/>
      <c r="I17" s="170">
        <v>263.10000000000002</v>
      </c>
      <c r="J17" s="97"/>
      <c r="K17" s="95"/>
      <c r="L17" s="103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22.8</v>
      </c>
      <c r="F18" s="94"/>
      <c r="G18" s="94"/>
      <c r="H18" s="94"/>
      <c r="I18" s="170">
        <v>261.89999999999998</v>
      </c>
      <c r="J18" s="97"/>
      <c r="K18" s="95"/>
      <c r="L18" s="103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22.8</v>
      </c>
      <c r="F19" s="94"/>
      <c r="G19" s="94"/>
      <c r="H19" s="94"/>
      <c r="I19" s="170">
        <v>257.39999999999998</v>
      </c>
      <c r="J19" s="97"/>
      <c r="K19" s="95"/>
      <c r="L19" s="103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35.1</v>
      </c>
      <c r="F20" s="94"/>
      <c r="G20" s="94"/>
      <c r="H20" s="94"/>
      <c r="I20" s="170">
        <v>272.39999999999998</v>
      </c>
      <c r="J20" s="97"/>
      <c r="K20" s="95"/>
      <c r="L20" s="103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27.900000000000002</v>
      </c>
      <c r="F21" s="94"/>
      <c r="G21" s="94"/>
      <c r="H21" s="94"/>
      <c r="I21" s="170">
        <v>246</v>
      </c>
      <c r="J21" s="97"/>
      <c r="K21" s="95"/>
      <c r="L21" s="103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29.400000000000002</v>
      </c>
      <c r="F22" s="94"/>
      <c r="G22" s="94"/>
      <c r="H22" s="94"/>
      <c r="I22" s="170">
        <v>238.20000000000002</v>
      </c>
      <c r="J22" s="97"/>
      <c r="K22" s="95"/>
      <c r="L22" s="103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29.7</v>
      </c>
      <c r="F23" s="94"/>
      <c r="G23" s="94"/>
      <c r="H23" s="94"/>
      <c r="I23" s="170">
        <v>249.6</v>
      </c>
      <c r="J23" s="97"/>
      <c r="K23" s="95"/>
      <c r="L23" s="103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35.1</v>
      </c>
      <c r="F24" s="94"/>
      <c r="G24" s="94"/>
      <c r="H24" s="94"/>
      <c r="I24" s="170">
        <v>321.3</v>
      </c>
      <c r="J24" s="97"/>
      <c r="K24" s="95"/>
      <c r="L24" s="103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46.2</v>
      </c>
      <c r="F25" s="94"/>
      <c r="G25" s="94"/>
      <c r="H25" s="94"/>
      <c r="I25" s="170">
        <v>313.5</v>
      </c>
      <c r="J25" s="97"/>
      <c r="K25" s="95"/>
      <c r="L25" s="103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32.4</v>
      </c>
      <c r="F26" s="94"/>
      <c r="G26" s="94"/>
      <c r="H26" s="94"/>
      <c r="I26" s="170">
        <v>326.7</v>
      </c>
      <c r="J26" s="97"/>
      <c r="K26" s="95"/>
      <c r="L26" s="103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29.400000000000002</v>
      </c>
      <c r="F27" s="94"/>
      <c r="G27" s="94"/>
      <c r="H27" s="94"/>
      <c r="I27" s="170">
        <v>258.3</v>
      </c>
      <c r="J27" s="97"/>
      <c r="K27" s="95"/>
      <c r="L27" s="103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28.2</v>
      </c>
      <c r="F28" s="94"/>
      <c r="G28" s="94"/>
      <c r="H28" s="94"/>
      <c r="I28" s="170">
        <v>254.1</v>
      </c>
      <c r="J28" s="97"/>
      <c r="K28" s="95"/>
      <c r="L28" s="103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34.800000000000004</v>
      </c>
      <c r="F29" s="94"/>
      <c r="G29" s="94"/>
      <c r="H29" s="94"/>
      <c r="I29" s="170">
        <v>311.40000000000003</v>
      </c>
      <c r="J29" s="97"/>
      <c r="K29" s="95"/>
      <c r="L29" s="103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29.1</v>
      </c>
      <c r="F30" s="94"/>
      <c r="G30" s="94"/>
      <c r="H30" s="94"/>
      <c r="I30" s="170">
        <v>314.10000000000002</v>
      </c>
      <c r="J30" s="97"/>
      <c r="K30" s="95"/>
      <c r="L30" s="103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27</v>
      </c>
      <c r="F31" s="94"/>
      <c r="G31" s="94"/>
      <c r="H31" s="94"/>
      <c r="I31" s="170">
        <v>218.1</v>
      </c>
      <c r="J31" s="97"/>
      <c r="K31" s="95"/>
      <c r="L31" s="103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35.700000000000003</v>
      </c>
      <c r="F32" s="94"/>
      <c r="G32" s="94"/>
      <c r="H32" s="94"/>
      <c r="I32" s="170">
        <v>271.2</v>
      </c>
      <c r="J32" s="97"/>
      <c r="K32" s="95"/>
      <c r="L32" s="103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23.400000000000002</v>
      </c>
      <c r="F33" s="94"/>
      <c r="G33" s="94"/>
      <c r="H33" s="94"/>
      <c r="I33" s="170">
        <v>220.5</v>
      </c>
      <c r="J33" s="97"/>
      <c r="K33" s="95"/>
      <c r="L33" s="103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29.7</v>
      </c>
      <c r="F34" s="94"/>
      <c r="G34" s="94"/>
      <c r="H34" s="94"/>
      <c r="I34" s="170">
        <v>234.6</v>
      </c>
      <c r="J34" s="97"/>
      <c r="K34" s="95"/>
      <c r="L34" s="103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33.6</v>
      </c>
      <c r="F35" s="94"/>
      <c r="G35" s="94"/>
      <c r="H35" s="94"/>
      <c r="I35" s="170">
        <v>260.39999999999998</v>
      </c>
      <c r="J35" s="97"/>
      <c r="K35" s="95"/>
      <c r="L35" s="103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33.299999999999997</v>
      </c>
      <c r="F36" s="94"/>
      <c r="G36" s="94"/>
      <c r="H36" s="94"/>
      <c r="I36" s="170">
        <v>260.7</v>
      </c>
      <c r="J36" s="97"/>
      <c r="K36" s="95"/>
      <c r="L36" s="103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33.9</v>
      </c>
      <c r="F37" s="94"/>
      <c r="G37" s="94"/>
      <c r="H37" s="94"/>
      <c r="I37" s="170">
        <v>257.7</v>
      </c>
      <c r="J37" s="97"/>
      <c r="K37" s="95"/>
      <c r="L37" s="103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103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715.2</v>
      </c>
      <c r="F39" s="107"/>
      <c r="G39" s="107"/>
      <c r="H39" s="107"/>
      <c r="I39" s="113">
        <f>SUM(I15:I38)</f>
        <v>6048</v>
      </c>
      <c r="J39" s="107"/>
      <c r="K39" s="107"/>
      <c r="L39" s="106">
        <f>SUM(I15:I38)</f>
        <v>6048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361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362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Поселок</v>
      </c>
      <c r="C10" s="216"/>
      <c r="D10" s="216"/>
      <c r="E10" s="217"/>
      <c r="F10" s="215" t="str">
        <f>M4</f>
        <v>ф, ПТФ-2</v>
      </c>
      <c r="G10" s="218"/>
      <c r="H10" s="218"/>
      <c r="I10" s="219"/>
      <c r="J10" s="215" t="str">
        <f>B10</f>
        <v>ф, Поселок</v>
      </c>
      <c r="K10" s="216"/>
      <c r="L10" s="217"/>
      <c r="M10" s="215" t="str">
        <f>F10</f>
        <v>ф, ПТФ-2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100.8</v>
      </c>
      <c r="F14" s="94"/>
      <c r="G14" s="95"/>
      <c r="H14" s="95"/>
      <c r="I14" s="170">
        <v>22.400000000000002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97.4</v>
      </c>
      <c r="F15" s="94"/>
      <c r="G15" s="94"/>
      <c r="H15" s="94"/>
      <c r="I15" s="170">
        <v>22.400000000000002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95.2</v>
      </c>
      <c r="F16" s="94"/>
      <c r="G16" s="94"/>
      <c r="H16" s="94"/>
      <c r="I16" s="170">
        <v>22.400000000000002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93.8</v>
      </c>
      <c r="F17" s="94"/>
      <c r="G17" s="94"/>
      <c r="H17" s="94"/>
      <c r="I17" s="170">
        <v>22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90.8</v>
      </c>
      <c r="F18" s="94"/>
      <c r="G18" s="94"/>
      <c r="H18" s="94"/>
      <c r="I18" s="170">
        <v>23.2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91.8</v>
      </c>
      <c r="F19" s="94"/>
      <c r="G19" s="94"/>
      <c r="H19" s="94"/>
      <c r="I19" s="170">
        <v>22.400000000000002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100.8</v>
      </c>
      <c r="F20" s="94"/>
      <c r="G20" s="94"/>
      <c r="H20" s="94"/>
      <c r="I20" s="170">
        <v>25.2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116.8</v>
      </c>
      <c r="F21" s="94"/>
      <c r="G21" s="94"/>
      <c r="H21" s="94"/>
      <c r="I21" s="170">
        <v>26.400000000000002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134.6</v>
      </c>
      <c r="F22" s="94"/>
      <c r="G22" s="94"/>
      <c r="H22" s="94"/>
      <c r="I22" s="170">
        <v>33.6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141.4</v>
      </c>
      <c r="F23" s="94"/>
      <c r="G23" s="94"/>
      <c r="H23" s="94"/>
      <c r="I23" s="170">
        <v>32.4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137.80000000000001</v>
      </c>
      <c r="F24" s="94"/>
      <c r="G24" s="94"/>
      <c r="H24" s="94"/>
      <c r="I24" s="170">
        <v>27.2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138.6</v>
      </c>
      <c r="F25" s="94"/>
      <c r="G25" s="94"/>
      <c r="H25" s="94"/>
      <c r="I25" s="170">
        <v>27.6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142.6</v>
      </c>
      <c r="F26" s="94"/>
      <c r="G26" s="94"/>
      <c r="H26" s="94"/>
      <c r="I26" s="170">
        <v>28.400000000000002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137.20000000000002</v>
      </c>
      <c r="F27" s="94"/>
      <c r="G27" s="94"/>
      <c r="H27" s="94"/>
      <c r="I27" s="170">
        <v>28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146</v>
      </c>
      <c r="F28" s="94"/>
      <c r="G28" s="94"/>
      <c r="H28" s="94"/>
      <c r="I28" s="170">
        <v>26.400000000000002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139.20000000000002</v>
      </c>
      <c r="F29" s="94"/>
      <c r="G29" s="94"/>
      <c r="H29" s="94"/>
      <c r="I29" s="170">
        <v>24.8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144</v>
      </c>
      <c r="F30" s="94"/>
      <c r="G30" s="94"/>
      <c r="H30" s="94"/>
      <c r="I30" s="170">
        <v>25.6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140.80000000000001</v>
      </c>
      <c r="F31" s="94"/>
      <c r="G31" s="94"/>
      <c r="H31" s="94"/>
      <c r="I31" s="170">
        <v>25.2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136.80000000000001</v>
      </c>
      <c r="F32" s="94"/>
      <c r="G32" s="94"/>
      <c r="H32" s="94"/>
      <c r="I32" s="170">
        <v>28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136.80000000000001</v>
      </c>
      <c r="F33" s="94"/>
      <c r="G33" s="94"/>
      <c r="H33" s="94"/>
      <c r="I33" s="170">
        <v>25.6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137.20000000000002</v>
      </c>
      <c r="F34" s="94"/>
      <c r="G34" s="94"/>
      <c r="H34" s="94"/>
      <c r="I34" s="170">
        <v>23.2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133.4</v>
      </c>
      <c r="F35" s="94"/>
      <c r="G35" s="94"/>
      <c r="H35" s="94"/>
      <c r="I35" s="170">
        <v>23.2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126</v>
      </c>
      <c r="F36" s="94"/>
      <c r="G36" s="94"/>
      <c r="H36" s="94"/>
      <c r="I36" s="170">
        <v>23.6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116.60000000000001</v>
      </c>
      <c r="F37" s="94"/>
      <c r="G37" s="94"/>
      <c r="H37" s="94"/>
      <c r="I37" s="170">
        <v>25.2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2875.6000000000004</v>
      </c>
      <c r="F39" s="107"/>
      <c r="G39" s="107"/>
      <c r="H39" s="107"/>
      <c r="I39" s="113">
        <f>SUM(I15:I38)</f>
        <v>592.00000000000023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363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364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ПТФ-3</v>
      </c>
      <c r="C10" s="216"/>
      <c r="D10" s="216"/>
      <c r="E10" s="217"/>
      <c r="F10" s="215" t="str">
        <f>M4</f>
        <v>ф, ПТФ-4</v>
      </c>
      <c r="G10" s="218"/>
      <c r="H10" s="218"/>
      <c r="I10" s="219"/>
      <c r="J10" s="215" t="str">
        <f>B10</f>
        <v>ф, ПТФ-3</v>
      </c>
      <c r="K10" s="216"/>
      <c r="L10" s="217"/>
      <c r="M10" s="215" t="str">
        <f>F10</f>
        <v>ф, ПТФ-4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134.4</v>
      </c>
      <c r="F14" s="94"/>
      <c r="G14" s="95"/>
      <c r="H14" s="95"/>
      <c r="I14" s="170">
        <v>26.400000000000002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120.8</v>
      </c>
      <c r="F15" s="94"/>
      <c r="G15" s="94"/>
      <c r="H15" s="94"/>
      <c r="I15" s="170">
        <v>22.2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118.4</v>
      </c>
      <c r="F16" s="94"/>
      <c r="G16" s="94"/>
      <c r="H16" s="94"/>
      <c r="I16" s="170">
        <v>25.8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113.60000000000001</v>
      </c>
      <c r="F17" s="94"/>
      <c r="G17" s="94"/>
      <c r="H17" s="94"/>
      <c r="I17" s="170">
        <v>26.400000000000002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113.60000000000001</v>
      </c>
      <c r="F18" s="94"/>
      <c r="G18" s="94"/>
      <c r="H18" s="94"/>
      <c r="I18" s="170">
        <v>27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135.19999999999999</v>
      </c>
      <c r="F19" s="94"/>
      <c r="G19" s="94"/>
      <c r="H19" s="94"/>
      <c r="I19" s="170">
        <v>24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176.8</v>
      </c>
      <c r="F20" s="94"/>
      <c r="G20" s="94"/>
      <c r="H20" s="94"/>
      <c r="I20" s="170">
        <v>27.6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169.6</v>
      </c>
      <c r="F21" s="94"/>
      <c r="G21" s="94"/>
      <c r="H21" s="94"/>
      <c r="I21" s="170">
        <v>27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172</v>
      </c>
      <c r="F22" s="94"/>
      <c r="G22" s="94"/>
      <c r="H22" s="94"/>
      <c r="I22" s="170">
        <v>27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174.4</v>
      </c>
      <c r="F23" s="94"/>
      <c r="G23" s="94"/>
      <c r="H23" s="94"/>
      <c r="I23" s="170">
        <v>28.2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175.20000000000002</v>
      </c>
      <c r="F24" s="94"/>
      <c r="G24" s="94"/>
      <c r="H24" s="94"/>
      <c r="I24" s="170">
        <v>30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168</v>
      </c>
      <c r="F25" s="94"/>
      <c r="G25" s="94"/>
      <c r="H25" s="94"/>
      <c r="I25" s="170">
        <v>30.6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165.6</v>
      </c>
      <c r="F26" s="94"/>
      <c r="G26" s="94"/>
      <c r="H26" s="94"/>
      <c r="I26" s="170">
        <v>28.8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170.4</v>
      </c>
      <c r="F27" s="94"/>
      <c r="G27" s="94"/>
      <c r="H27" s="94"/>
      <c r="I27" s="170">
        <v>28.2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158.4</v>
      </c>
      <c r="F28" s="94"/>
      <c r="G28" s="94"/>
      <c r="H28" s="94"/>
      <c r="I28" s="170">
        <v>30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164</v>
      </c>
      <c r="F29" s="94"/>
      <c r="G29" s="94"/>
      <c r="H29" s="94"/>
      <c r="I29" s="170">
        <v>31.8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186.4</v>
      </c>
      <c r="F30" s="94"/>
      <c r="G30" s="94"/>
      <c r="H30" s="94"/>
      <c r="I30" s="170">
        <v>30.6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208</v>
      </c>
      <c r="F31" s="94"/>
      <c r="G31" s="94"/>
      <c r="H31" s="94"/>
      <c r="I31" s="170">
        <v>27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204.8</v>
      </c>
      <c r="F32" s="94"/>
      <c r="G32" s="94"/>
      <c r="H32" s="94"/>
      <c r="I32" s="170">
        <v>32.4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208</v>
      </c>
      <c r="F33" s="94"/>
      <c r="G33" s="94"/>
      <c r="H33" s="94"/>
      <c r="I33" s="170">
        <v>30.6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197.6</v>
      </c>
      <c r="F34" s="94"/>
      <c r="G34" s="94"/>
      <c r="H34" s="94"/>
      <c r="I34" s="170">
        <v>30.6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198.4</v>
      </c>
      <c r="F35" s="94"/>
      <c r="G35" s="94"/>
      <c r="H35" s="94"/>
      <c r="I35" s="170">
        <v>27.6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182.4</v>
      </c>
      <c r="F36" s="94"/>
      <c r="G36" s="94"/>
      <c r="H36" s="94"/>
      <c r="I36" s="170">
        <v>30.6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157.6</v>
      </c>
      <c r="F37" s="94"/>
      <c r="G37" s="94"/>
      <c r="H37" s="94"/>
      <c r="I37" s="170">
        <v>28.8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3839.2000000000003</v>
      </c>
      <c r="F39" s="107"/>
      <c r="G39" s="107"/>
      <c r="H39" s="107"/>
      <c r="I39" s="113">
        <f>SUM(I15:I38)</f>
        <v>652.80000000000007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topLeftCell="A7"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158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365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366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Подсобное хоз,-1</v>
      </c>
      <c r="C10" s="216"/>
      <c r="D10" s="216"/>
      <c r="E10" s="217"/>
      <c r="F10" s="215" t="str">
        <f>M4</f>
        <v>ф, Подсобное хоз,-2</v>
      </c>
      <c r="G10" s="218"/>
      <c r="H10" s="218"/>
      <c r="I10" s="219"/>
      <c r="J10" s="215" t="str">
        <f>B10</f>
        <v>ф, Подсобное хоз,-1</v>
      </c>
      <c r="K10" s="216"/>
      <c r="L10" s="217"/>
      <c r="M10" s="215" t="str">
        <f>F10</f>
        <v>ф, Подсобное хоз,-2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126</v>
      </c>
      <c r="F14" s="94"/>
      <c r="G14" s="95"/>
      <c r="H14" s="95"/>
      <c r="I14" s="170">
        <v>278.40000000000003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126.8</v>
      </c>
      <c r="F15" s="94"/>
      <c r="G15" s="94"/>
      <c r="H15" s="94"/>
      <c r="I15" s="170">
        <v>268.39999999999998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126.4</v>
      </c>
      <c r="F16" s="94"/>
      <c r="G16" s="94"/>
      <c r="H16" s="94"/>
      <c r="I16" s="170">
        <v>254.4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115.60000000000001</v>
      </c>
      <c r="F17" s="94"/>
      <c r="G17" s="94"/>
      <c r="H17" s="94"/>
      <c r="I17" s="170">
        <v>264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119.60000000000001</v>
      </c>
      <c r="F18" s="94"/>
      <c r="G18" s="94"/>
      <c r="H18" s="94"/>
      <c r="I18" s="170">
        <v>266.8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120</v>
      </c>
      <c r="F19" s="94"/>
      <c r="G19" s="94"/>
      <c r="H19" s="94"/>
      <c r="I19" s="170">
        <v>268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130.80000000000001</v>
      </c>
      <c r="F20" s="94"/>
      <c r="G20" s="94"/>
      <c r="H20" s="94"/>
      <c r="I20" s="170">
        <v>276.40000000000003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143.6</v>
      </c>
      <c r="F21" s="94"/>
      <c r="G21" s="94"/>
      <c r="H21" s="94"/>
      <c r="I21" s="170">
        <v>383.6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234</v>
      </c>
      <c r="F22" s="94"/>
      <c r="G22" s="94"/>
      <c r="H22" s="94"/>
      <c r="I22" s="170">
        <v>432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251.6</v>
      </c>
      <c r="F23" s="94"/>
      <c r="G23" s="94"/>
      <c r="H23" s="94"/>
      <c r="I23" s="170">
        <v>446.8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237.6</v>
      </c>
      <c r="F24" s="94"/>
      <c r="G24" s="94"/>
      <c r="H24" s="94"/>
      <c r="I24" s="170">
        <v>445.6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223.20000000000002</v>
      </c>
      <c r="F25" s="94"/>
      <c r="G25" s="94"/>
      <c r="H25" s="94"/>
      <c r="I25" s="170">
        <v>463.2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202</v>
      </c>
      <c r="F26" s="94"/>
      <c r="G26" s="94"/>
      <c r="H26" s="94"/>
      <c r="I26" s="170">
        <v>358.40000000000003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198</v>
      </c>
      <c r="F27" s="94"/>
      <c r="G27" s="94"/>
      <c r="H27" s="94"/>
      <c r="I27" s="170">
        <v>436.40000000000003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195.6</v>
      </c>
      <c r="F28" s="94"/>
      <c r="G28" s="94"/>
      <c r="H28" s="94"/>
      <c r="I28" s="170">
        <v>431.2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185.6</v>
      </c>
      <c r="F29" s="94"/>
      <c r="G29" s="94"/>
      <c r="H29" s="94"/>
      <c r="I29" s="170">
        <v>433.2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177.20000000000002</v>
      </c>
      <c r="F30" s="94"/>
      <c r="G30" s="94"/>
      <c r="H30" s="94"/>
      <c r="I30" s="170">
        <v>420.8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199.6</v>
      </c>
      <c r="F31" s="94"/>
      <c r="G31" s="94"/>
      <c r="H31" s="94"/>
      <c r="I31" s="170">
        <v>346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239.20000000000002</v>
      </c>
      <c r="F32" s="94"/>
      <c r="G32" s="94"/>
      <c r="H32" s="94"/>
      <c r="I32" s="170">
        <v>339.6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229.20000000000002</v>
      </c>
      <c r="F33" s="94"/>
      <c r="G33" s="94"/>
      <c r="H33" s="94"/>
      <c r="I33" s="170">
        <v>362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213.20000000000002</v>
      </c>
      <c r="F34" s="94"/>
      <c r="G34" s="94"/>
      <c r="H34" s="94"/>
      <c r="I34" s="170">
        <v>352.8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177.6</v>
      </c>
      <c r="F35" s="94"/>
      <c r="G35" s="94"/>
      <c r="H35" s="94"/>
      <c r="I35" s="170">
        <v>326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166.4</v>
      </c>
      <c r="F36" s="94"/>
      <c r="G36" s="94"/>
      <c r="H36" s="94"/>
      <c r="I36" s="170">
        <v>303.2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146.4</v>
      </c>
      <c r="F37" s="94"/>
      <c r="G37" s="94"/>
      <c r="H37" s="94"/>
      <c r="I37" s="170">
        <v>290.8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4159.1999999999989</v>
      </c>
      <c r="F39" s="107"/>
      <c r="G39" s="107"/>
      <c r="H39" s="107"/>
      <c r="I39" s="113">
        <f>SUM(I15:I38)</f>
        <v>8169.5999999999995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topLeftCell="A4"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159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367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Нелазкое-2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ф, Нелазкое-2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63</v>
      </c>
      <c r="F14" s="94"/>
      <c r="G14" s="95"/>
      <c r="H14" s="95"/>
      <c r="I14" s="94"/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63.800000000000004</v>
      </c>
      <c r="F15" s="94"/>
      <c r="G15" s="94"/>
      <c r="H15" s="94"/>
      <c r="I15" s="94"/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69.8</v>
      </c>
      <c r="F16" s="94"/>
      <c r="G16" s="94"/>
      <c r="H16" s="94"/>
      <c r="I16" s="94"/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58.800000000000004</v>
      </c>
      <c r="F17" s="94"/>
      <c r="G17" s="94"/>
      <c r="H17" s="94"/>
      <c r="I17" s="94"/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60.6</v>
      </c>
      <c r="F18" s="94"/>
      <c r="G18" s="94"/>
      <c r="H18" s="94"/>
      <c r="I18" s="94"/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69.2</v>
      </c>
      <c r="F19" s="94"/>
      <c r="G19" s="94"/>
      <c r="H19" s="94"/>
      <c r="I19" s="94"/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72.400000000000006</v>
      </c>
      <c r="F20" s="94"/>
      <c r="G20" s="94"/>
      <c r="H20" s="94"/>
      <c r="I20" s="94"/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74.400000000000006</v>
      </c>
      <c r="F21" s="94"/>
      <c r="G21" s="94"/>
      <c r="H21" s="94"/>
      <c r="I21" s="94"/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62.6</v>
      </c>
      <c r="F22" s="94"/>
      <c r="G22" s="94"/>
      <c r="H22" s="94"/>
      <c r="I22" s="94"/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43</v>
      </c>
      <c r="F23" s="94"/>
      <c r="G23" s="94"/>
      <c r="H23" s="94"/>
      <c r="I23" s="94"/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51.6</v>
      </c>
      <c r="F24" s="94"/>
      <c r="G24" s="94"/>
      <c r="H24" s="94"/>
      <c r="I24" s="94"/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66.599999999999994</v>
      </c>
      <c r="F25" s="94"/>
      <c r="G25" s="94"/>
      <c r="H25" s="94"/>
      <c r="I25" s="94"/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84.600000000000009</v>
      </c>
      <c r="F26" s="94"/>
      <c r="G26" s="94"/>
      <c r="H26" s="94"/>
      <c r="I26" s="94"/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97.2</v>
      </c>
      <c r="F27" s="94"/>
      <c r="G27" s="94"/>
      <c r="H27" s="94"/>
      <c r="I27" s="94"/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89.600000000000009</v>
      </c>
      <c r="F28" s="94"/>
      <c r="G28" s="94"/>
      <c r="H28" s="94"/>
      <c r="I28" s="94"/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105.4</v>
      </c>
      <c r="F29" s="94"/>
      <c r="G29" s="94"/>
      <c r="H29" s="94"/>
      <c r="I29" s="94"/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94.2</v>
      </c>
      <c r="F30" s="94"/>
      <c r="G30" s="94"/>
      <c r="H30" s="94"/>
      <c r="I30" s="94"/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72.8</v>
      </c>
      <c r="F31" s="94"/>
      <c r="G31" s="94"/>
      <c r="H31" s="94"/>
      <c r="I31" s="94"/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81.600000000000009</v>
      </c>
      <c r="F32" s="94"/>
      <c r="G32" s="94"/>
      <c r="H32" s="94"/>
      <c r="I32" s="94"/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82</v>
      </c>
      <c r="F33" s="94"/>
      <c r="G33" s="94"/>
      <c r="H33" s="94"/>
      <c r="I33" s="94"/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76.8</v>
      </c>
      <c r="F34" s="94"/>
      <c r="G34" s="94"/>
      <c r="H34" s="94"/>
      <c r="I34" s="94"/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75.2</v>
      </c>
      <c r="F35" s="94"/>
      <c r="G35" s="94"/>
      <c r="H35" s="94"/>
      <c r="I35" s="94"/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71.8</v>
      </c>
      <c r="F36" s="94"/>
      <c r="G36" s="94"/>
      <c r="H36" s="94"/>
      <c r="I36" s="94"/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78.2</v>
      </c>
      <c r="F37" s="94"/>
      <c r="G37" s="94"/>
      <c r="H37" s="94"/>
      <c r="I37" s="94"/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1702.2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topLeftCell="A7"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160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368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 t="s">
        <v>369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Котельная</v>
      </c>
      <c r="C10" s="216"/>
      <c r="D10" s="216"/>
      <c r="E10" s="217"/>
      <c r="F10" s="215" t="str">
        <f>M4</f>
        <v>ф, Межное</v>
      </c>
      <c r="G10" s="218"/>
      <c r="H10" s="218"/>
      <c r="I10" s="219"/>
      <c r="J10" s="215" t="str">
        <f>B10</f>
        <v>ф, Котельная</v>
      </c>
      <c r="K10" s="216"/>
      <c r="L10" s="217"/>
      <c r="M10" s="215" t="str">
        <f>F10</f>
        <v>ф, Межное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4.8</v>
      </c>
      <c r="F14" s="94"/>
      <c r="G14" s="95"/>
      <c r="H14" s="95"/>
      <c r="I14" s="170">
        <v>264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4.4000000000000004</v>
      </c>
      <c r="F15" s="94"/>
      <c r="G15" s="94"/>
      <c r="H15" s="94"/>
      <c r="I15" s="170">
        <v>249.6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4.8</v>
      </c>
      <c r="F16" s="94"/>
      <c r="G16" s="94"/>
      <c r="H16" s="94"/>
      <c r="I16" s="170">
        <v>266.39999999999998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4.8</v>
      </c>
      <c r="F17" s="94"/>
      <c r="G17" s="94"/>
      <c r="H17" s="94"/>
      <c r="I17" s="170">
        <v>260.39999999999998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4.4000000000000004</v>
      </c>
      <c r="F18" s="94"/>
      <c r="G18" s="94"/>
      <c r="H18" s="94"/>
      <c r="I18" s="170">
        <v>231.6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4.4000000000000004</v>
      </c>
      <c r="F19" s="94"/>
      <c r="G19" s="94"/>
      <c r="H19" s="94"/>
      <c r="I19" s="170">
        <v>267.60000000000002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4.4000000000000004</v>
      </c>
      <c r="F20" s="94"/>
      <c r="G20" s="94"/>
      <c r="H20" s="94"/>
      <c r="I20" s="170">
        <v>313.2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4.4000000000000004</v>
      </c>
      <c r="F21" s="94"/>
      <c r="G21" s="94"/>
      <c r="H21" s="94"/>
      <c r="I21" s="170">
        <v>354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4.4000000000000004</v>
      </c>
      <c r="F22" s="94"/>
      <c r="G22" s="94"/>
      <c r="H22" s="94"/>
      <c r="I22" s="170">
        <v>380.40000000000003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4.4000000000000004</v>
      </c>
      <c r="F23" s="94"/>
      <c r="G23" s="94"/>
      <c r="H23" s="94"/>
      <c r="I23" s="170">
        <v>390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4.4000000000000004</v>
      </c>
      <c r="F24" s="94"/>
      <c r="G24" s="94"/>
      <c r="H24" s="94"/>
      <c r="I24" s="170">
        <v>387.6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4.8</v>
      </c>
      <c r="F25" s="94"/>
      <c r="G25" s="94"/>
      <c r="H25" s="94"/>
      <c r="I25" s="170">
        <v>372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4.4000000000000004</v>
      </c>
      <c r="F26" s="94"/>
      <c r="G26" s="94"/>
      <c r="H26" s="94"/>
      <c r="I26" s="170">
        <v>374.40000000000003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4.8</v>
      </c>
      <c r="F27" s="94"/>
      <c r="G27" s="94"/>
      <c r="H27" s="94"/>
      <c r="I27" s="170">
        <v>336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5.2</v>
      </c>
      <c r="F28" s="94"/>
      <c r="G28" s="94"/>
      <c r="H28" s="94"/>
      <c r="I28" s="170">
        <v>321.60000000000002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5.2</v>
      </c>
      <c r="F29" s="94"/>
      <c r="G29" s="94"/>
      <c r="H29" s="94"/>
      <c r="I29" s="170">
        <v>327.60000000000002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4.8</v>
      </c>
      <c r="F30" s="94"/>
      <c r="G30" s="94"/>
      <c r="H30" s="94"/>
      <c r="I30" s="170">
        <v>333.6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4.4000000000000004</v>
      </c>
      <c r="F31" s="94"/>
      <c r="G31" s="94"/>
      <c r="H31" s="94"/>
      <c r="I31" s="170">
        <v>364.8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4</v>
      </c>
      <c r="F32" s="94"/>
      <c r="G32" s="94"/>
      <c r="H32" s="94"/>
      <c r="I32" s="170">
        <v>358.8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4.4000000000000004</v>
      </c>
      <c r="F33" s="94"/>
      <c r="G33" s="94"/>
      <c r="H33" s="94"/>
      <c r="I33" s="170">
        <v>394.8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4.4000000000000004</v>
      </c>
      <c r="F34" s="94"/>
      <c r="G34" s="94"/>
      <c r="H34" s="94"/>
      <c r="I34" s="170">
        <v>392.40000000000003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4</v>
      </c>
      <c r="F35" s="94"/>
      <c r="G35" s="94"/>
      <c r="H35" s="94"/>
      <c r="I35" s="170">
        <v>387.6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4.8</v>
      </c>
      <c r="F36" s="94"/>
      <c r="G36" s="94"/>
      <c r="H36" s="94"/>
      <c r="I36" s="170">
        <v>349.2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4.8</v>
      </c>
      <c r="F37" s="94"/>
      <c r="G37" s="94"/>
      <c r="H37" s="94"/>
      <c r="I37" s="170">
        <v>288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104.8</v>
      </c>
      <c r="F39" s="107"/>
      <c r="G39" s="107"/>
      <c r="H39" s="107"/>
      <c r="I39" s="113">
        <f>SUM(I15:I38)</f>
        <v>7701.6000000000013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topLeftCell="A4" zoomScale="70" zoomScaleNormal="70" workbookViewId="0">
      <selection activeCell="O13" sqref="O13:O39"/>
    </sheetView>
  </sheetViews>
  <sheetFormatPr defaultRowHeight="14.6" x14ac:dyDescent="0.4"/>
  <cols>
    <col min="4" max="4" width="0.4609375" hidden="1" customWidth="1"/>
    <col min="7" max="7" width="8.3046875" customWidth="1"/>
    <col min="8" max="8" width="7.421875E-2" hidden="1" customWidth="1"/>
    <col min="9" max="9" width="9.07421875" style="3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160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1"/>
      <c r="F3" s="1"/>
      <c r="G3" s="1"/>
      <c r="H3" s="1"/>
      <c r="I3" s="25"/>
      <c r="J3" s="1"/>
      <c r="K3" s="1"/>
      <c r="L3" s="1"/>
      <c r="M3" s="199" t="s">
        <v>370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3"/>
      <c r="F4" s="3"/>
      <c r="G4" s="3"/>
      <c r="H4" s="3"/>
      <c r="I4" s="26" t="s">
        <v>6</v>
      </c>
      <c r="J4" s="24"/>
      <c r="K4" s="24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24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1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ЛПБ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ф, ЛПБ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3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70">
        <v>101.2</v>
      </c>
      <c r="F14" s="94"/>
      <c r="G14" s="95"/>
      <c r="H14" s="95"/>
      <c r="I14" s="94"/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70">
        <v>93.2</v>
      </c>
      <c r="F15" s="94"/>
      <c r="G15" s="94"/>
      <c r="H15" s="94"/>
      <c r="I15" s="94"/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70">
        <v>86.8</v>
      </c>
      <c r="F16" s="94"/>
      <c r="G16" s="94"/>
      <c r="H16" s="94"/>
      <c r="I16" s="94"/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70">
        <v>82.8</v>
      </c>
      <c r="F17" s="94"/>
      <c r="G17" s="94"/>
      <c r="H17" s="94"/>
      <c r="I17" s="94"/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70">
        <v>79.600000000000009</v>
      </c>
      <c r="F18" s="94"/>
      <c r="G18" s="94"/>
      <c r="H18" s="94"/>
      <c r="I18" s="94"/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70">
        <v>88</v>
      </c>
      <c r="F19" s="94"/>
      <c r="G19" s="94"/>
      <c r="H19" s="94"/>
      <c r="I19" s="94"/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70">
        <v>101.60000000000001</v>
      </c>
      <c r="F20" s="94"/>
      <c r="G20" s="94"/>
      <c r="H20" s="94"/>
      <c r="I20" s="94"/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70">
        <v>125.2</v>
      </c>
      <c r="F21" s="94"/>
      <c r="G21" s="94"/>
      <c r="H21" s="94"/>
      <c r="I21" s="94"/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70">
        <v>160.80000000000001</v>
      </c>
      <c r="F22" s="94"/>
      <c r="G22" s="94"/>
      <c r="H22" s="94"/>
      <c r="I22" s="94"/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70">
        <v>170.4</v>
      </c>
      <c r="F23" s="94"/>
      <c r="G23" s="94"/>
      <c r="H23" s="94"/>
      <c r="I23" s="94"/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70">
        <v>169.20000000000002</v>
      </c>
      <c r="F24" s="94"/>
      <c r="G24" s="94"/>
      <c r="H24" s="94"/>
      <c r="I24" s="94"/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70">
        <v>196</v>
      </c>
      <c r="F25" s="94"/>
      <c r="G25" s="94"/>
      <c r="H25" s="94"/>
      <c r="I25" s="94"/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70">
        <v>135.6</v>
      </c>
      <c r="F26" s="94"/>
      <c r="G26" s="94"/>
      <c r="H26" s="94"/>
      <c r="I26" s="94"/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70">
        <v>181.20000000000002</v>
      </c>
      <c r="F27" s="94"/>
      <c r="G27" s="94"/>
      <c r="H27" s="94"/>
      <c r="I27" s="94"/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70">
        <v>173.6</v>
      </c>
      <c r="F28" s="94"/>
      <c r="G28" s="94"/>
      <c r="H28" s="94"/>
      <c r="I28" s="94"/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70">
        <v>157.6</v>
      </c>
      <c r="F29" s="94"/>
      <c r="G29" s="94"/>
      <c r="H29" s="94"/>
      <c r="I29" s="94"/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70">
        <v>169.6</v>
      </c>
      <c r="F30" s="94"/>
      <c r="G30" s="94"/>
      <c r="H30" s="94"/>
      <c r="I30" s="94"/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70">
        <v>132.80000000000001</v>
      </c>
      <c r="F31" s="94"/>
      <c r="G31" s="94"/>
      <c r="H31" s="94"/>
      <c r="I31" s="94"/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70">
        <v>146</v>
      </c>
      <c r="F32" s="94"/>
      <c r="G32" s="94"/>
      <c r="H32" s="94"/>
      <c r="I32" s="94"/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70">
        <v>146</v>
      </c>
      <c r="F33" s="94"/>
      <c r="G33" s="94"/>
      <c r="H33" s="94"/>
      <c r="I33" s="94"/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70">
        <v>155.20000000000002</v>
      </c>
      <c r="F34" s="94"/>
      <c r="G34" s="94"/>
      <c r="H34" s="94"/>
      <c r="I34" s="94"/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70">
        <v>158</v>
      </c>
      <c r="F35" s="94"/>
      <c r="G35" s="94"/>
      <c r="H35" s="94"/>
      <c r="I35" s="94"/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70">
        <v>146.80000000000001</v>
      </c>
      <c r="F36" s="94"/>
      <c r="G36" s="94"/>
      <c r="H36" s="94"/>
      <c r="I36" s="94"/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70">
        <v>117.2</v>
      </c>
      <c r="F37" s="94"/>
      <c r="G37" s="94"/>
      <c r="H37" s="94"/>
      <c r="I37" s="94"/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3173.2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1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1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17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17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84375" customWidth="1"/>
    <col min="4" max="4" width="0.4609375" hidden="1" customWidth="1"/>
    <col min="5" max="5" width="8.84375" style="31"/>
    <col min="7" max="7" width="8.3046875" customWidth="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161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371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24"/>
      <c r="K4" s="24"/>
      <c r="L4" s="1"/>
      <c r="M4" s="199" t="s">
        <v>372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 Берег</v>
      </c>
      <c r="C10" s="216"/>
      <c r="D10" s="216"/>
      <c r="E10" s="217"/>
      <c r="F10" s="215" t="str">
        <f>M4</f>
        <v>ф, Городище</v>
      </c>
      <c r="G10" s="218"/>
      <c r="H10" s="218"/>
      <c r="I10" s="219"/>
      <c r="J10" s="215" t="str">
        <f>B10</f>
        <v>ф, Берег</v>
      </c>
      <c r="K10" s="216"/>
      <c r="L10" s="217"/>
      <c r="M10" s="215" t="str">
        <f>F10</f>
        <v>ф, Городище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118">
        <v>183.136</v>
      </c>
      <c r="F14" s="94"/>
      <c r="G14" s="95"/>
      <c r="H14" s="95"/>
      <c r="I14" s="118">
        <v>241.07999999999998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118">
        <v>133.084</v>
      </c>
      <c r="F15" s="94"/>
      <c r="G15" s="94"/>
      <c r="H15" s="94"/>
      <c r="I15" s="118">
        <v>180.71199999999999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118">
        <v>112.52</v>
      </c>
      <c r="F16" s="94"/>
      <c r="G16" s="94"/>
      <c r="H16" s="94"/>
      <c r="I16" s="118">
        <v>179.928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118">
        <v>110.58</v>
      </c>
      <c r="F17" s="94"/>
      <c r="G17" s="94"/>
      <c r="H17" s="94"/>
      <c r="I17" s="118">
        <v>167.38400000000001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118">
        <v>100.88</v>
      </c>
      <c r="F18" s="94"/>
      <c r="G18" s="94"/>
      <c r="H18" s="94"/>
      <c r="I18" s="118">
        <v>181.88800000000001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118">
        <v>104.372</v>
      </c>
      <c r="F19" s="94"/>
      <c r="G19" s="94"/>
      <c r="H19" s="94"/>
      <c r="I19" s="118">
        <v>188.35600000000002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118">
        <v>99.715999999999994</v>
      </c>
      <c r="F20" s="94"/>
      <c r="G20" s="94"/>
      <c r="H20" s="94"/>
      <c r="I20" s="118">
        <v>184.828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118">
        <v>121.056</v>
      </c>
      <c r="F21" s="94"/>
      <c r="G21" s="94"/>
      <c r="H21" s="94"/>
      <c r="I21" s="118">
        <v>190.12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118">
        <v>151.32</v>
      </c>
      <c r="F22" s="94"/>
      <c r="G22" s="94"/>
      <c r="H22" s="94"/>
      <c r="I22" s="118">
        <v>190.708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118">
        <v>155.58799999999999</v>
      </c>
      <c r="F23" s="94"/>
      <c r="G23" s="94"/>
      <c r="H23" s="94"/>
      <c r="I23" s="118">
        <v>215.99199999999999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118">
        <v>167.22800000000001</v>
      </c>
      <c r="F24" s="94"/>
      <c r="G24" s="94"/>
      <c r="H24" s="94"/>
      <c r="I24" s="118">
        <v>218.34399999999999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118">
        <v>180.42</v>
      </c>
      <c r="F25" s="94"/>
      <c r="G25" s="94"/>
      <c r="H25" s="94"/>
      <c r="I25" s="118">
        <v>205.79999999999998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118">
        <v>148.99199999999999</v>
      </c>
      <c r="F26" s="94"/>
      <c r="G26" s="94"/>
      <c r="H26" s="94"/>
      <c r="I26" s="118">
        <v>178.55600000000001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118">
        <v>132.30799999999999</v>
      </c>
      <c r="F27" s="94"/>
      <c r="G27" s="94"/>
      <c r="H27" s="94"/>
      <c r="I27" s="118">
        <v>181.49600000000001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118">
        <v>143.172</v>
      </c>
      <c r="F28" s="94"/>
      <c r="G28" s="94"/>
      <c r="H28" s="94"/>
      <c r="I28" s="118">
        <v>186.98400000000001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118">
        <v>134.636</v>
      </c>
      <c r="F29" s="94"/>
      <c r="G29" s="94"/>
      <c r="H29" s="94"/>
      <c r="I29" s="118">
        <v>164.05199999999999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118">
        <v>126.876</v>
      </c>
      <c r="F30" s="94"/>
      <c r="G30" s="94"/>
      <c r="H30" s="94"/>
      <c r="I30" s="118">
        <v>161.30799999999999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118">
        <v>137.74</v>
      </c>
      <c r="F31" s="94"/>
      <c r="G31" s="94"/>
      <c r="H31" s="94"/>
      <c r="I31" s="118">
        <v>161.69999999999999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118">
        <v>146.66400000000002</v>
      </c>
      <c r="F32" s="94"/>
      <c r="G32" s="94"/>
      <c r="H32" s="94"/>
      <c r="I32" s="118">
        <v>195.02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118">
        <v>155.58799999999999</v>
      </c>
      <c r="F33" s="94"/>
      <c r="G33" s="94"/>
      <c r="H33" s="94"/>
      <c r="I33" s="118">
        <v>207.95600000000002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118">
        <v>189.34400000000002</v>
      </c>
      <c r="F34" s="94"/>
      <c r="G34" s="94"/>
      <c r="H34" s="94"/>
      <c r="I34" s="118">
        <v>230.49600000000001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118">
        <v>194.38800000000001</v>
      </c>
      <c r="F35" s="94"/>
      <c r="G35" s="94"/>
      <c r="H35" s="94"/>
      <c r="I35" s="118">
        <v>244.01999999999998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118">
        <v>192.44800000000001</v>
      </c>
      <c r="F36" s="94"/>
      <c r="G36" s="94"/>
      <c r="H36" s="94"/>
      <c r="I36" s="118">
        <v>271.85200000000003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118">
        <v>186.62800000000001</v>
      </c>
      <c r="F37" s="94"/>
      <c r="G37" s="94"/>
      <c r="H37" s="94"/>
      <c r="I37" s="118">
        <v>250.488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3325.5480000000007</v>
      </c>
      <c r="F39" s="107"/>
      <c r="G39" s="107"/>
      <c r="H39" s="107"/>
      <c r="I39" s="113">
        <f>SUM(I15:I38)</f>
        <v>4537.9880000000003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11:C11"/>
    <mergeCell ref="F11:G11"/>
    <mergeCell ref="J11:K11"/>
    <mergeCell ref="M11:N11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84375" customWidth="1"/>
    <col min="4" max="4" width="0.4609375" hidden="1" customWidth="1"/>
    <col min="5" max="5" width="8.84375" style="31"/>
    <col min="7" max="7" width="8.84375" customWidth="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153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373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24"/>
      <c r="K4" s="24"/>
      <c r="L4" s="1"/>
      <c r="M4" s="199"/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ф,10кВ Шайма (ОборнЭнерго)</v>
      </c>
      <c r="C10" s="216"/>
      <c r="D10" s="216"/>
      <c r="E10" s="217"/>
      <c r="F10" s="215">
        <f>M4</f>
        <v>0</v>
      </c>
      <c r="G10" s="218"/>
      <c r="H10" s="218"/>
      <c r="I10" s="219"/>
      <c r="J10" s="215" t="str">
        <f>B10</f>
        <v>ф,10кВ Шайма (ОборнЭнерго)</v>
      </c>
      <c r="K10" s="216"/>
      <c r="L10" s="217"/>
      <c r="M10" s="215">
        <f>F10</f>
        <v>0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9">
        <v>391.298</v>
      </c>
      <c r="F14" s="94"/>
      <c r="G14" s="95"/>
      <c r="H14" s="95"/>
      <c r="I14" s="94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9">
        <v>377.71800000000002</v>
      </c>
      <c r="F15" s="94"/>
      <c r="G15" s="94"/>
      <c r="H15" s="94"/>
      <c r="I15" s="94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9">
        <v>370.15199999999999</v>
      </c>
      <c r="F16" s="94"/>
      <c r="G16" s="94"/>
      <c r="H16" s="94"/>
      <c r="I16" s="94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9">
        <v>376.94200000000001</v>
      </c>
      <c r="F17" s="94"/>
      <c r="G17" s="94"/>
      <c r="H17" s="94"/>
      <c r="I17" s="94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9">
        <v>375.584</v>
      </c>
      <c r="F18" s="94"/>
      <c r="G18" s="94"/>
      <c r="H18" s="94"/>
      <c r="I18" s="94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9">
        <v>375.39</v>
      </c>
      <c r="F19" s="94"/>
      <c r="G19" s="94"/>
      <c r="H19" s="94"/>
      <c r="I19" s="94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9">
        <v>372.86799999999999</v>
      </c>
      <c r="F20" s="94"/>
      <c r="G20" s="94"/>
      <c r="H20" s="94"/>
      <c r="I20" s="94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9">
        <v>413.21999999999997</v>
      </c>
      <c r="F21" s="94"/>
      <c r="G21" s="94"/>
      <c r="H21" s="94"/>
      <c r="I21" s="94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9">
        <v>401.38600000000002</v>
      </c>
      <c r="F22" s="94"/>
      <c r="G22" s="94"/>
      <c r="H22" s="94"/>
      <c r="I22" s="94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9">
        <v>380.04599999999999</v>
      </c>
      <c r="F23" s="94"/>
      <c r="G23" s="94"/>
      <c r="H23" s="94"/>
      <c r="I23" s="94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9">
        <v>374.61399999999998</v>
      </c>
      <c r="F24" s="94"/>
      <c r="G24" s="94"/>
      <c r="H24" s="94"/>
      <c r="I24" s="94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9">
        <v>383.73200000000003</v>
      </c>
      <c r="F25" s="94"/>
      <c r="G25" s="94"/>
      <c r="H25" s="94"/>
      <c r="I25" s="94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9">
        <v>381.79200000000003</v>
      </c>
      <c r="F26" s="94"/>
      <c r="G26" s="94"/>
      <c r="H26" s="94"/>
      <c r="I26" s="94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9">
        <v>377.524</v>
      </c>
      <c r="F27" s="94"/>
      <c r="G27" s="94"/>
      <c r="H27" s="94"/>
      <c r="I27" s="94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9">
        <v>376.55399999999997</v>
      </c>
      <c r="F28" s="94"/>
      <c r="G28" s="94"/>
      <c r="H28" s="94"/>
      <c r="I28" s="94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9">
        <v>379.464</v>
      </c>
      <c r="F29" s="94"/>
      <c r="G29" s="94"/>
      <c r="H29" s="94"/>
      <c r="I29" s="94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9">
        <v>407.98200000000003</v>
      </c>
      <c r="F30" s="94"/>
      <c r="G30" s="94"/>
      <c r="H30" s="94"/>
      <c r="I30" s="94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9">
        <v>423.50200000000001</v>
      </c>
      <c r="F31" s="94"/>
      <c r="G31" s="94"/>
      <c r="H31" s="94"/>
      <c r="I31" s="94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9">
        <v>416.32399999999996</v>
      </c>
      <c r="F32" s="94"/>
      <c r="G32" s="94"/>
      <c r="H32" s="94"/>
      <c r="I32" s="94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9">
        <v>424.27800000000002</v>
      </c>
      <c r="F33" s="94"/>
      <c r="G33" s="94"/>
      <c r="H33" s="94"/>
      <c r="I33" s="94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9">
        <v>418.846</v>
      </c>
      <c r="F34" s="94"/>
      <c r="G34" s="94"/>
      <c r="H34" s="94"/>
      <c r="I34" s="94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9">
        <v>422.53199999999998</v>
      </c>
      <c r="F35" s="94"/>
      <c r="G35" s="94"/>
      <c r="H35" s="94"/>
      <c r="I35" s="94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9">
        <v>405.26600000000002</v>
      </c>
      <c r="F36" s="94"/>
      <c r="G36" s="94"/>
      <c r="H36" s="94"/>
      <c r="I36" s="94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9">
        <v>402.55</v>
      </c>
      <c r="F37" s="94"/>
      <c r="G37" s="94"/>
      <c r="H37" s="94"/>
      <c r="I37" s="94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13">
        <f>SUM(E15:E38)</f>
        <v>9038.2659999999996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162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163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24"/>
      <c r="K4" s="24"/>
      <c r="L4" s="1"/>
      <c r="M4" s="199" t="s">
        <v>164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ТП-107 база (МУП Электросеть)</v>
      </c>
      <c r="C10" s="216"/>
      <c r="D10" s="216"/>
      <c r="E10" s="217"/>
      <c r="F10" s="215" t="str">
        <f>M4</f>
        <v>ТП-107 офис (МУП Электросеть)</v>
      </c>
      <c r="G10" s="218"/>
      <c r="H10" s="218"/>
      <c r="I10" s="219"/>
      <c r="J10" s="215" t="str">
        <f>B10</f>
        <v>ТП-107 база (МУП Электросеть)</v>
      </c>
      <c r="K10" s="216"/>
      <c r="L10" s="217"/>
      <c r="M10" s="215" t="str">
        <f>F10</f>
        <v>ТП-107 офис (МУП Электросеть)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6.0679935819601036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5.3632965361445777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6.0669196671899517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4.9127493740458013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3.8930761947700629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4.2506829473684205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3.9397443517816519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4.8358561829176114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8.6034994702467333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25.634657192923896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39.380647666203053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39.803726067772168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35.23096436363636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31.235900824343013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30.703452585365859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33.14650206451612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33.149348325991191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34.884259508562913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11.137573221324716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10.349815250198573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7.7050900152439024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9.2944639508070708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6.6376872062663175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5.9215494836488798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13">
        <f>SUM(E15:E38)</f>
        <v>396.08146245126892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165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166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24"/>
      <c r="K4" s="24"/>
      <c r="L4" s="1"/>
      <c r="M4" s="199" t="s">
        <v>167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ТП-451 (МУП Электросеть) В-1</v>
      </c>
      <c r="C10" s="216"/>
      <c r="D10" s="216"/>
      <c r="E10" s="217"/>
      <c r="F10" s="215" t="str">
        <f>M4</f>
        <v>ТП-451 (МУП Электросеть) В-2</v>
      </c>
      <c r="G10" s="218"/>
      <c r="H10" s="218"/>
      <c r="I10" s="219"/>
      <c r="J10" s="215" t="str">
        <f>B10</f>
        <v>ТП-451 (МУП Электросеть) В-1</v>
      </c>
      <c r="K10" s="216"/>
      <c r="L10" s="217"/>
      <c r="M10" s="215" t="str">
        <f>F10</f>
        <v>ТП-451 (МУП Электросеть)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80</v>
      </c>
      <c r="F11" s="204" t="s">
        <v>286</v>
      </c>
      <c r="G11" s="205"/>
      <c r="H11" s="85"/>
      <c r="I11" s="27">
        <v>80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80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28.822969514310493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23.836873493975897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31.682802706436409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34.389245618320608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20.577688458070334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17.002731789473682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18.713785670962846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34.334578898715037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37.855397669085633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27.913293387850462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32.564766339360219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41.36465650180245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36.586001454545446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46.174809914246197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36.161844156097565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36.028806591865354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36.832609251101324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35.626477795979142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40.373702927302098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50.952936616362194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44.129151905487817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49.852124827056102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34.39528825065274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23.094042986230637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790.44361721098016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374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168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24"/>
      <c r="K4" s="24"/>
      <c r="L4" s="1"/>
      <c r="M4" s="199" t="s">
        <v>281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ТП-59</v>
      </c>
      <c r="C10" s="216"/>
      <c r="D10" s="216"/>
      <c r="E10" s="217"/>
      <c r="F10" s="215" t="str">
        <f>M4</f>
        <v>ГПП-5 Фосагро</v>
      </c>
      <c r="G10" s="218"/>
      <c r="H10" s="218"/>
      <c r="I10" s="219"/>
      <c r="J10" s="215" t="str">
        <f>B10</f>
        <v>ТП-59</v>
      </c>
      <c r="K10" s="216"/>
      <c r="L10" s="217"/>
      <c r="M10" s="215" t="str">
        <f>F10</f>
        <v>ГПП-5 Фосагро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60</v>
      </c>
      <c r="F11" s="204" t="s">
        <v>286</v>
      </c>
      <c r="G11" s="205"/>
      <c r="H11" s="85"/>
      <c r="I11" s="27"/>
      <c r="J11" s="204" t="s">
        <v>286</v>
      </c>
      <c r="K11" s="205"/>
      <c r="L11" s="23">
        <f>E11</f>
        <v>60</v>
      </c>
      <c r="M11" s="204" t="s">
        <v>286</v>
      </c>
      <c r="N11" s="205"/>
      <c r="O11" s="23">
        <f>I11</f>
        <v>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0.26395772081526453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0.22883398554216863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0.21840910801883828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0.16948985340458014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0.17351996753832277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0.18217212631578944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0.36639622471569361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1.0155297984126985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0.64010036058635722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0.57421632112149523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0.49074345553268428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0.26223631291708727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0.21138578618181814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0.59484019830705404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1.0807615310048782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0.94251358044319777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0.38011252747136559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0.32063830016381228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0.46777807529563808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1.5859101521842736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1.1767773841463416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1.2370086567255958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0.35481455248041766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0.18475234388984507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12.858940602399954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161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169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24"/>
      <c r="K4" s="24"/>
      <c r="L4" s="1"/>
      <c r="M4" s="199" t="s">
        <v>170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ТП-108-1 В-1</v>
      </c>
      <c r="C10" s="216"/>
      <c r="D10" s="216"/>
      <c r="E10" s="217"/>
      <c r="F10" s="215" t="str">
        <f>M4</f>
        <v>ТП-108-1 В-2</v>
      </c>
      <c r="G10" s="218"/>
      <c r="H10" s="218"/>
      <c r="I10" s="219"/>
      <c r="J10" s="215" t="str">
        <f>B10</f>
        <v>ТП-108-1 В-1</v>
      </c>
      <c r="K10" s="216"/>
      <c r="L10" s="217"/>
      <c r="M10" s="215" t="str">
        <f>F10</f>
        <v>ТП-108-1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80</v>
      </c>
      <c r="F11" s="204" t="s">
        <v>286</v>
      </c>
      <c r="G11" s="205"/>
      <c r="H11" s="85"/>
      <c r="I11" s="27">
        <v>30</v>
      </c>
      <c r="J11" s="204" t="s">
        <v>286</v>
      </c>
      <c r="K11" s="205"/>
      <c r="L11" s="23">
        <f>E11</f>
        <v>80</v>
      </c>
      <c r="M11" s="204" t="s">
        <v>286</v>
      </c>
      <c r="N11" s="205"/>
      <c r="O11" s="23">
        <f>I11</f>
        <v>30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38.683459084995661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18.473576957831323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14.830248075353214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10.439592419847326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8.8984598737601441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9.7158467368421029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11.819233055344956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16.441911021919879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24.089798516690855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35.888520070093456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53.769730467315725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53.071634757029557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45.393742545454543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34.631107435684648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42.984833619512202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48.278600833099574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50.829000766519819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51.955280119136248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46.638587864297243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52.54521588562352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50.433316463414641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68.441052728670243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50.687793211488255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42.043001333907057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842.30008475883642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30" customHeight="1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29" t="s">
        <v>493</v>
      </c>
      <c r="N1" s="229"/>
      <c r="O1" s="229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485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486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ТП-101.1 В-1</v>
      </c>
      <c r="C10" s="216"/>
      <c r="D10" s="216"/>
      <c r="E10" s="217"/>
      <c r="F10" s="215" t="str">
        <f>M4</f>
        <v>ТП-101.1  В-2</v>
      </c>
      <c r="G10" s="218"/>
      <c r="H10" s="218"/>
      <c r="I10" s="219"/>
      <c r="J10" s="215" t="str">
        <f>B10</f>
        <v>ТП-101.1 В-1</v>
      </c>
      <c r="K10" s="216"/>
      <c r="L10" s="217"/>
      <c r="M10" s="215" t="str">
        <f>F10</f>
        <v>ТП-101.1 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300</v>
      </c>
      <c r="F11" s="204" t="s">
        <v>286</v>
      </c>
      <c r="G11" s="205"/>
      <c r="H11" s="85"/>
      <c r="I11" s="27">
        <v>300</v>
      </c>
      <c r="J11" s="204" t="s">
        <v>286</v>
      </c>
      <c r="K11" s="205"/>
      <c r="L11" s="78">
        <f>E11</f>
        <v>300</v>
      </c>
      <c r="M11" s="204" t="s">
        <v>286</v>
      </c>
      <c r="N11" s="205"/>
      <c r="O11" s="78">
        <f>I11</f>
        <v>300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63.372607971595819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38.168793682228909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44.490744226059647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39.793269929770993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37.123262285843097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37.709630147368422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40.480873214556475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60.206409477324264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136.79564157692309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145.86119942773698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185.05117802378302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193.63342034145637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143.1935445818182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148.09891238672199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145.02264104487807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152.07759262426367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163.20529159162999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168.66910581533878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140.33342258869143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153.45591457505961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130.49620634908541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151.45751483474251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92.505222610966044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83.493847719449221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2631.3236390556963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30.75" customHeight="1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29" t="s">
        <v>494</v>
      </c>
      <c r="N1" s="229"/>
      <c r="O1" s="229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487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488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РП-33 В-1</v>
      </c>
      <c r="C10" s="216"/>
      <c r="D10" s="216"/>
      <c r="E10" s="217"/>
      <c r="F10" s="215" t="str">
        <f>M4</f>
        <v>РП-33 В-2</v>
      </c>
      <c r="G10" s="218"/>
      <c r="H10" s="218"/>
      <c r="I10" s="219"/>
      <c r="J10" s="215" t="str">
        <f>B10</f>
        <v>РП-33 В-1</v>
      </c>
      <c r="K10" s="216"/>
      <c r="L10" s="217"/>
      <c r="M10" s="215" t="str">
        <f>F10</f>
        <v>РП-33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6000</v>
      </c>
      <c r="F11" s="204" t="s">
        <v>286</v>
      </c>
      <c r="G11" s="205"/>
      <c r="H11" s="85"/>
      <c r="I11" s="27">
        <v>6000</v>
      </c>
      <c r="J11" s="204" t="s">
        <v>286</v>
      </c>
      <c r="K11" s="205"/>
      <c r="L11" s="78">
        <f>E11</f>
        <v>6000</v>
      </c>
      <c r="M11" s="204" t="s">
        <v>286</v>
      </c>
      <c r="N11" s="205"/>
      <c r="O11" s="78">
        <f>I11</f>
        <v>6000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96.936197471812676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70.080408072289146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75.229803873155404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68.532853767938931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63.401526600541018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68.861063747368419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70.324436679302494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96.040103792743793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150.04503076110308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172.26489633644854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260.82105877385254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320.77120419322273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282.93174458181818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272.97461155186721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272.64665895804882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292.6980247523141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313.81383081938321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294.36377278927768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252.26603346300479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284.6995333439238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241.65964138719514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282.88968461183697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126.7194830287206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111.20669930292598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4445.2421051882839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29.25" customHeight="1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29" t="s">
        <v>495</v>
      </c>
      <c r="N1" s="229"/>
      <c r="O1" s="229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489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490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ТП-105.14 В-1</v>
      </c>
      <c r="C10" s="216"/>
      <c r="D10" s="216"/>
      <c r="E10" s="217"/>
      <c r="F10" s="215" t="str">
        <f>M4</f>
        <v>ТП-105.14 В-2</v>
      </c>
      <c r="G10" s="218"/>
      <c r="H10" s="218"/>
      <c r="I10" s="219"/>
      <c r="J10" s="215" t="str">
        <f>B10</f>
        <v>ТП-105.14 В-1</v>
      </c>
      <c r="K10" s="216"/>
      <c r="L10" s="217"/>
      <c r="M10" s="215" t="str">
        <f>F10</f>
        <v>ТП-105.14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200</v>
      </c>
      <c r="F11" s="204" t="s">
        <v>286</v>
      </c>
      <c r="G11" s="205"/>
      <c r="H11" s="85"/>
      <c r="I11" s="27">
        <v>200</v>
      </c>
      <c r="J11" s="204" t="s">
        <v>286</v>
      </c>
      <c r="K11" s="205"/>
      <c r="L11" s="78">
        <f>E11</f>
        <v>200</v>
      </c>
      <c r="M11" s="204" t="s">
        <v>286</v>
      </c>
      <c r="N11" s="205"/>
      <c r="O11" s="78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43.006904512142235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24.075242228915659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26.28998522448979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22.967103323664126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22.190534310189356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23.500204294736839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18.122824018195598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34.286220336885876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67.967645814949208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75.7646534813084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102.38968393212792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101.14829212516223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95.66561861818181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90.923633051728913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94.020794805853683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81.857448576718085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90.31355788370044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87.35909242889052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70.097101461712441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78.101298157267692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68.435208589939037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78.073497186779406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54.308349869451689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50.09630863166953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1457.9542983525182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33.75" customHeight="1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29" t="s">
        <v>496</v>
      </c>
      <c r="N1" s="229"/>
      <c r="O1" s="229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491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492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ТП-144.3 В-1</v>
      </c>
      <c r="C10" s="216"/>
      <c r="D10" s="216"/>
      <c r="E10" s="217"/>
      <c r="F10" s="215" t="str">
        <f>M4</f>
        <v>ТП-144.3 В-2</v>
      </c>
      <c r="G10" s="218"/>
      <c r="H10" s="218"/>
      <c r="I10" s="219"/>
      <c r="J10" s="215" t="str">
        <f>B10</f>
        <v>ТП-144.3 В-1</v>
      </c>
      <c r="K10" s="216"/>
      <c r="L10" s="217"/>
      <c r="M10" s="215" t="str">
        <f>F10</f>
        <v>ТП-144.3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200</v>
      </c>
      <c r="F11" s="204" t="s">
        <v>286</v>
      </c>
      <c r="G11" s="205"/>
      <c r="H11" s="85"/>
      <c r="I11" s="27">
        <v>200</v>
      </c>
      <c r="J11" s="204" t="s">
        <v>286</v>
      </c>
      <c r="K11" s="205"/>
      <c r="L11" s="78">
        <f>E11</f>
        <v>200</v>
      </c>
      <c r="M11" s="204" t="s">
        <v>286</v>
      </c>
      <c r="N11" s="205"/>
      <c r="O11" s="78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38.228359566348658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33.967544728915662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38.626055214442687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34.757701821374042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30.699686564472501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35.159220378947367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27.676704071266105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42.071948791383228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54.431473315094344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95.702720186915869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122.61013186842838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115.74299168334534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98.91770763636363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79.991067763208861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81.261804509268288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83.514773679943886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87.366949143612317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88.175532545048384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79.007160038772213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88.849183224781598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76.070252332317082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88.719883166794773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57.928906527415137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52.168850950946641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1593.4182501430582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505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497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498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ТП-356 В-1</v>
      </c>
      <c r="C10" s="216"/>
      <c r="D10" s="216"/>
      <c r="E10" s="217"/>
      <c r="F10" s="215" t="str">
        <f>M4</f>
        <v>ТП-356 В-2</v>
      </c>
      <c r="G10" s="218"/>
      <c r="H10" s="218"/>
      <c r="I10" s="219"/>
      <c r="J10" s="215" t="str">
        <f>B10</f>
        <v>ТП-356 В-1</v>
      </c>
      <c r="K10" s="216"/>
      <c r="L10" s="217"/>
      <c r="M10" s="215" t="str">
        <f>F10</f>
        <v>ТП-356 В-2</v>
      </c>
      <c r="N10" s="218"/>
      <c r="O10" s="219"/>
    </row>
    <row r="11" spans="1:17" x14ac:dyDescent="0.4">
      <c r="A11" s="211"/>
      <c r="B11" s="230" t="s">
        <v>286</v>
      </c>
      <c r="C11" s="230"/>
      <c r="D11" s="127"/>
      <c r="E11" s="82">
        <v>200</v>
      </c>
      <c r="F11" s="230" t="s">
        <v>286</v>
      </c>
      <c r="G11" s="230"/>
      <c r="H11" s="127"/>
      <c r="I11" s="82">
        <v>200</v>
      </c>
      <c r="J11" s="230" t="s">
        <v>286</v>
      </c>
      <c r="K11" s="230"/>
      <c r="L11" s="83">
        <f>E11</f>
        <v>200</v>
      </c>
      <c r="M11" s="230" t="s">
        <v>286</v>
      </c>
      <c r="N11" s="230"/>
      <c r="O11" s="83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117.567375650477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91.771962951807225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82.51010747378335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77.989896312977095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87.761060504959417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96.186882694736823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66.680173153904462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108.12974425003779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121.94026582496369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133.07235378371158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206.74840024756605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218.68635380764235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195.80285963636362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184.69923965698479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183.67487635512197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181.72930044936882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179.89046358237886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177.68705800744598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164.69686401033925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182.79366011119942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153.54143012195124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181.49553242121442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122.25412981723237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104.92985685025818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3304.6724720259485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31.5" customHeight="1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31" t="s">
        <v>506</v>
      </c>
      <c r="N1" s="229"/>
      <c r="O1" s="229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499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500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ТП-602 В-1</v>
      </c>
      <c r="C10" s="216"/>
      <c r="D10" s="216"/>
      <c r="E10" s="217"/>
      <c r="F10" s="215" t="str">
        <f>M4</f>
        <v>ТП-602 В-2</v>
      </c>
      <c r="G10" s="218"/>
      <c r="H10" s="218"/>
      <c r="I10" s="219"/>
      <c r="J10" s="215" t="str">
        <f>B10</f>
        <v>ТП-602 В-1</v>
      </c>
      <c r="K10" s="216"/>
      <c r="L10" s="217"/>
      <c r="M10" s="215" t="str">
        <f>F10</f>
        <v>ТП-602 В-2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200</v>
      </c>
      <c r="F11" s="204" t="s">
        <v>286</v>
      </c>
      <c r="G11" s="205"/>
      <c r="H11" s="85"/>
      <c r="I11" s="27">
        <v>200</v>
      </c>
      <c r="J11" s="204" t="s">
        <v>286</v>
      </c>
      <c r="K11" s="205"/>
      <c r="L11" s="78">
        <f>E11</f>
        <v>200</v>
      </c>
      <c r="M11" s="204" t="s">
        <v>286</v>
      </c>
      <c r="N11" s="205"/>
      <c r="O11" s="78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33.829064219427579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25.505454638554212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28.177471343171106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26.160390416793895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23.692149413886384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25.989890021052631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21.077632282031836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21.181050081179137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31.431451397968072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49.332473620160208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78.912759361891517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105.67499038385003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79.811684654545459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80.534300821023507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71.232009998048781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82.866255161290312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83.536357781497799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73.034279481757252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64.180265687883676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57.95896540111201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38.945727713414648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43.092514681014599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29.326508929503913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27.357558614457826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1169.0121418860888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507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502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79"/>
      <c r="K4" s="79"/>
      <c r="L4" s="1"/>
      <c r="M4" s="199" t="s">
        <v>501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ТП-102.1 В-1</v>
      </c>
      <c r="C10" s="216"/>
      <c r="D10" s="216"/>
      <c r="E10" s="217"/>
      <c r="F10" s="215" t="str">
        <f>M4</f>
        <v>ТП-102.1 В-2</v>
      </c>
      <c r="G10" s="218"/>
      <c r="H10" s="218"/>
      <c r="I10" s="219"/>
      <c r="J10" s="215" t="str">
        <f>B10</f>
        <v>ТП-102.1 В-1</v>
      </c>
      <c r="K10" s="216"/>
      <c r="L10" s="217"/>
      <c r="M10" s="215" t="str">
        <f>F10</f>
        <v>ТП-102.1 В-2</v>
      </c>
      <c r="N10" s="218"/>
      <c r="O10" s="219"/>
    </row>
    <row r="11" spans="1:17" x14ac:dyDescent="0.4">
      <c r="A11" s="211"/>
      <c r="B11" s="230" t="s">
        <v>286</v>
      </c>
      <c r="C11" s="230"/>
      <c r="D11" s="127"/>
      <c r="E11" s="82">
        <v>120</v>
      </c>
      <c r="F11" s="230" t="s">
        <v>286</v>
      </c>
      <c r="G11" s="230"/>
      <c r="H11" s="127"/>
      <c r="I11" s="82">
        <v>120</v>
      </c>
      <c r="J11" s="230" t="s">
        <v>286</v>
      </c>
      <c r="K11" s="230"/>
      <c r="L11" s="83">
        <f>E11</f>
        <v>120</v>
      </c>
      <c r="M11" s="230" t="s">
        <v>286</v>
      </c>
      <c r="N11" s="230"/>
      <c r="O11" s="83">
        <f>I11</f>
        <v>120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21.465527296183868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15.076822484939758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12.942761956671896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11.544961029007634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9.8439212353471603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11.233947789473683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9.2091524222896108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10.735600726077097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21.795531991291728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26.432179861148192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41.879804152712097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43.237773022638784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41.260879418181823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37.211464460304292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38.345200784390251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40.064032930154276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45.15677894185022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42.677551526433348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36.336332634571896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40.205051548848303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36.634200708841469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44.444436710222902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23.050877389033943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20.310914728915659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659.63017845334616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4:C4"/>
    <mergeCell ref="M4:O4"/>
    <mergeCell ref="B1:F1"/>
    <mergeCell ref="M1:O1"/>
    <mergeCell ref="B2:F2"/>
    <mergeCell ref="M2:O2"/>
    <mergeCell ref="M3:O3"/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opLeftCell="A7" zoomScale="70" zoomScaleNormal="70" workbookViewId="0">
      <selection activeCell="O13" sqref="O13:O39"/>
    </sheetView>
  </sheetViews>
  <sheetFormatPr defaultRowHeight="14.6" x14ac:dyDescent="0.4"/>
  <cols>
    <col min="3" max="3" width="8.53515625" customWidth="1"/>
    <col min="4" max="4" width="0.4609375" hidden="1" customWidth="1"/>
    <col min="5" max="5" width="8.84375" style="31"/>
    <col min="8" max="8" width="7.421875E-2" hidden="1" customWidth="1"/>
    <col min="9" max="9" width="14.3046875" style="31" customWidth="1"/>
  </cols>
  <sheetData>
    <row r="1" spans="1:17" ht="15.45" x14ac:dyDescent="0.4">
      <c r="A1" s="1"/>
      <c r="B1" s="200" t="s">
        <v>0</v>
      </c>
      <c r="C1" s="198"/>
      <c r="D1" s="198"/>
      <c r="E1" s="198"/>
      <c r="F1" s="198"/>
      <c r="G1" s="1"/>
      <c r="H1" s="1"/>
      <c r="I1" s="25"/>
      <c r="J1" s="2" t="s">
        <v>1</v>
      </c>
      <c r="K1" s="1"/>
      <c r="L1" s="1"/>
      <c r="M1" s="201" t="s">
        <v>507</v>
      </c>
      <c r="N1" s="201"/>
      <c r="O1" s="201"/>
    </row>
    <row r="2" spans="1:17" x14ac:dyDescent="0.4">
      <c r="A2" s="1"/>
      <c r="B2" s="202" t="s">
        <v>2</v>
      </c>
      <c r="C2" s="203"/>
      <c r="D2" s="203"/>
      <c r="E2" s="203"/>
      <c r="F2" s="203"/>
      <c r="G2" s="1"/>
      <c r="H2" s="1"/>
      <c r="I2" s="25" t="s">
        <v>3</v>
      </c>
      <c r="J2" s="1"/>
      <c r="K2" s="1"/>
      <c r="L2" s="1"/>
      <c r="M2" s="202" t="s">
        <v>4</v>
      </c>
      <c r="N2" s="199"/>
      <c r="O2" s="199"/>
    </row>
    <row r="3" spans="1:17" x14ac:dyDescent="0.4">
      <c r="A3" s="1"/>
      <c r="B3" s="1"/>
      <c r="C3" s="1"/>
      <c r="D3" s="1"/>
      <c r="E3" s="25"/>
      <c r="F3" s="1"/>
      <c r="G3" s="1"/>
      <c r="H3" s="1"/>
      <c r="I3" s="25"/>
      <c r="J3" s="1"/>
      <c r="K3" s="1"/>
      <c r="L3" s="1"/>
      <c r="M3" s="199" t="s">
        <v>504</v>
      </c>
      <c r="N3" s="199"/>
      <c r="O3" s="199"/>
    </row>
    <row r="4" spans="1:17" ht="15.45" x14ac:dyDescent="0.4">
      <c r="A4" s="1"/>
      <c r="B4" s="197" t="s">
        <v>285</v>
      </c>
      <c r="C4" s="198"/>
      <c r="D4" s="125"/>
      <c r="E4" s="29"/>
      <c r="F4" s="3"/>
      <c r="G4" s="3"/>
      <c r="H4" s="3"/>
      <c r="I4" s="26" t="s">
        <v>6</v>
      </c>
      <c r="J4" s="80"/>
      <c r="K4" s="80"/>
      <c r="L4" s="1"/>
      <c r="M4" s="199" t="s">
        <v>503</v>
      </c>
      <c r="N4" s="199"/>
      <c r="O4" s="199"/>
    </row>
    <row r="5" spans="1:17" x14ac:dyDescent="0.4">
      <c r="A5" s="1"/>
      <c r="B5" s="206" t="s">
        <v>7</v>
      </c>
      <c r="C5" s="207"/>
      <c r="D5" s="84"/>
      <c r="E5" s="30"/>
      <c r="F5" s="1"/>
      <c r="G5" s="1"/>
      <c r="H5" s="1"/>
      <c r="I5" s="25"/>
      <c r="J5" s="1"/>
      <c r="K5" s="1"/>
      <c r="L5" s="1"/>
      <c r="M5" s="1"/>
      <c r="N5" s="1"/>
      <c r="O5" s="1"/>
    </row>
    <row r="6" spans="1:17" ht="15.45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</row>
    <row r="7" spans="1:17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</row>
    <row r="8" spans="1:17" x14ac:dyDescent="0.4">
      <c r="A8" s="7">
        <v>1630</v>
      </c>
      <c r="B8" s="7">
        <v>1628</v>
      </c>
      <c r="C8" s="1"/>
      <c r="D8" s="1"/>
      <c r="E8" s="25"/>
      <c r="F8" s="1"/>
      <c r="G8" s="1"/>
      <c r="H8" s="1"/>
      <c r="I8" s="25"/>
      <c r="J8" s="1"/>
      <c r="K8" s="1"/>
      <c r="L8" s="1"/>
      <c r="M8" s="1"/>
      <c r="N8" s="1"/>
      <c r="O8" s="1"/>
    </row>
    <row r="9" spans="1:17" x14ac:dyDescent="0.4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4"/>
    </row>
    <row r="10" spans="1:17" x14ac:dyDescent="0.4">
      <c r="A10" s="211"/>
      <c r="B10" s="215" t="str">
        <f>M3</f>
        <v>ТП-102.1 В-3</v>
      </c>
      <c r="C10" s="216"/>
      <c r="D10" s="216"/>
      <c r="E10" s="217"/>
      <c r="F10" s="215" t="str">
        <f>M4</f>
        <v>ТП-102.1 В-4</v>
      </c>
      <c r="G10" s="218"/>
      <c r="H10" s="218"/>
      <c r="I10" s="219"/>
      <c r="J10" s="215" t="str">
        <f>B10</f>
        <v>ТП-102.1 В-3</v>
      </c>
      <c r="K10" s="216"/>
      <c r="L10" s="217"/>
      <c r="M10" s="215" t="str">
        <f>F10</f>
        <v>ТП-102.1 В-4</v>
      </c>
      <c r="N10" s="218"/>
      <c r="O10" s="219"/>
    </row>
    <row r="11" spans="1:17" x14ac:dyDescent="0.4">
      <c r="A11" s="211"/>
      <c r="B11" s="204" t="s">
        <v>286</v>
      </c>
      <c r="C11" s="205"/>
      <c r="D11" s="85"/>
      <c r="E11" s="27">
        <v>200</v>
      </c>
      <c r="F11" s="204" t="s">
        <v>286</v>
      </c>
      <c r="G11" s="205"/>
      <c r="H11" s="85"/>
      <c r="I11" s="27">
        <v>200</v>
      </c>
      <c r="J11" s="204" t="s">
        <v>286</v>
      </c>
      <c r="K11" s="205"/>
      <c r="L11" s="81">
        <f>E11</f>
        <v>200</v>
      </c>
      <c r="M11" s="204" t="s">
        <v>286</v>
      </c>
      <c r="N11" s="205"/>
      <c r="O11" s="81">
        <f>I11</f>
        <v>200</v>
      </c>
    </row>
    <row r="12" spans="1:17" ht="34.75" x14ac:dyDescent="0.4">
      <c r="A12" s="211"/>
      <c r="B12" s="171" t="s">
        <v>12</v>
      </c>
      <c r="C12" s="171" t="s">
        <v>13</v>
      </c>
      <c r="D12" s="171"/>
      <c r="E12" s="173" t="s">
        <v>287</v>
      </c>
      <c r="F12" s="171" t="s">
        <v>12</v>
      </c>
      <c r="G12" s="171" t="s">
        <v>13</v>
      </c>
      <c r="H12" s="171"/>
      <c r="I12" s="173" t="s">
        <v>287</v>
      </c>
      <c r="J12" s="171" t="s">
        <v>12</v>
      </c>
      <c r="K12" s="171" t="s">
        <v>13</v>
      </c>
      <c r="L12" s="171" t="s">
        <v>287</v>
      </c>
      <c r="M12" s="171" t="s">
        <v>12</v>
      </c>
      <c r="N12" s="171" t="s">
        <v>13</v>
      </c>
      <c r="O12" s="171" t="s">
        <v>287</v>
      </c>
    </row>
    <row r="13" spans="1:17" x14ac:dyDescent="0.4">
      <c r="A13" s="177">
        <v>1</v>
      </c>
      <c r="B13" s="177">
        <v>2</v>
      </c>
      <c r="C13" s="177">
        <v>3</v>
      </c>
      <c r="D13" s="177"/>
      <c r="E13" s="184">
        <v>4</v>
      </c>
      <c r="F13" s="177">
        <v>5</v>
      </c>
      <c r="G13" s="177">
        <v>6</v>
      </c>
      <c r="H13" s="177"/>
      <c r="I13" s="184">
        <v>7</v>
      </c>
      <c r="J13" s="177">
        <v>8</v>
      </c>
      <c r="K13" s="177">
        <v>9</v>
      </c>
      <c r="L13" s="177">
        <v>10</v>
      </c>
      <c r="M13" s="177">
        <v>11</v>
      </c>
      <c r="N13" s="177">
        <v>12</v>
      </c>
      <c r="O13" s="177">
        <v>13</v>
      </c>
      <c r="P13" s="51"/>
      <c r="Q13" s="51"/>
    </row>
    <row r="14" spans="1:17" s="90" customFormat="1" ht="12.9" x14ac:dyDescent="0.35">
      <c r="A14" s="166">
        <v>0</v>
      </c>
      <c r="B14" s="102"/>
      <c r="C14" s="95"/>
      <c r="D14" s="95"/>
      <c r="E14" s="92">
        <v>39.320598411101471</v>
      </c>
      <c r="F14" s="94"/>
      <c r="G14" s="95"/>
      <c r="H14" s="95"/>
      <c r="I14" s="92">
        <v>0</v>
      </c>
      <c r="J14" s="97"/>
      <c r="K14" s="95"/>
      <c r="L14" s="95"/>
      <c r="M14" s="94"/>
      <c r="N14" s="95"/>
      <c r="O14" s="95"/>
      <c r="P14" s="119"/>
      <c r="Q14" s="91"/>
    </row>
    <row r="15" spans="1:17" s="90" customFormat="1" ht="12.9" x14ac:dyDescent="0.35">
      <c r="A15" s="179">
        <v>1</v>
      </c>
      <c r="B15" s="102"/>
      <c r="C15" s="95"/>
      <c r="D15" s="95"/>
      <c r="E15" s="92">
        <v>28.604248192771081</v>
      </c>
      <c r="F15" s="94"/>
      <c r="G15" s="94"/>
      <c r="H15" s="94"/>
      <c r="I15" s="92">
        <v>0</v>
      </c>
      <c r="J15" s="97"/>
      <c r="K15" s="95"/>
      <c r="L15" s="94"/>
      <c r="M15" s="94"/>
      <c r="N15" s="95"/>
      <c r="O15" s="94"/>
      <c r="P15" s="119"/>
      <c r="Q15" s="91"/>
    </row>
    <row r="16" spans="1:17" s="90" customFormat="1" ht="12.9" x14ac:dyDescent="0.35">
      <c r="A16" s="166">
        <v>2</v>
      </c>
      <c r="B16" s="102"/>
      <c r="C16" s="95"/>
      <c r="D16" s="95"/>
      <c r="E16" s="92">
        <v>31.77448060362951</v>
      </c>
      <c r="F16" s="94"/>
      <c r="G16" s="94"/>
      <c r="H16" s="94"/>
      <c r="I16" s="92">
        <v>0</v>
      </c>
      <c r="J16" s="97"/>
      <c r="K16" s="95"/>
      <c r="L16" s="94"/>
      <c r="M16" s="94"/>
      <c r="N16" s="95"/>
      <c r="O16" s="94"/>
      <c r="P16" s="119"/>
      <c r="Q16" s="91"/>
    </row>
    <row r="17" spans="1:17" s="90" customFormat="1" ht="12.9" x14ac:dyDescent="0.35">
      <c r="A17" s="166">
        <v>3</v>
      </c>
      <c r="B17" s="102"/>
      <c r="C17" s="95"/>
      <c r="D17" s="95"/>
      <c r="E17" s="92">
        <v>30.066026169160306</v>
      </c>
      <c r="F17" s="94"/>
      <c r="G17" s="94"/>
      <c r="H17" s="94"/>
      <c r="I17" s="92">
        <v>0</v>
      </c>
      <c r="J17" s="97"/>
      <c r="K17" s="95"/>
      <c r="L17" s="94"/>
      <c r="M17" s="94"/>
      <c r="N17" s="95"/>
      <c r="O17" s="94"/>
      <c r="P17" s="119"/>
      <c r="Q17" s="91"/>
    </row>
    <row r="18" spans="1:17" s="90" customFormat="1" ht="12.9" x14ac:dyDescent="0.35">
      <c r="A18" s="166">
        <v>4</v>
      </c>
      <c r="B18" s="102"/>
      <c r="C18" s="95"/>
      <c r="D18" s="95"/>
      <c r="E18" s="92">
        <v>25.734345954914339</v>
      </c>
      <c r="F18" s="94"/>
      <c r="G18" s="94"/>
      <c r="H18" s="94"/>
      <c r="I18" s="92">
        <v>0</v>
      </c>
      <c r="J18" s="97"/>
      <c r="K18" s="95"/>
      <c r="L18" s="94"/>
      <c r="M18" s="94"/>
      <c r="N18" s="95"/>
      <c r="O18" s="94"/>
      <c r="P18" s="119"/>
      <c r="Q18" s="91"/>
    </row>
    <row r="19" spans="1:17" s="90" customFormat="1" ht="12.9" x14ac:dyDescent="0.35">
      <c r="A19" s="166">
        <v>5</v>
      </c>
      <c r="B19" s="102"/>
      <c r="C19" s="95"/>
      <c r="D19" s="95"/>
      <c r="E19" s="92">
        <v>28.273114004210527</v>
      </c>
      <c r="F19" s="94"/>
      <c r="G19" s="94"/>
      <c r="H19" s="94"/>
      <c r="I19" s="92">
        <v>0</v>
      </c>
      <c r="J19" s="97"/>
      <c r="K19" s="95"/>
      <c r="L19" s="94"/>
      <c r="M19" s="94"/>
      <c r="N19" s="95"/>
      <c r="O19" s="94"/>
      <c r="P19" s="119"/>
      <c r="Q19" s="91"/>
    </row>
    <row r="20" spans="1:17" s="90" customFormat="1" ht="12.9" x14ac:dyDescent="0.35">
      <c r="A20" s="166">
        <v>6</v>
      </c>
      <c r="B20" s="102"/>
      <c r="C20" s="95"/>
      <c r="D20" s="95"/>
      <c r="E20" s="92">
        <v>24.457932935860498</v>
      </c>
      <c r="F20" s="94"/>
      <c r="G20" s="94"/>
      <c r="H20" s="94"/>
      <c r="I20" s="92">
        <v>0</v>
      </c>
      <c r="J20" s="97"/>
      <c r="K20" s="95"/>
      <c r="L20" s="94"/>
      <c r="M20" s="94"/>
      <c r="N20" s="95"/>
      <c r="O20" s="94"/>
      <c r="P20" s="119"/>
      <c r="Q20" s="91"/>
    </row>
    <row r="21" spans="1:17" s="90" customFormat="1" ht="12.9" x14ac:dyDescent="0.35">
      <c r="A21" s="166">
        <v>7</v>
      </c>
      <c r="B21" s="102"/>
      <c r="C21" s="95"/>
      <c r="D21" s="95"/>
      <c r="E21" s="92">
        <v>22.750285412535906</v>
      </c>
      <c r="F21" s="94"/>
      <c r="G21" s="94"/>
      <c r="H21" s="94"/>
      <c r="I21" s="92">
        <v>0</v>
      </c>
      <c r="J21" s="97"/>
      <c r="K21" s="95"/>
      <c r="L21" s="94"/>
      <c r="M21" s="94"/>
      <c r="N21" s="95"/>
      <c r="O21" s="94"/>
      <c r="P21" s="119"/>
      <c r="Q21" s="91"/>
    </row>
    <row r="22" spans="1:17" s="90" customFormat="1" ht="12.9" x14ac:dyDescent="0.35">
      <c r="A22" s="166">
        <v>8</v>
      </c>
      <c r="B22" s="102"/>
      <c r="C22" s="95"/>
      <c r="D22" s="95"/>
      <c r="E22" s="92">
        <v>33.715393724002901</v>
      </c>
      <c r="F22" s="94"/>
      <c r="G22" s="94"/>
      <c r="H22" s="94"/>
      <c r="I22" s="92">
        <v>0</v>
      </c>
      <c r="J22" s="97"/>
      <c r="K22" s="95"/>
      <c r="L22" s="94"/>
      <c r="M22" s="94"/>
      <c r="N22" s="95"/>
      <c r="O22" s="94"/>
      <c r="P22" s="119"/>
      <c r="Q22" s="91"/>
    </row>
    <row r="23" spans="1:17" s="90" customFormat="1" ht="12.9" x14ac:dyDescent="0.35">
      <c r="A23" s="166">
        <v>9</v>
      </c>
      <c r="B23" s="102"/>
      <c r="C23" s="95"/>
      <c r="D23" s="95"/>
      <c r="E23" s="92">
        <v>50.228547303815084</v>
      </c>
      <c r="F23" s="94"/>
      <c r="G23" s="94"/>
      <c r="H23" s="94"/>
      <c r="I23" s="92">
        <v>0</v>
      </c>
      <c r="J23" s="97"/>
      <c r="K23" s="95"/>
      <c r="L23" s="94"/>
      <c r="M23" s="94"/>
      <c r="N23" s="95"/>
      <c r="O23" s="94"/>
      <c r="P23" s="119"/>
      <c r="Q23" s="91"/>
    </row>
    <row r="24" spans="1:17" s="90" customFormat="1" ht="12.9" x14ac:dyDescent="0.35">
      <c r="A24" s="166">
        <v>10</v>
      </c>
      <c r="B24" s="102"/>
      <c r="C24" s="95"/>
      <c r="D24" s="95"/>
      <c r="E24" s="92">
        <v>98.803773034061194</v>
      </c>
      <c r="F24" s="94"/>
      <c r="G24" s="94"/>
      <c r="H24" s="94"/>
      <c r="I24" s="92">
        <v>0</v>
      </c>
      <c r="J24" s="97"/>
      <c r="K24" s="95"/>
      <c r="L24" s="94"/>
      <c r="M24" s="94"/>
      <c r="N24" s="95"/>
      <c r="O24" s="94"/>
      <c r="P24" s="119"/>
      <c r="Q24" s="91"/>
    </row>
    <row r="25" spans="1:17" s="90" customFormat="1" ht="12.9" x14ac:dyDescent="0.35">
      <c r="A25" s="166">
        <v>11</v>
      </c>
      <c r="B25" s="102"/>
      <c r="C25" s="95"/>
      <c r="D25" s="95"/>
      <c r="E25" s="92">
        <v>140.13018831941744</v>
      </c>
      <c r="F25" s="94"/>
      <c r="G25" s="94"/>
      <c r="H25" s="94"/>
      <c r="I25" s="92">
        <v>0</v>
      </c>
      <c r="J25" s="97"/>
      <c r="K25" s="95"/>
      <c r="L25" s="94"/>
      <c r="M25" s="94"/>
      <c r="N25" s="95"/>
      <c r="O25" s="94"/>
      <c r="P25" s="119"/>
      <c r="Q25" s="91"/>
    </row>
    <row r="26" spans="1:17" s="90" customFormat="1" ht="12.9" x14ac:dyDescent="0.35">
      <c r="A26" s="166">
        <v>12</v>
      </c>
      <c r="B26" s="102"/>
      <c r="C26" s="95"/>
      <c r="D26" s="95"/>
      <c r="E26" s="92">
        <v>129.58761715200001</v>
      </c>
      <c r="F26" s="94"/>
      <c r="G26" s="94"/>
      <c r="H26" s="94"/>
      <c r="I26" s="92">
        <v>0</v>
      </c>
      <c r="J26" s="97"/>
      <c r="K26" s="95"/>
      <c r="L26" s="94"/>
      <c r="M26" s="94"/>
      <c r="N26" s="95"/>
      <c r="O26" s="94"/>
      <c r="P26" s="119"/>
      <c r="Q26" s="91"/>
    </row>
    <row r="27" spans="1:17" s="90" customFormat="1" ht="12.9" x14ac:dyDescent="0.35">
      <c r="A27" s="166">
        <v>13</v>
      </c>
      <c r="B27" s="102"/>
      <c r="C27" s="95"/>
      <c r="D27" s="95"/>
      <c r="E27" s="92">
        <v>138.34923708159337</v>
      </c>
      <c r="F27" s="94"/>
      <c r="G27" s="94"/>
      <c r="H27" s="94"/>
      <c r="I27" s="92">
        <v>0</v>
      </c>
      <c r="J27" s="97"/>
      <c r="K27" s="95"/>
      <c r="L27" s="94"/>
      <c r="M27" s="94"/>
      <c r="N27" s="95"/>
      <c r="O27" s="94"/>
      <c r="P27" s="119"/>
      <c r="Q27" s="91"/>
    </row>
    <row r="28" spans="1:17" s="90" customFormat="1" ht="12.9" x14ac:dyDescent="0.35">
      <c r="A28" s="166">
        <v>14</v>
      </c>
      <c r="B28" s="102"/>
      <c r="C28" s="95"/>
      <c r="D28" s="95"/>
      <c r="E28" s="92">
        <v>144.68694996327807</v>
      </c>
      <c r="F28" s="94"/>
      <c r="G28" s="94"/>
      <c r="H28" s="94"/>
      <c r="I28" s="92">
        <v>0</v>
      </c>
      <c r="J28" s="97"/>
      <c r="K28" s="95"/>
      <c r="L28" s="94"/>
      <c r="M28" s="94"/>
      <c r="N28" s="95"/>
      <c r="O28" s="94"/>
      <c r="P28" s="119"/>
      <c r="Q28" s="91"/>
    </row>
    <row r="29" spans="1:17" s="90" customFormat="1" ht="12.9" x14ac:dyDescent="0.35">
      <c r="A29" s="166">
        <v>15</v>
      </c>
      <c r="B29" s="102"/>
      <c r="C29" s="95"/>
      <c r="D29" s="95"/>
      <c r="E29" s="92">
        <v>151.80521484642915</v>
      </c>
      <c r="F29" s="94"/>
      <c r="G29" s="94"/>
      <c r="H29" s="94"/>
      <c r="I29" s="92">
        <v>0</v>
      </c>
      <c r="J29" s="97"/>
      <c r="K29" s="95"/>
      <c r="L29" s="94"/>
      <c r="M29" s="94"/>
      <c r="N29" s="95"/>
      <c r="O29" s="94"/>
      <c r="P29" s="119"/>
      <c r="Q29" s="91"/>
    </row>
    <row r="30" spans="1:17" s="90" customFormat="1" ht="12.9" x14ac:dyDescent="0.35">
      <c r="A30" s="166">
        <v>16</v>
      </c>
      <c r="B30" s="102"/>
      <c r="C30" s="95"/>
      <c r="D30" s="95"/>
      <c r="E30" s="92">
        <v>149.64941808285462</v>
      </c>
      <c r="F30" s="94"/>
      <c r="G30" s="94"/>
      <c r="H30" s="94"/>
      <c r="I30" s="92">
        <v>0</v>
      </c>
      <c r="J30" s="97"/>
      <c r="K30" s="95"/>
      <c r="L30" s="94"/>
      <c r="M30" s="94"/>
      <c r="N30" s="95"/>
      <c r="O30" s="94"/>
      <c r="P30" s="119"/>
      <c r="Q30" s="91"/>
    </row>
    <row r="31" spans="1:17" s="90" customFormat="1" ht="12.9" x14ac:dyDescent="0.35">
      <c r="A31" s="166">
        <v>17</v>
      </c>
      <c r="B31" s="102"/>
      <c r="C31" s="95"/>
      <c r="D31" s="95"/>
      <c r="E31" s="92">
        <v>143.21176077524942</v>
      </c>
      <c r="F31" s="94"/>
      <c r="G31" s="94"/>
      <c r="H31" s="94"/>
      <c r="I31" s="92">
        <v>0</v>
      </c>
      <c r="J31" s="97"/>
      <c r="K31" s="95"/>
      <c r="L31" s="94"/>
      <c r="M31" s="94"/>
      <c r="N31" s="95"/>
      <c r="O31" s="94"/>
      <c r="P31" s="119"/>
      <c r="Q31" s="91"/>
    </row>
    <row r="32" spans="1:17" s="90" customFormat="1" ht="12.9" x14ac:dyDescent="0.35">
      <c r="A32" s="166">
        <v>18</v>
      </c>
      <c r="B32" s="102"/>
      <c r="C32" s="95"/>
      <c r="D32" s="95"/>
      <c r="E32" s="92">
        <v>138.17203728542813</v>
      </c>
      <c r="F32" s="94"/>
      <c r="G32" s="94"/>
      <c r="H32" s="94"/>
      <c r="I32" s="92">
        <v>0</v>
      </c>
      <c r="J32" s="97"/>
      <c r="K32" s="95"/>
      <c r="L32" s="94"/>
      <c r="M32" s="94"/>
      <c r="N32" s="95"/>
      <c r="O32" s="94"/>
      <c r="P32" s="119"/>
      <c r="Q32" s="91"/>
    </row>
    <row r="33" spans="1:17" s="90" customFormat="1" ht="12.9" x14ac:dyDescent="0.35">
      <c r="A33" s="166">
        <v>19</v>
      </c>
      <c r="B33" s="102"/>
      <c r="C33" s="95"/>
      <c r="D33" s="95"/>
      <c r="E33" s="92">
        <v>161.76283552279591</v>
      </c>
      <c r="F33" s="94"/>
      <c r="G33" s="94"/>
      <c r="H33" s="94"/>
      <c r="I33" s="92">
        <v>0</v>
      </c>
      <c r="J33" s="97"/>
      <c r="K33" s="95"/>
      <c r="L33" s="94"/>
      <c r="M33" s="94"/>
      <c r="N33" s="95"/>
      <c r="O33" s="94"/>
      <c r="P33" s="119"/>
      <c r="Q33" s="91"/>
    </row>
    <row r="34" spans="1:17" s="90" customFormat="1" ht="12.9" x14ac:dyDescent="0.35">
      <c r="A34" s="166">
        <v>20</v>
      </c>
      <c r="B34" s="102"/>
      <c r="C34" s="95"/>
      <c r="D34" s="95"/>
      <c r="E34" s="92">
        <v>137.89309276371955</v>
      </c>
      <c r="F34" s="94"/>
      <c r="G34" s="94"/>
      <c r="H34" s="94"/>
      <c r="I34" s="92">
        <v>0</v>
      </c>
      <c r="J34" s="97"/>
      <c r="K34" s="95"/>
      <c r="L34" s="94"/>
      <c r="M34" s="94"/>
      <c r="N34" s="95"/>
      <c r="O34" s="94"/>
      <c r="P34" s="119"/>
      <c r="Q34" s="91"/>
    </row>
    <row r="35" spans="1:17" s="90" customFormat="1" ht="12.9" x14ac:dyDescent="0.35">
      <c r="A35" s="166">
        <v>21</v>
      </c>
      <c r="B35" s="102"/>
      <c r="C35" s="95"/>
      <c r="D35" s="95"/>
      <c r="E35" s="92">
        <v>145.82506968055338</v>
      </c>
      <c r="F35" s="94"/>
      <c r="G35" s="94"/>
      <c r="H35" s="94"/>
      <c r="I35" s="92">
        <v>0</v>
      </c>
      <c r="J35" s="97"/>
      <c r="K35" s="95"/>
      <c r="L35" s="94"/>
      <c r="M35" s="94"/>
      <c r="N35" s="95"/>
      <c r="O35" s="94"/>
      <c r="P35" s="119"/>
      <c r="Q35" s="91"/>
    </row>
    <row r="36" spans="1:17" s="90" customFormat="1" ht="12.9" x14ac:dyDescent="0.35">
      <c r="A36" s="166">
        <v>22</v>
      </c>
      <c r="B36" s="102"/>
      <c r="C36" s="95"/>
      <c r="D36" s="95"/>
      <c r="E36" s="92">
        <v>40.130249996866837</v>
      </c>
      <c r="F36" s="94"/>
      <c r="G36" s="94"/>
      <c r="H36" s="94"/>
      <c r="I36" s="92">
        <v>0</v>
      </c>
      <c r="J36" s="97"/>
      <c r="K36" s="95"/>
      <c r="L36" s="94"/>
      <c r="M36" s="94"/>
      <c r="N36" s="95"/>
      <c r="O36" s="94"/>
      <c r="P36" s="119"/>
      <c r="Q36" s="91"/>
    </row>
    <row r="37" spans="1:17" s="90" customFormat="1" ht="12.9" x14ac:dyDescent="0.35">
      <c r="A37" s="166">
        <v>23</v>
      </c>
      <c r="B37" s="102"/>
      <c r="C37" s="95"/>
      <c r="D37" s="95"/>
      <c r="E37" s="92">
        <v>35.998283620998279</v>
      </c>
      <c r="F37" s="94"/>
      <c r="G37" s="94"/>
      <c r="H37" s="94"/>
      <c r="I37" s="92">
        <v>0</v>
      </c>
      <c r="J37" s="97"/>
      <c r="K37" s="95"/>
      <c r="L37" s="94"/>
      <c r="M37" s="94"/>
      <c r="N37" s="95"/>
      <c r="O37" s="94"/>
      <c r="P37" s="119"/>
      <c r="Q37" s="91"/>
    </row>
    <row r="38" spans="1:17" s="90" customFormat="1" ht="12.9" x14ac:dyDescent="0.35">
      <c r="A38" s="166">
        <v>24</v>
      </c>
      <c r="B38" s="102"/>
      <c r="C38" s="95"/>
      <c r="D38" s="95"/>
      <c r="E38" s="165"/>
      <c r="F38" s="92"/>
      <c r="G38" s="94"/>
      <c r="H38" s="94"/>
      <c r="I38" s="165"/>
      <c r="J38" s="97"/>
      <c r="K38" s="92"/>
      <c r="L38" s="94"/>
      <c r="M38" s="94"/>
      <c r="N38" s="95"/>
      <c r="O38" s="94"/>
      <c r="P38" s="119"/>
      <c r="Q38" s="91"/>
    </row>
    <row r="39" spans="1:17" x14ac:dyDescent="0.4">
      <c r="A39" s="180" t="s">
        <v>14</v>
      </c>
      <c r="B39" s="182"/>
      <c r="C39" s="182"/>
      <c r="D39" s="182"/>
      <c r="E39" s="106">
        <f>SUM(E15:E38)</f>
        <v>2031.6101024261457</v>
      </c>
      <c r="F39" s="107"/>
      <c r="G39" s="107"/>
      <c r="H39" s="107"/>
      <c r="I39" s="113">
        <f>SUM(I15:I38)</f>
        <v>0</v>
      </c>
      <c r="J39" s="107"/>
      <c r="K39" s="107"/>
      <c r="L39" s="106">
        <f>SUM(L15:L38)</f>
        <v>0</v>
      </c>
      <c r="M39" s="107"/>
      <c r="N39" s="107"/>
      <c r="O39" s="106">
        <f>SUM(O15:O38)</f>
        <v>0</v>
      </c>
      <c r="P39" s="51"/>
      <c r="Q39" s="51"/>
    </row>
    <row r="40" spans="1:17" x14ac:dyDescent="0.4">
      <c r="A40" s="1" t="s">
        <v>288</v>
      </c>
      <c r="B40" s="1"/>
      <c r="C40" s="1"/>
      <c r="D40" s="1"/>
      <c r="E40" s="25"/>
      <c r="F40" s="1"/>
      <c r="G40" s="1"/>
      <c r="H40" s="1"/>
      <c r="I40" s="25"/>
      <c r="J40" s="1"/>
      <c r="K40" s="1"/>
      <c r="L40" s="1"/>
      <c r="M40" s="1"/>
      <c r="N40" s="1"/>
      <c r="O40" s="1"/>
    </row>
    <row r="41" spans="1:17" x14ac:dyDescent="0.4">
      <c r="A41" s="1" t="s">
        <v>289</v>
      </c>
      <c r="B41" s="1"/>
      <c r="C41" s="1"/>
      <c r="D41" s="1"/>
      <c r="E41" s="25"/>
      <c r="F41" s="1"/>
      <c r="G41" s="1"/>
      <c r="H41" s="1"/>
      <c r="I41" s="25"/>
      <c r="J41" s="1"/>
      <c r="K41" s="1"/>
      <c r="L41" s="1"/>
      <c r="M41" s="1"/>
      <c r="N41" s="1"/>
      <c r="O41" s="1"/>
    </row>
    <row r="42" spans="1:17" x14ac:dyDescent="0.4">
      <c r="A42" s="1" t="s">
        <v>584</v>
      </c>
      <c r="B42" s="17"/>
      <c r="C42" s="17"/>
      <c r="D42" s="17"/>
      <c r="E42" s="28"/>
      <c r="F42" s="17"/>
      <c r="G42" s="17"/>
      <c r="H42" s="17"/>
      <c r="I42" s="28"/>
      <c r="J42" s="17"/>
      <c r="K42" s="1"/>
      <c r="L42" s="1"/>
      <c r="M42" s="1"/>
      <c r="N42" s="1"/>
      <c r="O42" s="1"/>
    </row>
    <row r="43" spans="1:17" x14ac:dyDescent="0.4">
      <c r="A43" s="1" t="s">
        <v>290</v>
      </c>
      <c r="B43" s="17"/>
      <c r="C43" s="17"/>
      <c r="D43" s="17"/>
      <c r="E43" s="28"/>
      <c r="F43" s="17"/>
      <c r="G43" s="17"/>
      <c r="H43" s="17"/>
      <c r="I43" s="28"/>
      <c r="J43" s="17"/>
      <c r="K43" s="17"/>
      <c r="L43" s="17"/>
      <c r="M43" s="17"/>
      <c r="N43" s="17"/>
      <c r="O43" s="17"/>
    </row>
  </sheetData>
  <mergeCells count="21">
    <mergeCell ref="B11:C11"/>
    <mergeCell ref="F11:G11"/>
    <mergeCell ref="J11:K11"/>
    <mergeCell ref="M11:N11"/>
    <mergeCell ref="B5:C5"/>
    <mergeCell ref="A6:O6"/>
    <mergeCell ref="A7:O7"/>
    <mergeCell ref="A9:A12"/>
    <mergeCell ref="B9:I9"/>
    <mergeCell ref="J9:O9"/>
    <mergeCell ref="B10:E10"/>
    <mergeCell ref="F10:I10"/>
    <mergeCell ref="J10:L10"/>
    <mergeCell ref="M10:O10"/>
    <mergeCell ref="B4:C4"/>
    <mergeCell ref="M4:O4"/>
    <mergeCell ref="B1:F1"/>
    <mergeCell ref="M1:O1"/>
    <mergeCell ref="B2:F2"/>
    <mergeCell ref="M2:O2"/>
    <mergeCell ref="M3:O3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375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172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171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КТП-62</v>
      </c>
      <c r="C10" s="232"/>
      <c r="D10" s="232"/>
      <c r="E10" s="232"/>
      <c r="F10" s="215" t="str">
        <f>N4</f>
        <v>КТП-62 Новая</v>
      </c>
      <c r="G10" s="218"/>
      <c r="H10" s="218"/>
      <c r="I10" s="219"/>
      <c r="J10" s="232" t="str">
        <f>N3</f>
        <v>КТП-62</v>
      </c>
      <c r="K10" s="232"/>
      <c r="L10" s="232"/>
      <c r="M10" s="232"/>
      <c r="N10" s="215" t="str">
        <f>N4</f>
        <v>КТП-62 Новая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 t="s">
        <v>110</v>
      </c>
      <c r="J11" s="204" t="s">
        <v>286</v>
      </c>
      <c r="K11" s="205"/>
      <c r="L11" s="32"/>
      <c r="M11" s="33">
        <f>E11</f>
        <v>20</v>
      </c>
      <c r="N11" s="204" t="s">
        <v>286</v>
      </c>
      <c r="O11" s="205"/>
      <c r="P11" s="32"/>
      <c r="Q11" s="33" t="str">
        <f>I11</f>
        <v xml:space="preserve"> 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2.8995000260190809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2.1514621385542165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2.4337173739403446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2.0866523114503819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1.8897760144274121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2.0633653894736841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1.6733759514783926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1.6431940184429328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2.1499879088534111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2.1353405166889186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2.996489408066759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3.0880675287671226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2.680738327272727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2.5453548946058095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2.6996529443902437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2.8511043237026641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2.8569953814977973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2.8785826775874903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2.6997133027463653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3.2502195393169182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2.8596210365853656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3.2770171867794002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2.4634715404699739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2.4174573149741825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57.791357030072518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376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174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173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ТП-49</v>
      </c>
      <c r="C10" s="232"/>
      <c r="D10" s="232"/>
      <c r="E10" s="232"/>
      <c r="F10" s="215" t="str">
        <f>N4</f>
        <v>ТП-56</v>
      </c>
      <c r="G10" s="218"/>
      <c r="H10" s="218"/>
      <c r="I10" s="219"/>
      <c r="J10" s="232" t="str">
        <f>N3</f>
        <v>ТП-49</v>
      </c>
      <c r="K10" s="232"/>
      <c r="L10" s="232"/>
      <c r="M10" s="232"/>
      <c r="N10" s="215" t="str">
        <f>N4</f>
        <v>ТП-56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40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40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55.444883830875987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40.06781841566265</v>
      </c>
      <c r="F15" s="103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40.743292036671896</v>
      </c>
      <c r="F16" s="103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35.786087141374047</v>
      </c>
      <c r="F17" s="103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32.433280847610462</v>
      </c>
      <c r="F18" s="103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36.779488067368412</v>
      </c>
      <c r="F19" s="103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30.371773519332823</v>
      </c>
      <c r="F20" s="103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33.562237826696901</v>
      </c>
      <c r="F21" s="103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39.034224922960817</v>
      </c>
      <c r="F22" s="103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36.893938927236313</v>
      </c>
      <c r="F23" s="103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54.630733208122393</v>
      </c>
      <c r="F24" s="103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38.422061252660413</v>
      </c>
      <c r="F25" s="103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32.817880785454548</v>
      </c>
      <c r="F26" s="103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33.231022235131391</v>
      </c>
      <c r="F27" s="103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37.738306422634146</v>
      </c>
      <c r="F28" s="103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51.529959197868173</v>
      </c>
      <c r="F29" s="103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54.914458595947139</v>
      </c>
      <c r="F30" s="103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52.026594288607583</v>
      </c>
      <c r="F31" s="103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51.408224891243933</v>
      </c>
      <c r="F32" s="103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64.451853464654505</v>
      </c>
      <c r="F33" s="103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56.506111682926843</v>
      </c>
      <c r="F34" s="103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72.439327286702522</v>
      </c>
      <c r="F35" s="103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51.141669180156661</v>
      </c>
      <c r="F36" s="103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46.995370203098105</v>
      </c>
      <c r="F37" s="103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1023.9257144001227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377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176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175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ТП-18</v>
      </c>
      <c r="C10" s="232"/>
      <c r="D10" s="232"/>
      <c r="E10" s="232"/>
      <c r="F10" s="215" t="str">
        <f>N4</f>
        <v>ТП-17</v>
      </c>
      <c r="G10" s="218"/>
      <c r="H10" s="218"/>
      <c r="I10" s="219"/>
      <c r="J10" s="232" t="str">
        <f>N3</f>
        <v>ТП-18</v>
      </c>
      <c r="K10" s="232"/>
      <c r="L10" s="232"/>
      <c r="M10" s="232"/>
      <c r="N10" s="215" t="str">
        <f>N4</f>
        <v>ТП-17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40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40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103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103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103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48.567243570784491</v>
      </c>
      <c r="F18" s="103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57.155221288421053</v>
      </c>
      <c r="F19" s="103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48.235061801364665</v>
      </c>
      <c r="F20" s="103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45.824573189327289</v>
      </c>
      <c r="F21" s="103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55.613020575674888</v>
      </c>
      <c r="F22" s="103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55.851017514285701</v>
      </c>
      <c r="F23" s="103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69.48701227337969</v>
      </c>
      <c r="F24" s="103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58.088175514808931</v>
      </c>
      <c r="F25" s="103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49.918169483636362</v>
      </c>
      <c r="F26" s="103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56.450315218146621</v>
      </c>
      <c r="F27" s="103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55.612850654439036</v>
      </c>
      <c r="F28" s="103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49.549191983506311</v>
      </c>
      <c r="F29" s="103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56.177551290925109</v>
      </c>
      <c r="F30" s="103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59.268502288011902</v>
      </c>
      <c r="F31" s="103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57.6601925397092</v>
      </c>
      <c r="F32" s="103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63.834311752184298</v>
      </c>
      <c r="F33" s="103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59.394328929878064</v>
      </c>
      <c r="F34" s="103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76.820181841660258</v>
      </c>
      <c r="F35" s="103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103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103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1023.5069217101436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177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378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379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Льнозавод-1</v>
      </c>
      <c r="C10" s="232"/>
      <c r="D10" s="232"/>
      <c r="E10" s="232"/>
      <c r="F10" s="215" t="str">
        <f>N4</f>
        <v>ф,10кВ Льнозавод-2</v>
      </c>
      <c r="G10" s="218"/>
      <c r="H10" s="218"/>
      <c r="I10" s="219"/>
      <c r="J10" s="232" t="str">
        <f>N3</f>
        <v>ф,10кВ Льнозавод-1</v>
      </c>
      <c r="K10" s="232"/>
      <c r="L10" s="232"/>
      <c r="M10" s="232"/>
      <c r="N10" s="215" t="str">
        <f>N4</f>
        <v>ф,10кВ Льнозавод-2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0</v>
      </c>
      <c r="F14" s="94"/>
      <c r="G14" s="95"/>
      <c r="H14" s="95"/>
      <c r="I14" s="170"/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0</v>
      </c>
      <c r="F15" s="94"/>
      <c r="G15" s="94"/>
      <c r="H15" s="94"/>
      <c r="I15" s="170"/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0</v>
      </c>
      <c r="F16" s="94"/>
      <c r="G16" s="94"/>
      <c r="H16" s="94"/>
      <c r="I16" s="170"/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0</v>
      </c>
      <c r="F17" s="94"/>
      <c r="G17" s="94"/>
      <c r="H17" s="94"/>
      <c r="I17" s="170"/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3</v>
      </c>
      <c r="F18" s="94"/>
      <c r="G18" s="94"/>
      <c r="H18" s="94"/>
      <c r="I18" s="170">
        <v>14.6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24.6</v>
      </c>
      <c r="F19" s="94"/>
      <c r="G19" s="94"/>
      <c r="H19" s="94"/>
      <c r="I19" s="170">
        <v>174.8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21.900000000000002</v>
      </c>
      <c r="F20" s="94"/>
      <c r="G20" s="94"/>
      <c r="H20" s="94"/>
      <c r="I20" s="170">
        <v>144.80000000000001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21.6</v>
      </c>
      <c r="F21" s="94"/>
      <c r="G21" s="94"/>
      <c r="H21" s="94"/>
      <c r="I21" s="170">
        <v>167.8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19.95</v>
      </c>
      <c r="F22" s="94"/>
      <c r="G22" s="94"/>
      <c r="H22" s="94"/>
      <c r="I22" s="170">
        <v>303.8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18.600000000000001</v>
      </c>
      <c r="F23" s="94"/>
      <c r="G23" s="94"/>
      <c r="H23" s="94"/>
      <c r="I23" s="170">
        <v>356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16.8</v>
      </c>
      <c r="F24" s="94"/>
      <c r="G24" s="94"/>
      <c r="H24" s="94"/>
      <c r="I24" s="170">
        <v>313.8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16.5</v>
      </c>
      <c r="F25" s="94"/>
      <c r="G25" s="94"/>
      <c r="H25" s="94"/>
      <c r="I25" s="170">
        <v>238.8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18.45</v>
      </c>
      <c r="F26" s="94"/>
      <c r="G26" s="94"/>
      <c r="H26" s="94"/>
      <c r="I26" s="170">
        <v>172.8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15</v>
      </c>
      <c r="F27" s="94"/>
      <c r="G27" s="94"/>
      <c r="H27" s="94"/>
      <c r="I27" s="170">
        <v>298.40000000000003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14.55</v>
      </c>
      <c r="F28" s="94"/>
      <c r="G28" s="94"/>
      <c r="H28" s="94"/>
      <c r="I28" s="170">
        <v>269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14.85</v>
      </c>
      <c r="F29" s="94"/>
      <c r="G29" s="94"/>
      <c r="H29" s="94"/>
      <c r="I29" s="170">
        <v>259.39999999999998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17.55</v>
      </c>
      <c r="F30" s="94"/>
      <c r="G30" s="94"/>
      <c r="H30" s="94"/>
      <c r="I30" s="170">
        <v>280.60000000000002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17.850000000000001</v>
      </c>
      <c r="F31" s="94"/>
      <c r="G31" s="94"/>
      <c r="H31" s="94"/>
      <c r="I31" s="170">
        <v>176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22.95</v>
      </c>
      <c r="F32" s="94"/>
      <c r="G32" s="94"/>
      <c r="H32" s="94"/>
      <c r="I32" s="170">
        <v>178.8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18</v>
      </c>
      <c r="F33" s="94"/>
      <c r="G33" s="94"/>
      <c r="H33" s="94"/>
      <c r="I33" s="170">
        <v>185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21.6</v>
      </c>
      <c r="F34" s="94"/>
      <c r="G34" s="94"/>
      <c r="H34" s="94"/>
      <c r="I34" s="170">
        <v>197.6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3.45</v>
      </c>
      <c r="F35" s="94"/>
      <c r="G35" s="94"/>
      <c r="H35" s="94"/>
      <c r="I35" s="170">
        <v>33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0</v>
      </c>
      <c r="F36" s="94"/>
      <c r="G36" s="94"/>
      <c r="H36" s="94"/>
      <c r="I36" s="170"/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0</v>
      </c>
      <c r="F37" s="94"/>
      <c r="G37" s="94"/>
      <c r="H37" s="94"/>
      <c r="I37" s="170"/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307.2</v>
      </c>
      <c r="F39" s="95"/>
      <c r="G39" s="107"/>
      <c r="H39" s="107"/>
      <c r="I39" s="106">
        <f>SUM(I15:I38)</f>
        <v>3765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177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Поселок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ф,10кВ Поселок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0</v>
      </c>
      <c r="F14" s="94"/>
      <c r="G14" s="95"/>
      <c r="H14" s="95"/>
      <c r="I14" s="164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0</v>
      </c>
      <c r="F15" s="96"/>
      <c r="G15" s="95"/>
      <c r="H15" s="95"/>
      <c r="I15" s="164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0</v>
      </c>
      <c r="F16" s="96"/>
      <c r="G16" s="95"/>
      <c r="H16" s="95"/>
      <c r="I16" s="164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0</v>
      </c>
      <c r="F17" s="96"/>
      <c r="G17" s="95"/>
      <c r="H17" s="95"/>
      <c r="I17" s="164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29.1</v>
      </c>
      <c r="F18" s="96"/>
      <c r="G18" s="95"/>
      <c r="H18" s="95"/>
      <c r="I18" s="164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315.15000000000003</v>
      </c>
      <c r="F19" s="96"/>
      <c r="G19" s="95"/>
      <c r="H19" s="95"/>
      <c r="I19" s="164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256.2</v>
      </c>
      <c r="F20" s="96"/>
      <c r="G20" s="95"/>
      <c r="H20" s="95"/>
      <c r="I20" s="164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269.10000000000002</v>
      </c>
      <c r="F21" s="96"/>
      <c r="G21" s="95"/>
      <c r="H21" s="95"/>
      <c r="I21" s="164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297.3</v>
      </c>
      <c r="F22" s="96"/>
      <c r="G22" s="95"/>
      <c r="H22" s="95"/>
      <c r="I22" s="164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282.45</v>
      </c>
      <c r="F23" s="96"/>
      <c r="G23" s="95"/>
      <c r="H23" s="95"/>
      <c r="I23" s="164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246.75</v>
      </c>
      <c r="F24" s="96"/>
      <c r="G24" s="95"/>
      <c r="H24" s="95"/>
      <c r="I24" s="164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266.10000000000002</v>
      </c>
      <c r="F25" s="96"/>
      <c r="G25" s="95"/>
      <c r="H25" s="95"/>
      <c r="I25" s="164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261.3</v>
      </c>
      <c r="F26" s="96"/>
      <c r="G26" s="95"/>
      <c r="H26" s="95"/>
      <c r="I26" s="164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245.85</v>
      </c>
      <c r="F27" s="96"/>
      <c r="G27" s="95"/>
      <c r="H27" s="95"/>
      <c r="I27" s="164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254.4</v>
      </c>
      <c r="F28" s="96"/>
      <c r="G28" s="95"/>
      <c r="H28" s="95"/>
      <c r="I28" s="164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244.8</v>
      </c>
      <c r="F29" s="96"/>
      <c r="G29" s="95"/>
      <c r="H29" s="95"/>
      <c r="I29" s="164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234.75</v>
      </c>
      <c r="F30" s="96"/>
      <c r="G30" s="95"/>
      <c r="H30" s="95"/>
      <c r="I30" s="164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239.25</v>
      </c>
      <c r="F31" s="96"/>
      <c r="G31" s="95"/>
      <c r="H31" s="95"/>
      <c r="I31" s="164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244.20000000000002</v>
      </c>
      <c r="F32" s="96"/>
      <c r="G32" s="95"/>
      <c r="H32" s="95"/>
      <c r="I32" s="164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260.39999999999998</v>
      </c>
      <c r="F33" s="96"/>
      <c r="G33" s="95"/>
      <c r="H33" s="95"/>
      <c r="I33" s="164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249.9</v>
      </c>
      <c r="F34" s="96"/>
      <c r="G34" s="95"/>
      <c r="H34" s="95"/>
      <c r="I34" s="164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39.450000000000003</v>
      </c>
      <c r="F35" s="96"/>
      <c r="G35" s="95"/>
      <c r="H35" s="95"/>
      <c r="I35" s="164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0</v>
      </c>
      <c r="F36" s="96"/>
      <c r="G36" s="95"/>
      <c r="H36" s="95"/>
      <c r="I36" s="164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0</v>
      </c>
      <c r="F37" s="96"/>
      <c r="G37" s="95"/>
      <c r="H37" s="95"/>
      <c r="I37" s="164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4236.45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178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382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Пяжелка</v>
      </c>
      <c r="C10" s="232"/>
      <c r="D10" s="232"/>
      <c r="E10" s="232"/>
      <c r="F10" s="215" t="str">
        <f>N4</f>
        <v>ф,10кВ Колошма</v>
      </c>
      <c r="G10" s="218"/>
      <c r="H10" s="218"/>
      <c r="I10" s="219"/>
      <c r="J10" s="232" t="str">
        <f>N3</f>
        <v>ф,10кВ Пяжелка</v>
      </c>
      <c r="K10" s="232"/>
      <c r="L10" s="232"/>
      <c r="M10" s="232"/>
      <c r="N10" s="215" t="str">
        <f>N4</f>
        <v>ф,10кВ Колошма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/>
      <c r="F14" s="94"/>
      <c r="G14" s="95"/>
      <c r="H14" s="95"/>
      <c r="I14" s="170"/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/>
      <c r="F15" s="94"/>
      <c r="G15" s="94"/>
      <c r="H15" s="94"/>
      <c r="I15" s="170"/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/>
      <c r="F16" s="94"/>
      <c r="G16" s="94"/>
      <c r="H16" s="94"/>
      <c r="I16" s="170"/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/>
      <c r="F17" s="94"/>
      <c r="G17" s="94"/>
      <c r="H17" s="94"/>
      <c r="I17" s="170"/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/>
      <c r="F18" s="94"/>
      <c r="G18" s="94"/>
      <c r="H18" s="94"/>
      <c r="I18" s="170"/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87.9</v>
      </c>
      <c r="F19" s="94"/>
      <c r="G19" s="94"/>
      <c r="H19" s="94"/>
      <c r="I19" s="170">
        <v>24.2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79.8</v>
      </c>
      <c r="F20" s="94"/>
      <c r="G20" s="94"/>
      <c r="H20" s="94"/>
      <c r="I20" s="170">
        <v>20.400000000000002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93.9</v>
      </c>
      <c r="F21" s="94"/>
      <c r="G21" s="94"/>
      <c r="H21" s="94"/>
      <c r="I21" s="170">
        <v>21.2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117.8</v>
      </c>
      <c r="F22" s="94"/>
      <c r="G22" s="94"/>
      <c r="H22" s="94"/>
      <c r="I22" s="170">
        <v>23.6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126.2</v>
      </c>
      <c r="F23" s="94"/>
      <c r="G23" s="94"/>
      <c r="H23" s="94"/>
      <c r="I23" s="170">
        <v>22.7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126.4</v>
      </c>
      <c r="F24" s="94"/>
      <c r="G24" s="94"/>
      <c r="H24" s="94"/>
      <c r="I24" s="170">
        <v>22.2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142.5</v>
      </c>
      <c r="F25" s="94"/>
      <c r="G25" s="94"/>
      <c r="H25" s="94"/>
      <c r="I25" s="170">
        <v>21.6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95.4</v>
      </c>
      <c r="F26" s="94"/>
      <c r="G26" s="94"/>
      <c r="H26" s="94"/>
      <c r="I26" s="170">
        <v>21.7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110.60000000000001</v>
      </c>
      <c r="F27" s="94"/>
      <c r="G27" s="94"/>
      <c r="H27" s="94"/>
      <c r="I27" s="170">
        <v>23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111.10000000000001</v>
      </c>
      <c r="F28" s="94"/>
      <c r="G28" s="94"/>
      <c r="H28" s="94"/>
      <c r="I28" s="170">
        <v>21.2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94.100000000000009</v>
      </c>
      <c r="F29" s="94"/>
      <c r="G29" s="94"/>
      <c r="H29" s="94"/>
      <c r="I29" s="170">
        <v>21.2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83.3</v>
      </c>
      <c r="F30" s="94"/>
      <c r="G30" s="94"/>
      <c r="H30" s="94"/>
      <c r="I30" s="170">
        <v>21.6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83.4</v>
      </c>
      <c r="F31" s="94"/>
      <c r="G31" s="94"/>
      <c r="H31" s="94"/>
      <c r="I31" s="170">
        <v>23.900000000000002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89.5</v>
      </c>
      <c r="F32" s="94"/>
      <c r="G32" s="94"/>
      <c r="H32" s="94"/>
      <c r="I32" s="170">
        <v>27.7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90.600000000000009</v>
      </c>
      <c r="F33" s="94"/>
      <c r="G33" s="94"/>
      <c r="H33" s="94"/>
      <c r="I33" s="170">
        <v>24.5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88.7</v>
      </c>
      <c r="F34" s="94"/>
      <c r="G34" s="94"/>
      <c r="H34" s="94"/>
      <c r="I34" s="170">
        <v>23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9.5</v>
      </c>
      <c r="F35" s="94"/>
      <c r="G35" s="94"/>
      <c r="H35" s="94"/>
      <c r="I35" s="170">
        <v>2.2000000000000002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/>
      <c r="F36" s="94"/>
      <c r="G36" s="94"/>
      <c r="H36" s="94"/>
      <c r="I36" s="170"/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/>
      <c r="F37" s="94"/>
      <c r="G37" s="94"/>
      <c r="H37" s="94"/>
      <c r="I37" s="170"/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1630.6999999999998</v>
      </c>
      <c r="F39" s="95"/>
      <c r="G39" s="107"/>
      <c r="H39" s="107"/>
      <c r="I39" s="106">
        <f>SUM(I15:I38)</f>
        <v>365.89999999999992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179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384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Горсеть-1</v>
      </c>
      <c r="C10" s="232"/>
      <c r="D10" s="232"/>
      <c r="E10" s="232"/>
      <c r="F10" s="215" t="str">
        <f>N4</f>
        <v>ф,10кВ Горсеть-3</v>
      </c>
      <c r="G10" s="218"/>
      <c r="H10" s="218"/>
      <c r="I10" s="219"/>
      <c r="J10" s="232" t="str">
        <f>N3</f>
        <v>ф,10кВ Горсеть-1</v>
      </c>
      <c r="K10" s="232"/>
      <c r="L10" s="232"/>
      <c r="M10" s="232"/>
      <c r="N10" s="215" t="str">
        <f>N4</f>
        <v>ф,10кВ Горсеть-3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550.4</v>
      </c>
      <c r="F14" s="94"/>
      <c r="G14" s="95"/>
      <c r="H14" s="95"/>
      <c r="I14" s="170">
        <v>584.4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492</v>
      </c>
      <c r="F15" s="94"/>
      <c r="G15" s="94"/>
      <c r="H15" s="94"/>
      <c r="I15" s="170">
        <v>511.6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441.2</v>
      </c>
      <c r="F16" s="94"/>
      <c r="G16" s="94"/>
      <c r="H16" s="94"/>
      <c r="I16" s="170">
        <v>460.8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430</v>
      </c>
      <c r="F17" s="94"/>
      <c r="G17" s="94"/>
      <c r="H17" s="94"/>
      <c r="I17" s="170">
        <v>444.8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417.2</v>
      </c>
      <c r="F18" s="94"/>
      <c r="G18" s="94"/>
      <c r="H18" s="94"/>
      <c r="I18" s="170">
        <v>444.8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478.8</v>
      </c>
      <c r="F19" s="94"/>
      <c r="G19" s="94"/>
      <c r="H19" s="94"/>
      <c r="I19" s="170">
        <v>466.8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621.20000000000005</v>
      </c>
      <c r="F20" s="94"/>
      <c r="G20" s="94"/>
      <c r="H20" s="94"/>
      <c r="I20" s="170">
        <v>568.80000000000007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752.4</v>
      </c>
      <c r="F21" s="94"/>
      <c r="G21" s="94"/>
      <c r="H21" s="94"/>
      <c r="I21" s="170">
        <v>644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788.80000000000007</v>
      </c>
      <c r="F22" s="94"/>
      <c r="G22" s="94"/>
      <c r="H22" s="94"/>
      <c r="I22" s="170">
        <v>835.2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776.80000000000007</v>
      </c>
      <c r="F23" s="94"/>
      <c r="G23" s="94"/>
      <c r="H23" s="94"/>
      <c r="I23" s="170">
        <v>906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811.2</v>
      </c>
      <c r="F24" s="94"/>
      <c r="G24" s="94"/>
      <c r="H24" s="94"/>
      <c r="I24" s="170">
        <v>996.4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850.4</v>
      </c>
      <c r="F25" s="94"/>
      <c r="G25" s="94"/>
      <c r="H25" s="94"/>
      <c r="I25" s="170">
        <v>1031.5999999999999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848.4</v>
      </c>
      <c r="F26" s="94"/>
      <c r="G26" s="94"/>
      <c r="H26" s="94"/>
      <c r="I26" s="170">
        <v>1005.2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797.6</v>
      </c>
      <c r="F27" s="94"/>
      <c r="G27" s="94"/>
      <c r="H27" s="94"/>
      <c r="I27" s="170">
        <v>1010.4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783.6</v>
      </c>
      <c r="F28" s="94"/>
      <c r="G28" s="94"/>
      <c r="H28" s="94"/>
      <c r="I28" s="170">
        <v>995.2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790.4</v>
      </c>
      <c r="F29" s="94"/>
      <c r="G29" s="94"/>
      <c r="H29" s="94"/>
      <c r="I29" s="170">
        <v>953.2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781.6</v>
      </c>
      <c r="F30" s="94"/>
      <c r="G30" s="94"/>
      <c r="H30" s="94"/>
      <c r="I30" s="170">
        <v>933.6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826.4</v>
      </c>
      <c r="F31" s="94"/>
      <c r="G31" s="94"/>
      <c r="H31" s="94"/>
      <c r="I31" s="170">
        <v>873.2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825.2</v>
      </c>
      <c r="F32" s="94"/>
      <c r="G32" s="94"/>
      <c r="H32" s="94"/>
      <c r="I32" s="170">
        <v>858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848.80000000000007</v>
      </c>
      <c r="F33" s="94"/>
      <c r="G33" s="94"/>
      <c r="H33" s="94"/>
      <c r="I33" s="170">
        <v>825.6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872</v>
      </c>
      <c r="F34" s="94"/>
      <c r="G34" s="94"/>
      <c r="H34" s="94"/>
      <c r="I34" s="170">
        <v>810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856</v>
      </c>
      <c r="F35" s="94"/>
      <c r="G35" s="94"/>
      <c r="H35" s="94"/>
      <c r="I35" s="170">
        <v>786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774</v>
      </c>
      <c r="F36" s="94"/>
      <c r="G36" s="94"/>
      <c r="H36" s="94"/>
      <c r="I36" s="170">
        <v>747.6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664.80000000000007</v>
      </c>
      <c r="F37" s="94"/>
      <c r="G37" s="94"/>
      <c r="H37" s="94"/>
      <c r="I37" s="170">
        <v>657.6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16528.8</v>
      </c>
      <c r="F39" s="95"/>
      <c r="G39" s="107"/>
      <c r="H39" s="107"/>
      <c r="I39" s="106">
        <f>SUM(I15:I38)</f>
        <v>17766.400000000001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179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386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Горсеть-4</v>
      </c>
      <c r="C10" s="232"/>
      <c r="D10" s="232"/>
      <c r="E10" s="232"/>
      <c r="F10" s="215" t="str">
        <f>N4</f>
        <v>ф,10кВ Горсеть-6</v>
      </c>
      <c r="G10" s="218"/>
      <c r="H10" s="218"/>
      <c r="I10" s="219"/>
      <c r="J10" s="232" t="str">
        <f>N3</f>
        <v>ф,10кВ Горсеть-4</v>
      </c>
      <c r="K10" s="232"/>
      <c r="L10" s="232"/>
      <c r="M10" s="232"/>
      <c r="N10" s="215" t="str">
        <f>N4</f>
        <v>ф,10кВ Горсеть-6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551.6</v>
      </c>
      <c r="F14" s="94"/>
      <c r="G14" s="95"/>
      <c r="H14" s="95"/>
      <c r="I14" s="170">
        <v>16.8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494.40000000000003</v>
      </c>
      <c r="F15" s="94"/>
      <c r="G15" s="94"/>
      <c r="H15" s="94"/>
      <c r="I15" s="170">
        <v>15.6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462.8</v>
      </c>
      <c r="F16" s="94"/>
      <c r="G16" s="94"/>
      <c r="H16" s="94"/>
      <c r="I16" s="170">
        <v>15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460.8</v>
      </c>
      <c r="F17" s="94"/>
      <c r="G17" s="94"/>
      <c r="H17" s="94"/>
      <c r="I17" s="170">
        <v>13.8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464</v>
      </c>
      <c r="F18" s="94"/>
      <c r="G18" s="94"/>
      <c r="H18" s="94"/>
      <c r="I18" s="170">
        <v>13.8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482.40000000000003</v>
      </c>
      <c r="F19" s="94"/>
      <c r="G19" s="94"/>
      <c r="H19" s="94"/>
      <c r="I19" s="170">
        <v>14.4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543.6</v>
      </c>
      <c r="F20" s="94"/>
      <c r="G20" s="94"/>
      <c r="H20" s="94"/>
      <c r="I20" s="170">
        <v>17.400000000000002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605.20000000000005</v>
      </c>
      <c r="F21" s="94"/>
      <c r="G21" s="94"/>
      <c r="H21" s="94"/>
      <c r="I21" s="170">
        <v>18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688.80000000000007</v>
      </c>
      <c r="F22" s="94"/>
      <c r="G22" s="94"/>
      <c r="H22" s="94"/>
      <c r="I22" s="170">
        <v>16.2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755.6</v>
      </c>
      <c r="F23" s="94"/>
      <c r="G23" s="94"/>
      <c r="H23" s="94"/>
      <c r="I23" s="170">
        <v>19.2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754.80000000000007</v>
      </c>
      <c r="F24" s="94"/>
      <c r="G24" s="94"/>
      <c r="H24" s="94"/>
      <c r="I24" s="170">
        <v>17.400000000000002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760.80000000000007</v>
      </c>
      <c r="F25" s="94"/>
      <c r="G25" s="94"/>
      <c r="H25" s="94"/>
      <c r="I25" s="170">
        <v>16.2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768.80000000000007</v>
      </c>
      <c r="F26" s="94"/>
      <c r="G26" s="94"/>
      <c r="H26" s="94"/>
      <c r="I26" s="170">
        <v>19.8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766.4</v>
      </c>
      <c r="F27" s="94"/>
      <c r="G27" s="94"/>
      <c r="H27" s="94"/>
      <c r="I27" s="170">
        <v>18.600000000000001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736.80000000000007</v>
      </c>
      <c r="F28" s="94"/>
      <c r="G28" s="94"/>
      <c r="H28" s="94"/>
      <c r="I28" s="170">
        <v>19.8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719.2</v>
      </c>
      <c r="F29" s="94"/>
      <c r="G29" s="94"/>
      <c r="H29" s="94"/>
      <c r="I29" s="170">
        <v>18.600000000000001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725.2</v>
      </c>
      <c r="F30" s="94"/>
      <c r="G30" s="94"/>
      <c r="H30" s="94"/>
      <c r="I30" s="170">
        <v>18.600000000000001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697.6</v>
      </c>
      <c r="F31" s="94"/>
      <c r="G31" s="94"/>
      <c r="H31" s="94"/>
      <c r="I31" s="170">
        <v>20.400000000000002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725.6</v>
      </c>
      <c r="F32" s="94"/>
      <c r="G32" s="94"/>
      <c r="H32" s="94"/>
      <c r="I32" s="170">
        <v>21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750.4</v>
      </c>
      <c r="F33" s="94"/>
      <c r="G33" s="94"/>
      <c r="H33" s="94"/>
      <c r="I33" s="170">
        <v>22.8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747.2</v>
      </c>
      <c r="F34" s="94"/>
      <c r="G34" s="94"/>
      <c r="H34" s="94"/>
      <c r="I34" s="170">
        <v>24.6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710.80000000000007</v>
      </c>
      <c r="F35" s="94"/>
      <c r="G35" s="94"/>
      <c r="H35" s="94"/>
      <c r="I35" s="170">
        <v>24.6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659.6</v>
      </c>
      <c r="F36" s="94"/>
      <c r="G36" s="94"/>
      <c r="H36" s="94"/>
      <c r="I36" s="170">
        <v>23.400000000000002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608.80000000000007</v>
      </c>
      <c r="F37" s="94"/>
      <c r="G37" s="94"/>
      <c r="H37" s="94"/>
      <c r="I37" s="170">
        <v>20.400000000000002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15089.600000000002</v>
      </c>
      <c r="F39" s="95"/>
      <c r="G39" s="107"/>
      <c r="H39" s="107"/>
      <c r="I39" s="106">
        <f>SUM(I15:I38)</f>
        <v>429.6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179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Горсеть-2 (РЖД) ТП-66, ТП-31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ф,10кВ Горсеть-2 (РЖД) ТП-66, ТП-31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132.4</v>
      </c>
      <c r="F14" s="94"/>
      <c r="G14" s="95"/>
      <c r="H14" s="95"/>
      <c r="I14" s="164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112.4</v>
      </c>
      <c r="F15" s="96"/>
      <c r="G15" s="95"/>
      <c r="H15" s="95"/>
      <c r="I15" s="164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106.8</v>
      </c>
      <c r="F16" s="96"/>
      <c r="G16" s="95"/>
      <c r="H16" s="95"/>
      <c r="I16" s="164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96</v>
      </c>
      <c r="F17" s="96"/>
      <c r="G17" s="95"/>
      <c r="H17" s="95"/>
      <c r="I17" s="164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98.8</v>
      </c>
      <c r="F18" s="96"/>
      <c r="G18" s="95"/>
      <c r="H18" s="95"/>
      <c r="I18" s="164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112.4</v>
      </c>
      <c r="F19" s="96"/>
      <c r="G19" s="95"/>
      <c r="H19" s="95"/>
      <c r="I19" s="164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130.4</v>
      </c>
      <c r="F20" s="96"/>
      <c r="G20" s="95"/>
      <c r="H20" s="95"/>
      <c r="I20" s="164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140.80000000000001</v>
      </c>
      <c r="F21" s="96"/>
      <c r="G21" s="95"/>
      <c r="H21" s="95"/>
      <c r="I21" s="164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176.8</v>
      </c>
      <c r="F22" s="96"/>
      <c r="G22" s="95"/>
      <c r="H22" s="95"/>
      <c r="I22" s="164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189.6</v>
      </c>
      <c r="F23" s="96"/>
      <c r="G23" s="95"/>
      <c r="H23" s="95"/>
      <c r="I23" s="164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184.8</v>
      </c>
      <c r="F24" s="96"/>
      <c r="G24" s="95"/>
      <c r="H24" s="95"/>
      <c r="I24" s="164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190</v>
      </c>
      <c r="F25" s="96"/>
      <c r="G25" s="95"/>
      <c r="H25" s="95"/>
      <c r="I25" s="164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187.20000000000002</v>
      </c>
      <c r="F26" s="96"/>
      <c r="G26" s="95"/>
      <c r="H26" s="95"/>
      <c r="I26" s="164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169.20000000000002</v>
      </c>
      <c r="F27" s="96"/>
      <c r="G27" s="95"/>
      <c r="H27" s="95"/>
      <c r="I27" s="164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177.20000000000002</v>
      </c>
      <c r="F28" s="96"/>
      <c r="G28" s="95"/>
      <c r="H28" s="95"/>
      <c r="I28" s="164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172</v>
      </c>
      <c r="F29" s="96"/>
      <c r="G29" s="95"/>
      <c r="H29" s="95"/>
      <c r="I29" s="164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171.20000000000002</v>
      </c>
      <c r="F30" s="96"/>
      <c r="G30" s="95"/>
      <c r="H30" s="95"/>
      <c r="I30" s="164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158</v>
      </c>
      <c r="F31" s="96"/>
      <c r="G31" s="95"/>
      <c r="H31" s="95"/>
      <c r="I31" s="164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150.80000000000001</v>
      </c>
      <c r="F32" s="96"/>
      <c r="G32" s="95"/>
      <c r="H32" s="95"/>
      <c r="I32" s="164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149.20000000000002</v>
      </c>
      <c r="F33" s="96"/>
      <c r="G33" s="95"/>
      <c r="H33" s="95"/>
      <c r="I33" s="164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153.6</v>
      </c>
      <c r="F34" s="96"/>
      <c r="G34" s="95"/>
      <c r="H34" s="95"/>
      <c r="I34" s="164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160.80000000000001</v>
      </c>
      <c r="F35" s="96"/>
      <c r="G35" s="95"/>
      <c r="H35" s="95"/>
      <c r="I35" s="164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149.6</v>
      </c>
      <c r="F36" s="96"/>
      <c r="G36" s="95"/>
      <c r="H36" s="95"/>
      <c r="I36" s="164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142.80000000000001</v>
      </c>
      <c r="F37" s="96"/>
      <c r="G37" s="95"/>
      <c r="H37" s="95"/>
      <c r="I37" s="164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3480.3999999999996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28" customWidth="1"/>
    <col min="7" max="7" width="11.3046875" style="17" customWidth="1"/>
    <col min="8" max="8" width="11.3046875" style="17" hidden="1" customWidth="1"/>
    <col min="9" max="9" width="11.3046875" style="42" customWidth="1"/>
    <col min="10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I1" s="43"/>
      <c r="J1" s="2" t="s">
        <v>1</v>
      </c>
      <c r="N1" s="201" t="s">
        <v>393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43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25"/>
      <c r="I3" s="43"/>
      <c r="N3" s="199" t="s">
        <v>184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29"/>
      <c r="G4" s="3"/>
      <c r="H4" s="3"/>
      <c r="I4" s="48" t="s">
        <v>6</v>
      </c>
      <c r="J4" s="34"/>
      <c r="K4" s="34"/>
      <c r="L4" s="34"/>
      <c r="N4" s="199" t="s">
        <v>36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25"/>
      <c r="I5" s="43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25"/>
      <c r="I8" s="43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КТП-Плоское</v>
      </c>
      <c r="C10" s="232"/>
      <c r="D10" s="232"/>
      <c r="E10" s="232"/>
      <c r="F10" s="215" t="str">
        <f>N4</f>
        <v>ТП-33</v>
      </c>
      <c r="G10" s="218"/>
      <c r="H10" s="218"/>
      <c r="I10" s="219"/>
      <c r="J10" s="232" t="str">
        <f>N3</f>
        <v>КТП-Плоское</v>
      </c>
      <c r="K10" s="232"/>
      <c r="L10" s="232"/>
      <c r="M10" s="232"/>
      <c r="N10" s="215" t="str">
        <f>N4</f>
        <v>ТП-33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15</v>
      </c>
      <c r="F11" s="204" t="s">
        <v>286</v>
      </c>
      <c r="G11" s="205"/>
      <c r="H11" s="32"/>
      <c r="I11" s="47">
        <v>30</v>
      </c>
      <c r="J11" s="204" t="s">
        <v>286</v>
      </c>
      <c r="K11" s="205"/>
      <c r="L11" s="32"/>
      <c r="M11" s="33">
        <f>E11</f>
        <v>15</v>
      </c>
      <c r="N11" s="204" t="s">
        <v>286</v>
      </c>
      <c r="O11" s="205"/>
      <c r="P11" s="32"/>
      <c r="Q11" s="33">
        <f>I11</f>
        <v>30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3" t="s">
        <v>12</v>
      </c>
      <c r="G12" s="171" t="s">
        <v>13</v>
      </c>
      <c r="H12" s="171"/>
      <c r="I12" s="174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84">
        <v>5</v>
      </c>
      <c r="G13" s="177">
        <v>6</v>
      </c>
      <c r="H13" s="177"/>
      <c r="I13" s="188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3.6364562826322637</v>
      </c>
      <c r="F14" s="94"/>
      <c r="G14" s="95"/>
      <c r="H14" s="95"/>
      <c r="I14" s="92">
        <v>4.1631787077189939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5"/>
      <c r="D15" s="95"/>
      <c r="E15" s="92">
        <v>2.2637811178463854</v>
      </c>
      <c r="F15" s="96"/>
      <c r="G15" s="95"/>
      <c r="H15" s="95"/>
      <c r="I15" s="92">
        <v>4.9080120481927709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5"/>
      <c r="C16" s="95"/>
      <c r="D16" s="95"/>
      <c r="E16" s="92">
        <v>2.4104538990423858</v>
      </c>
      <c r="F16" s="96"/>
      <c r="G16" s="95"/>
      <c r="H16" s="95"/>
      <c r="I16" s="92">
        <v>3.463152668759812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5"/>
      <c r="C17" s="95"/>
      <c r="D17" s="95"/>
      <c r="E17" s="92">
        <v>1.9415647679198476</v>
      </c>
      <c r="F17" s="96"/>
      <c r="G17" s="95"/>
      <c r="H17" s="95"/>
      <c r="I17" s="92">
        <v>2.9742756997455473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5"/>
      <c r="C18" s="95"/>
      <c r="D18" s="95"/>
      <c r="E18" s="92">
        <v>1.6432193000450857</v>
      </c>
      <c r="F18" s="96"/>
      <c r="G18" s="95"/>
      <c r="H18" s="95"/>
      <c r="I18" s="92">
        <v>2.6793699278629393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5"/>
      <c r="C19" s="95"/>
      <c r="D19" s="95"/>
      <c r="E19" s="92">
        <v>1.8667008757894734</v>
      </c>
      <c r="F19" s="96"/>
      <c r="G19" s="95"/>
      <c r="H19" s="95"/>
      <c r="I19" s="92">
        <v>2.7076633223684214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5"/>
      <c r="C20" s="95"/>
      <c r="D20" s="95"/>
      <c r="E20" s="92">
        <v>1.4275988586050035</v>
      </c>
      <c r="F20" s="96"/>
      <c r="G20" s="95"/>
      <c r="H20" s="95"/>
      <c r="I20" s="92">
        <v>1.7469627748294163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5"/>
      <c r="C21" s="95"/>
      <c r="D21" s="95"/>
      <c r="E21" s="92">
        <v>1.2824615815816327</v>
      </c>
      <c r="F21" s="96"/>
      <c r="G21" s="95"/>
      <c r="H21" s="95"/>
      <c r="I21" s="92">
        <v>2.0629428571428576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5"/>
      <c r="C22" s="95"/>
      <c r="D22" s="95"/>
      <c r="E22" s="92">
        <v>1.8682454751705371</v>
      </c>
      <c r="F22" s="96"/>
      <c r="G22" s="95"/>
      <c r="H22" s="95"/>
      <c r="I22" s="92">
        <v>4.417825471698114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5"/>
      <c r="C23" s="95"/>
      <c r="D23" s="95"/>
      <c r="E23" s="92">
        <v>3.4025382614319089</v>
      </c>
      <c r="F23" s="96"/>
      <c r="G23" s="95"/>
      <c r="H23" s="95"/>
      <c r="I23" s="92">
        <v>5.4967139519359147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5"/>
      <c r="C24" s="95"/>
      <c r="D24" s="95"/>
      <c r="E24" s="92">
        <v>6.0493289002990256</v>
      </c>
      <c r="F24" s="96"/>
      <c r="G24" s="95"/>
      <c r="H24" s="95"/>
      <c r="I24" s="92">
        <v>8.8798069193324078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5"/>
      <c r="C25" s="95"/>
      <c r="D25" s="95"/>
      <c r="E25" s="92">
        <v>5.6748068460994956</v>
      </c>
      <c r="F25" s="96"/>
      <c r="G25" s="95"/>
      <c r="H25" s="95"/>
      <c r="I25" s="92">
        <v>7.2096361211247295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5"/>
      <c r="C26" s="95"/>
      <c r="D26" s="95"/>
      <c r="E26" s="92">
        <v>5.1744780436363635</v>
      </c>
      <c r="F26" s="96"/>
      <c r="G26" s="95"/>
      <c r="H26" s="95"/>
      <c r="I26" s="92">
        <v>5.5170545454545463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5"/>
      <c r="C27" s="95"/>
      <c r="D27" s="95"/>
      <c r="E27" s="92">
        <v>4.2775928079253118</v>
      </c>
      <c r="F27" s="96"/>
      <c r="G27" s="95"/>
      <c r="H27" s="95"/>
      <c r="I27" s="92">
        <v>5.5745010373443993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5"/>
      <c r="C28" s="95"/>
      <c r="D28" s="95"/>
      <c r="E28" s="92">
        <v>5.3468321760000004</v>
      </c>
      <c r="F28" s="96"/>
      <c r="G28" s="95"/>
      <c r="H28" s="95"/>
      <c r="I28" s="92">
        <v>5.3749311846689904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5"/>
      <c r="C29" s="95"/>
      <c r="D29" s="95"/>
      <c r="E29" s="92">
        <v>6.1804817691374492</v>
      </c>
      <c r="F29" s="96"/>
      <c r="G29" s="95"/>
      <c r="H29" s="95"/>
      <c r="I29" s="92">
        <v>5.9991288218793821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5"/>
      <c r="C30" s="95"/>
      <c r="D30" s="95"/>
      <c r="E30" s="92">
        <v>6.2773018539647589</v>
      </c>
      <c r="F30" s="96"/>
      <c r="G30" s="95"/>
      <c r="H30" s="95"/>
      <c r="I30" s="92">
        <v>4.8990452643171807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5"/>
      <c r="C31" s="95"/>
      <c r="D31" s="95"/>
      <c r="E31" s="92">
        <v>4.486422607371555</v>
      </c>
      <c r="F31" s="96"/>
      <c r="G31" s="95"/>
      <c r="H31" s="95"/>
      <c r="I31" s="92">
        <v>4.0990241995532388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5"/>
      <c r="C32" s="95"/>
      <c r="D32" s="95"/>
      <c r="E32" s="92">
        <v>4.5070034341841678</v>
      </c>
      <c r="F32" s="96"/>
      <c r="G32" s="95"/>
      <c r="H32" s="95"/>
      <c r="I32" s="92">
        <v>3.7294652665589663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5"/>
      <c r="C33" s="95"/>
      <c r="D33" s="95"/>
      <c r="E33" s="92">
        <v>4.2734231223193015</v>
      </c>
      <c r="F33" s="96"/>
      <c r="G33" s="95"/>
      <c r="H33" s="95"/>
      <c r="I33" s="92">
        <v>4.9255925337569506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5"/>
      <c r="C34" s="95"/>
      <c r="D34" s="95"/>
      <c r="E34" s="92">
        <v>4.1224578492759161</v>
      </c>
      <c r="F34" s="96"/>
      <c r="G34" s="95"/>
      <c r="H34" s="95"/>
      <c r="I34" s="92">
        <v>4.8131224847560974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5"/>
      <c r="C35" s="95"/>
      <c r="D35" s="95"/>
      <c r="E35" s="92">
        <v>6.2580836587240567</v>
      </c>
      <c r="F35" s="96"/>
      <c r="G35" s="95"/>
      <c r="H35" s="95"/>
      <c r="I35" s="92">
        <v>5.196377709454266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5"/>
      <c r="C36" s="95"/>
      <c r="D36" s="95"/>
      <c r="E36" s="92">
        <v>3.9598438746736293</v>
      </c>
      <c r="F36" s="96"/>
      <c r="G36" s="95"/>
      <c r="H36" s="95"/>
      <c r="I36" s="92">
        <v>5.5271467362924289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4"/>
      <c r="C37" s="95"/>
      <c r="D37" s="95"/>
      <c r="E37" s="92">
        <v>3.5934953564974186</v>
      </c>
      <c r="F37" s="96"/>
      <c r="G37" s="95"/>
      <c r="H37" s="95"/>
      <c r="I37" s="92">
        <v>4.838668760757316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4"/>
      <c r="C38" s="95"/>
      <c r="D38" s="95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88.288116437540708</v>
      </c>
      <c r="F39" s="112"/>
      <c r="G39" s="107"/>
      <c r="H39" s="107"/>
      <c r="I39" s="108">
        <f>SUM(I15:I38)</f>
        <v>107.04042030778669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25"/>
      <c r="I40" s="43"/>
    </row>
    <row r="41" spans="1:17" s="1" customFormat="1" ht="12.75" customHeight="1" x14ac:dyDescent="0.35">
      <c r="A41" s="1" t="s">
        <v>289</v>
      </c>
      <c r="B41" s="25"/>
      <c r="F41" s="25"/>
      <c r="I41" s="4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28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394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25"/>
      <c r="N3" s="199" t="s">
        <v>23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29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25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25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ТП-35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ТП-35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15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15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3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84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0.76514584019947962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5"/>
      <c r="D15" s="95"/>
      <c r="E15" s="92">
        <v>0.60114383283132522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5"/>
      <c r="D16" s="95"/>
      <c r="E16" s="92">
        <v>0.67285127397174238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5"/>
      <c r="D17" s="95"/>
      <c r="E17" s="92">
        <v>0.59339175106870234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5"/>
      <c r="D18" s="95"/>
      <c r="E18" s="92">
        <v>0.51378285392245271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5"/>
      <c r="D19" s="95"/>
      <c r="E19" s="92">
        <v>0.59966556631578949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5"/>
      <c r="D20" s="95"/>
      <c r="E20" s="92">
        <v>0.44971978695981796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5"/>
      <c r="D21" s="95"/>
      <c r="E21" s="92">
        <v>0.44160839245653821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5"/>
      <c r="D22" s="95"/>
      <c r="E22" s="92">
        <v>0.51768823272859221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5"/>
      <c r="D23" s="95"/>
      <c r="E23" s="92">
        <v>0.51416133728304403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5"/>
      <c r="D24" s="95"/>
      <c r="E24" s="92">
        <v>0.73983151721835894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5"/>
      <c r="D25" s="95"/>
      <c r="E25" s="92">
        <v>1.2679743664888248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5"/>
      <c r="D26" s="95"/>
      <c r="E26" s="92">
        <v>1.0575575563636364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5"/>
      <c r="D27" s="95"/>
      <c r="E27" s="92">
        <v>1.1608806440387276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5"/>
      <c r="D28" s="95"/>
      <c r="E28" s="92">
        <v>1.007059176780488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5"/>
      <c r="D29" s="95"/>
      <c r="E29" s="92">
        <v>0.95643481416549792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5"/>
      <c r="D30" s="95"/>
      <c r="E30" s="92">
        <v>1.0090616064317179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5"/>
      <c r="D31" s="95"/>
      <c r="E31" s="92">
        <v>0.96939829724497373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5"/>
      <c r="D32" s="95"/>
      <c r="E32" s="92">
        <v>0.91655338390953156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5"/>
      <c r="D33" s="95"/>
      <c r="E33" s="92">
        <v>1.1159087084988091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5"/>
      <c r="D34" s="95"/>
      <c r="E34" s="92">
        <v>0.87767257774390273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5"/>
      <c r="D35" s="95"/>
      <c r="E35" s="92">
        <v>1.2561028132205994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5"/>
      <c r="D36" s="95"/>
      <c r="E36" s="92">
        <v>0.7560866945169713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5"/>
      <c r="D37" s="95"/>
      <c r="E37" s="92">
        <v>0.69794922934595527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18.692484413505998</v>
      </c>
      <c r="F39" s="112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25"/>
    </row>
    <row r="41" spans="1:17" s="1" customFormat="1" ht="12.75" customHeight="1" x14ac:dyDescent="0.35">
      <c r="A41" s="1" t="s">
        <v>289</v>
      </c>
      <c r="B41" s="25"/>
      <c r="F41" s="25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402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211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КТП-Паршин</v>
      </c>
      <c r="C10" s="232"/>
      <c r="D10" s="232"/>
      <c r="E10" s="232"/>
      <c r="F10" s="215" t="str">
        <f>N4</f>
        <v>КТП- РСП Дачник</v>
      </c>
      <c r="G10" s="218"/>
      <c r="H10" s="218"/>
      <c r="I10" s="219"/>
      <c r="J10" s="232" t="str">
        <f>N3</f>
        <v>КТП-Паршин</v>
      </c>
      <c r="K10" s="232"/>
      <c r="L10" s="232"/>
      <c r="M10" s="232"/>
      <c r="N10" s="215" t="str">
        <f>N4</f>
        <v>КТП- РСП Дачник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50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50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2.1794575195576753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1.5933475484939759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1.8238564319999999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1.6954050030534356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1.5590652119026149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1.7358061338947368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1.4181861188779377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1.3926069306303857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1.6480757150159653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1.6283791999599466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2.1841113051794161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2.2591491000317232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1.9741074385454547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1.9511447346390045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1.8518296804682928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1.911339332628331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1.9790122978854623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2.0302195233358149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1.9144139228432953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2.1946204600476578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1.9457554774390247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2.3650621540353578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1.6979913054830285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1.6838811136833045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42.437366140074168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395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38"/>
      <c r="N3" s="199" t="s">
        <v>186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185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 xml:space="preserve">КТП-1 б/о Заозерье </v>
      </c>
      <c r="C10" s="232"/>
      <c r="D10" s="232"/>
      <c r="E10" s="232"/>
      <c r="F10" s="215" t="str">
        <f>N4</f>
        <v xml:space="preserve">КТП-2 б/о Заозерье </v>
      </c>
      <c r="G10" s="218"/>
      <c r="H10" s="218"/>
      <c r="I10" s="219"/>
      <c r="J10" s="232" t="str">
        <f>N3</f>
        <v xml:space="preserve">КТП-1 б/о Заозерье </v>
      </c>
      <c r="K10" s="232"/>
      <c r="L10" s="232"/>
      <c r="M10" s="232"/>
      <c r="N10" s="215" t="str">
        <f>N4</f>
        <v xml:space="preserve">КТП-2 б/о Заозерье 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5.645970883998265</v>
      </c>
      <c r="F14" s="94"/>
      <c r="G14" s="95"/>
      <c r="H14" s="95"/>
      <c r="I14" s="92">
        <v>6.5687195880312235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4.3725304051204814</v>
      </c>
      <c r="F15" s="95"/>
      <c r="G15" s="96"/>
      <c r="H15" s="95"/>
      <c r="I15" s="92">
        <v>5.0871544879518078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3.0922526633594969</v>
      </c>
      <c r="F16" s="95"/>
      <c r="G16" s="96"/>
      <c r="H16" s="95"/>
      <c r="I16" s="92">
        <v>3.6745872527472527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2.3279214849618319</v>
      </c>
      <c r="F17" s="95"/>
      <c r="G17" s="96"/>
      <c r="H17" s="95"/>
      <c r="I17" s="92">
        <v>2.8261273664122135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1.9901703651938685</v>
      </c>
      <c r="F18" s="95"/>
      <c r="G18" s="96"/>
      <c r="H18" s="95"/>
      <c r="I18" s="92">
        <v>2.5798504733994592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2.0182292715789472</v>
      </c>
      <c r="F19" s="95"/>
      <c r="G19" s="96"/>
      <c r="H19" s="95"/>
      <c r="I19" s="92">
        <v>2.2994148601973685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1.4223695587566336</v>
      </c>
      <c r="F20" s="95"/>
      <c r="G20" s="96"/>
      <c r="H20" s="95"/>
      <c r="I20" s="92">
        <v>1.6548343896891584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1.7356236819803477</v>
      </c>
      <c r="F21" s="95"/>
      <c r="G21" s="96"/>
      <c r="H21" s="95"/>
      <c r="I21" s="92">
        <v>1.9368741269841274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2.2656473244121922</v>
      </c>
      <c r="F22" s="95"/>
      <c r="G22" s="96"/>
      <c r="H22" s="95"/>
      <c r="I22" s="92">
        <v>2.5283555007256902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2.1715755304072091</v>
      </c>
      <c r="F23" s="95"/>
      <c r="G23" s="96"/>
      <c r="H23" s="95"/>
      <c r="I23" s="92">
        <v>2.4233758177570088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4.3424893401947147</v>
      </c>
      <c r="F24" s="95"/>
      <c r="G24" s="96"/>
      <c r="H24" s="95"/>
      <c r="I24" s="92">
        <v>4.7476195410292084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5.9420759527613551</v>
      </c>
      <c r="F25" s="96"/>
      <c r="G25" s="95"/>
      <c r="H25" s="95"/>
      <c r="I25" s="92">
        <v>6.4964387238644559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6.0719631127272722</v>
      </c>
      <c r="F26" s="96"/>
      <c r="G26" s="95"/>
      <c r="H26" s="95"/>
      <c r="I26" s="92">
        <v>6.638443636363637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7.9098513447856167</v>
      </c>
      <c r="F27" s="96"/>
      <c r="G27" s="95"/>
      <c r="H27" s="95"/>
      <c r="I27" s="92">
        <v>8.6477966597510392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6.7885931557073169</v>
      </c>
      <c r="F28" s="96"/>
      <c r="G28" s="95"/>
      <c r="H28" s="95"/>
      <c r="I28" s="92">
        <v>7.4219312926829275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6.2742123809256647</v>
      </c>
      <c r="F29" s="96"/>
      <c r="G29" s="95"/>
      <c r="H29" s="95"/>
      <c r="I29" s="92">
        <v>6.8595616409537161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4.2630897325991191</v>
      </c>
      <c r="F30" s="96"/>
      <c r="G30" s="95"/>
      <c r="H30" s="95"/>
      <c r="I30" s="92">
        <v>4.660812389867842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5.776983348622486</v>
      </c>
      <c r="F31" s="96"/>
      <c r="G31" s="95"/>
      <c r="H31" s="95"/>
      <c r="I31" s="92">
        <v>6.3159438942665673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4.6345078363812595</v>
      </c>
      <c r="F32" s="96"/>
      <c r="G32" s="95"/>
      <c r="H32" s="95"/>
      <c r="I32" s="92">
        <v>5.2802009854604206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4.3960040031771266</v>
      </c>
      <c r="F33" s="96"/>
      <c r="G33" s="95"/>
      <c r="H33" s="95"/>
      <c r="I33" s="92">
        <v>3.8147142176330431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5.1395911120426847</v>
      </c>
      <c r="F34" s="96"/>
      <c r="G34" s="95"/>
      <c r="H34" s="95"/>
      <c r="I34" s="92">
        <v>4.4599757583841466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5.7780729408147575</v>
      </c>
      <c r="F35" s="96"/>
      <c r="G35" s="95"/>
      <c r="H35" s="95"/>
      <c r="I35" s="92">
        <v>4.2131781860107616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4.9530086005221934</v>
      </c>
      <c r="F36" s="96"/>
      <c r="G36" s="95"/>
      <c r="H36" s="95"/>
      <c r="I36" s="92">
        <v>5.7625030809399478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4.6152678769363158</v>
      </c>
      <c r="F37" s="96"/>
      <c r="G37" s="95"/>
      <c r="H37" s="95"/>
      <c r="I37" s="92">
        <v>5.3695637349397591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98.282031023968884</v>
      </c>
      <c r="F39" s="95"/>
      <c r="G39" s="107"/>
      <c r="H39" s="107"/>
      <c r="I39" s="106">
        <f>SUM(I15:I38)</f>
        <v>105.69925801801156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38"/>
    </row>
    <row r="41" spans="1:17" s="1" customFormat="1" ht="12.75" customHeight="1" x14ac:dyDescent="0.35">
      <c r="A41" s="1" t="s">
        <v>289</v>
      </c>
      <c r="B41" s="25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395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38"/>
      <c r="N3" s="199" t="s">
        <v>187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283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ТП-34</v>
      </c>
      <c r="C10" s="232"/>
      <c r="D10" s="232"/>
      <c r="E10" s="232"/>
      <c r="F10" s="215" t="str">
        <f>N4</f>
        <v>ТП-17 (МУП ЭС)</v>
      </c>
      <c r="G10" s="218"/>
      <c r="H10" s="218"/>
      <c r="I10" s="219"/>
      <c r="J10" s="232" t="str">
        <f>N3</f>
        <v>ТП-34</v>
      </c>
      <c r="K10" s="232"/>
      <c r="L10" s="232"/>
      <c r="M10" s="232"/>
      <c r="N10" s="215" t="str">
        <f>N4</f>
        <v>ТП-17 (МУП ЭС)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v>20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2.746470857979185</v>
      </c>
      <c r="F14" s="94"/>
      <c r="G14" s="95"/>
      <c r="H14" s="95"/>
      <c r="I14" s="92">
        <v>60.685134431916751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2.0122498825301207</v>
      </c>
      <c r="F15" s="96"/>
      <c r="G15" s="95"/>
      <c r="H15" s="95"/>
      <c r="I15" s="92">
        <v>42.068674698795185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2.7773010032025112</v>
      </c>
      <c r="F16" s="96"/>
      <c r="G16" s="95"/>
      <c r="H16" s="95"/>
      <c r="I16" s="92">
        <v>47.795557299843011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1.969278118931298</v>
      </c>
      <c r="F17" s="96"/>
      <c r="G17" s="95"/>
      <c r="H17" s="95"/>
      <c r="I17" s="92">
        <v>40.712519083969468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1.877964914337241</v>
      </c>
      <c r="F18" s="96"/>
      <c r="G18" s="95"/>
      <c r="H18" s="95"/>
      <c r="I18" s="92">
        <v>39.370333633904416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1.7538605810526313</v>
      </c>
      <c r="F19" s="96"/>
      <c r="G19" s="95"/>
      <c r="H19" s="95"/>
      <c r="I19" s="92">
        <v>37.081694078947372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1.5478727551175129</v>
      </c>
      <c r="F20" s="96"/>
      <c r="G20" s="95"/>
      <c r="H20" s="95"/>
      <c r="I20" s="92">
        <v>30.709461713419255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1.7202187380574454</v>
      </c>
      <c r="F21" s="96"/>
      <c r="G21" s="95"/>
      <c r="H21" s="95"/>
      <c r="I21" s="92">
        <v>32.199372637944073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3.0513153482002906</v>
      </c>
      <c r="F22" s="96"/>
      <c r="G22" s="95"/>
      <c r="H22" s="95"/>
      <c r="I22" s="92">
        <v>44.663730043541371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6.6961952984979973</v>
      </c>
      <c r="F23" s="96"/>
      <c r="G23" s="95"/>
      <c r="H23" s="95"/>
      <c r="I23" s="92">
        <v>49.50257009345794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13.365217191488178</v>
      </c>
      <c r="F24" s="96"/>
      <c r="G24" s="95"/>
      <c r="H24" s="95"/>
      <c r="I24" s="92">
        <v>72.847072322670371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14.113466314578227</v>
      </c>
      <c r="F25" s="96"/>
      <c r="G25" s="95"/>
      <c r="H25" s="95"/>
      <c r="I25" s="92">
        <v>77.662148521989906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11.438887854545458</v>
      </c>
      <c r="F26" s="96"/>
      <c r="G26" s="95"/>
      <c r="H26" s="95"/>
      <c r="I26" s="92">
        <v>63.672727272727272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10.527240622959891</v>
      </c>
      <c r="F27" s="96"/>
      <c r="G27" s="95"/>
      <c r="H27" s="95"/>
      <c r="I27" s="92">
        <v>66.068160442600288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12.504921864195127</v>
      </c>
      <c r="F28" s="96"/>
      <c r="G28" s="95"/>
      <c r="H28" s="95"/>
      <c r="I28" s="92">
        <v>63.367609756097565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13.382435919803646</v>
      </c>
      <c r="F29" s="96"/>
      <c r="G29" s="95"/>
      <c r="H29" s="95"/>
      <c r="I29" s="92">
        <v>68.515946704067318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13.634064961321586</v>
      </c>
      <c r="F30" s="96"/>
      <c r="G30" s="95"/>
      <c r="H30" s="95"/>
      <c r="I30" s="92">
        <v>70.044537444933923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13.35090012628444</v>
      </c>
      <c r="F31" s="96"/>
      <c r="G31" s="95"/>
      <c r="H31" s="95"/>
      <c r="I31" s="92">
        <v>77.138793745346234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13.659602044071081</v>
      </c>
      <c r="F32" s="96"/>
      <c r="G32" s="95"/>
      <c r="H32" s="95"/>
      <c r="I32" s="92">
        <v>74.589305331179332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9.3584162144559198</v>
      </c>
      <c r="F33" s="96"/>
      <c r="G33" s="95"/>
      <c r="H33" s="95"/>
      <c r="I33" s="92">
        <v>66.373232724384451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8.9998628734756103</v>
      </c>
      <c r="F34" s="96"/>
      <c r="G34" s="95"/>
      <c r="H34" s="95"/>
      <c r="I34" s="92">
        <v>62.084977134146342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9.4297432621060722</v>
      </c>
      <c r="F35" s="96"/>
      <c r="G35" s="95"/>
      <c r="H35" s="95"/>
      <c r="I35" s="92">
        <v>62.306687163720213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5.2797918328981712</v>
      </c>
      <c r="F36" s="96"/>
      <c r="G36" s="95"/>
      <c r="H36" s="95"/>
      <c r="I36" s="92">
        <v>69.5774412532637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3.5840636101549053</v>
      </c>
      <c r="F37" s="96"/>
      <c r="G37" s="95"/>
      <c r="H37" s="95"/>
      <c r="I37" s="92">
        <v>62.007418244406203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176.0348713322654</v>
      </c>
      <c r="F39" s="95"/>
      <c r="G39" s="107"/>
      <c r="H39" s="107"/>
      <c r="I39" s="106">
        <f>SUM(I15:I38)</f>
        <v>1320.359971345355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38"/>
    </row>
    <row r="41" spans="1:17" s="1" customFormat="1" ht="12.75" customHeight="1" x14ac:dyDescent="0.35">
      <c r="A41" s="1" t="s">
        <v>289</v>
      </c>
      <c r="B41" s="25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38"/>
      <c r="N3" s="199" t="s">
        <v>119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188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ТП-15</v>
      </c>
      <c r="C10" s="232"/>
      <c r="D10" s="232"/>
      <c r="E10" s="232"/>
      <c r="F10" s="215" t="str">
        <f>N4</f>
        <v xml:space="preserve">ТП-12 </v>
      </c>
      <c r="G10" s="218"/>
      <c r="H10" s="218"/>
      <c r="I10" s="219"/>
      <c r="J10" s="232" t="str">
        <f>N3</f>
        <v>ТП-15</v>
      </c>
      <c r="K10" s="232"/>
      <c r="L10" s="232"/>
      <c r="M10" s="232"/>
      <c r="N10" s="215" t="str">
        <f>N4</f>
        <v xml:space="preserve">ТП-12 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38.215410342931477</v>
      </c>
      <c r="F14" s="94"/>
      <c r="G14" s="95"/>
      <c r="H14" s="95"/>
      <c r="I14" s="92">
        <v>35.136692836079796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6"/>
      <c r="D15" s="96"/>
      <c r="E15" s="92">
        <v>12.202587023493976</v>
      </c>
      <c r="F15" s="94"/>
      <c r="G15" s="95"/>
      <c r="H15" s="95"/>
      <c r="I15" s="92">
        <v>16.070233734939762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5"/>
      <c r="C16" s="96"/>
      <c r="D16" s="96"/>
      <c r="E16" s="92">
        <v>13.949495348043955</v>
      </c>
      <c r="F16" s="94"/>
      <c r="G16" s="95"/>
      <c r="H16" s="95"/>
      <c r="I16" s="92">
        <v>15.514923956043956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5"/>
      <c r="C17" s="96"/>
      <c r="D17" s="96"/>
      <c r="E17" s="92">
        <v>13.505857085862594</v>
      </c>
      <c r="F17" s="94"/>
      <c r="G17" s="95"/>
      <c r="H17" s="95"/>
      <c r="I17" s="92">
        <v>12.738494860050888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5"/>
      <c r="C18" s="96"/>
      <c r="D18" s="96"/>
      <c r="E18" s="92">
        <v>11.522909247971146</v>
      </c>
      <c r="F18" s="94"/>
      <c r="G18" s="95"/>
      <c r="H18" s="95"/>
      <c r="I18" s="92">
        <v>13.998340847610459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5"/>
      <c r="C19" s="96"/>
      <c r="D19" s="96"/>
      <c r="E19" s="92">
        <v>12.712910005894736</v>
      </c>
      <c r="F19" s="94"/>
      <c r="G19" s="95"/>
      <c r="H19" s="95"/>
      <c r="I19" s="92">
        <v>14.15541197368421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5"/>
      <c r="C20" s="96"/>
      <c r="D20" s="96"/>
      <c r="E20" s="92">
        <v>11.759649499014403</v>
      </c>
      <c r="F20" s="94"/>
      <c r="G20" s="95"/>
      <c r="H20" s="95"/>
      <c r="I20" s="92">
        <v>12.605944321455647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5"/>
      <c r="C21" s="96"/>
      <c r="D21" s="96"/>
      <c r="E21" s="92">
        <v>14.708640457587302</v>
      </c>
      <c r="F21" s="94"/>
      <c r="G21" s="95"/>
      <c r="H21" s="95"/>
      <c r="I21" s="92">
        <v>12.908128163265308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5"/>
      <c r="C22" s="96"/>
      <c r="D22" s="96"/>
      <c r="E22" s="92">
        <v>21.077828656789549</v>
      </c>
      <c r="F22" s="94"/>
      <c r="G22" s="95"/>
      <c r="H22" s="95"/>
      <c r="I22" s="92">
        <v>21.399752394775039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5"/>
      <c r="C23" s="96"/>
      <c r="D23" s="96"/>
      <c r="E23" s="92">
        <v>21.652846152216288</v>
      </c>
      <c r="F23" s="94"/>
      <c r="G23" s="95"/>
      <c r="H23" s="95"/>
      <c r="I23" s="92">
        <v>23.53750774365821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5"/>
      <c r="C24" s="96"/>
      <c r="D24" s="96"/>
      <c r="E24" s="92">
        <v>28.814829266269822</v>
      </c>
      <c r="F24" s="94"/>
      <c r="G24" s="95"/>
      <c r="H24" s="95"/>
      <c r="I24" s="92">
        <v>34.012046870653684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5"/>
      <c r="C25" s="96"/>
      <c r="D25" s="96"/>
      <c r="E25" s="92">
        <v>30.829180675414563</v>
      </c>
      <c r="F25" s="94"/>
      <c r="G25" s="95"/>
      <c r="H25" s="95"/>
      <c r="I25" s="92">
        <v>29.791200173035325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5"/>
      <c r="C26" s="96"/>
      <c r="D26" s="96"/>
      <c r="E26" s="92">
        <v>28.282110650181821</v>
      </c>
      <c r="F26" s="94"/>
      <c r="G26" s="95"/>
      <c r="H26" s="95"/>
      <c r="I26" s="92">
        <v>26.922327272727273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5"/>
      <c r="C27" s="96"/>
      <c r="D27" s="96"/>
      <c r="E27" s="92">
        <v>35.371528493145227</v>
      </c>
      <c r="F27" s="94"/>
      <c r="G27" s="95"/>
      <c r="H27" s="95"/>
      <c r="I27" s="92">
        <v>27.163023236514526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5"/>
      <c r="C28" s="96"/>
      <c r="D28" s="96"/>
      <c r="E28" s="92">
        <v>29.690133139902436</v>
      </c>
      <c r="F28" s="94"/>
      <c r="G28" s="95"/>
      <c r="H28" s="95"/>
      <c r="I28" s="92">
        <v>25.718197045296169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5"/>
      <c r="C29" s="96"/>
      <c r="D29" s="96"/>
      <c r="E29" s="92">
        <v>29.418404588028046</v>
      </c>
      <c r="F29" s="94"/>
      <c r="G29" s="95"/>
      <c r="H29" s="95"/>
      <c r="I29" s="92">
        <v>27.457367293127628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5"/>
      <c r="C30" s="96"/>
      <c r="D30" s="96"/>
      <c r="E30" s="92">
        <v>29.380119331453752</v>
      </c>
      <c r="F30" s="94"/>
      <c r="G30" s="95"/>
      <c r="H30" s="95"/>
      <c r="I30" s="92">
        <v>32.018498325991189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5"/>
      <c r="C31" s="96"/>
      <c r="D31" s="96"/>
      <c r="E31" s="92">
        <v>28.798222586448251</v>
      </c>
      <c r="F31" s="94"/>
      <c r="G31" s="95"/>
      <c r="H31" s="95"/>
      <c r="I31" s="92">
        <v>29.906874460163809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5"/>
      <c r="C32" s="96"/>
      <c r="D32" s="96"/>
      <c r="E32" s="92">
        <v>33.270887835916</v>
      </c>
      <c r="F32" s="94"/>
      <c r="G32" s="95"/>
      <c r="H32" s="95"/>
      <c r="I32" s="92">
        <v>34.811550630048472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5"/>
      <c r="C33" s="96"/>
      <c r="D33" s="96"/>
      <c r="E33" s="92">
        <v>44.321864976648151</v>
      </c>
      <c r="F33" s="94"/>
      <c r="G33" s="95"/>
      <c r="H33" s="95"/>
      <c r="I33" s="92">
        <v>27.281494646544882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5"/>
      <c r="C34" s="96"/>
      <c r="D34" s="96"/>
      <c r="E34" s="92">
        <v>45.591371462195127</v>
      </c>
      <c r="F34" s="94"/>
      <c r="G34" s="95"/>
      <c r="H34" s="95"/>
      <c r="I34" s="92">
        <v>29.136910060975612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5"/>
      <c r="C35" s="96"/>
      <c r="D35" s="96"/>
      <c r="E35" s="92">
        <v>57.084489563105301</v>
      </c>
      <c r="F35" s="94"/>
      <c r="G35" s="95"/>
      <c r="H35" s="95"/>
      <c r="I35" s="92">
        <v>28.576339000768638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5"/>
      <c r="C36" s="96"/>
      <c r="D36" s="96"/>
      <c r="E36" s="92">
        <v>43.143075690861608</v>
      </c>
      <c r="F36" s="94"/>
      <c r="G36" s="95"/>
      <c r="H36" s="95"/>
      <c r="I36" s="92">
        <v>33.201219007832904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5"/>
      <c r="C37" s="96"/>
      <c r="D37" s="96"/>
      <c r="E37" s="92">
        <v>34.580554790189332</v>
      </c>
      <c r="F37" s="94"/>
      <c r="G37" s="95"/>
      <c r="H37" s="95"/>
      <c r="I37" s="92">
        <v>31.678126884681589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5"/>
      <c r="C38" s="96"/>
      <c r="D38" s="96"/>
      <c r="E38" s="116"/>
      <c r="F38" s="94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8">
        <f>SUM(E15:E38)</f>
        <v>631.66949652663334</v>
      </c>
      <c r="F39" s="95"/>
      <c r="G39" s="107"/>
      <c r="H39" s="107"/>
      <c r="I39" s="106">
        <f>SUM(I15:I38)</f>
        <v>560.60391290384518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38"/>
    </row>
    <row r="41" spans="1:17" s="1" customFormat="1" ht="12.75" customHeight="1" x14ac:dyDescent="0.35">
      <c r="A41" s="1" t="s">
        <v>289</v>
      </c>
      <c r="B41" s="25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479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38"/>
      <c r="N3" s="199" t="s">
        <v>190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189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 к-с Чуприно В-1</v>
      </c>
      <c r="C10" s="232"/>
      <c r="D10" s="232"/>
      <c r="E10" s="232"/>
      <c r="F10" s="215" t="str">
        <f>N4</f>
        <v>ТП к-с Чуприно  В-2</v>
      </c>
      <c r="G10" s="218"/>
      <c r="H10" s="218"/>
      <c r="I10" s="219"/>
      <c r="J10" s="232" t="str">
        <f>N3</f>
        <v>ТП к-с Чуприно В-1</v>
      </c>
      <c r="K10" s="232"/>
      <c r="L10" s="232"/>
      <c r="M10" s="232"/>
      <c r="N10" s="215" t="str">
        <f>N4</f>
        <v>ТП к-с Чуприно 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15.955304309843886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6"/>
      <c r="D15" s="96"/>
      <c r="E15" s="92">
        <v>10.675048905120482</v>
      </c>
      <c r="F15" s="95"/>
      <c r="G15" s="95"/>
      <c r="H15" s="95"/>
      <c r="I15" s="92">
        <v>0</v>
      </c>
      <c r="J15" s="97"/>
      <c r="K15" s="95"/>
      <c r="L15" s="95"/>
      <c r="M15" s="95"/>
      <c r="N15" s="94"/>
      <c r="O15" s="95"/>
      <c r="P15" s="95"/>
      <c r="Q15" s="95"/>
    </row>
    <row r="16" spans="1:17" s="87" customFormat="1" ht="12.9" x14ac:dyDescent="0.35">
      <c r="A16" s="166">
        <v>2</v>
      </c>
      <c r="B16" s="95"/>
      <c r="C16" s="96"/>
      <c r="D16" s="96"/>
      <c r="E16" s="92">
        <v>15.246523548508632</v>
      </c>
      <c r="F16" s="95"/>
      <c r="G16" s="95"/>
      <c r="H16" s="95"/>
      <c r="I16" s="92">
        <v>0</v>
      </c>
      <c r="J16" s="97"/>
      <c r="K16" s="95"/>
      <c r="L16" s="95"/>
      <c r="M16" s="95"/>
      <c r="N16" s="94"/>
      <c r="O16" s="95"/>
      <c r="P16" s="95"/>
      <c r="Q16" s="95"/>
    </row>
    <row r="17" spans="1:17" s="87" customFormat="1" ht="12.9" x14ac:dyDescent="0.35">
      <c r="A17" s="166">
        <v>3</v>
      </c>
      <c r="B17" s="95"/>
      <c r="C17" s="96"/>
      <c r="D17" s="96"/>
      <c r="E17" s="92">
        <v>16.719301645496184</v>
      </c>
      <c r="F17" s="95"/>
      <c r="G17" s="95"/>
      <c r="H17" s="95"/>
      <c r="I17" s="92">
        <v>0</v>
      </c>
      <c r="J17" s="97"/>
      <c r="K17" s="95"/>
      <c r="L17" s="95"/>
      <c r="M17" s="95"/>
      <c r="N17" s="94"/>
      <c r="O17" s="95"/>
      <c r="P17" s="95"/>
      <c r="Q17" s="95"/>
    </row>
    <row r="18" spans="1:17" s="87" customFormat="1" ht="12.9" x14ac:dyDescent="0.35">
      <c r="A18" s="166">
        <v>4</v>
      </c>
      <c r="B18" s="95"/>
      <c r="C18" s="96"/>
      <c r="D18" s="96"/>
      <c r="E18" s="92">
        <v>11.356372736699731</v>
      </c>
      <c r="F18" s="95"/>
      <c r="G18" s="95"/>
      <c r="H18" s="95"/>
      <c r="I18" s="92">
        <v>0</v>
      </c>
      <c r="J18" s="97"/>
      <c r="K18" s="95"/>
      <c r="L18" s="95"/>
      <c r="M18" s="95"/>
      <c r="N18" s="94"/>
      <c r="O18" s="95"/>
      <c r="P18" s="95"/>
      <c r="Q18" s="95"/>
    </row>
    <row r="19" spans="1:17" s="87" customFormat="1" ht="12.9" x14ac:dyDescent="0.35">
      <c r="A19" s="166">
        <v>5</v>
      </c>
      <c r="B19" s="95"/>
      <c r="C19" s="96"/>
      <c r="D19" s="96"/>
      <c r="E19" s="92">
        <v>19.202194155789471</v>
      </c>
      <c r="F19" s="95"/>
      <c r="G19" s="95"/>
      <c r="H19" s="95"/>
      <c r="I19" s="92">
        <v>0</v>
      </c>
      <c r="J19" s="97"/>
      <c r="K19" s="95"/>
      <c r="L19" s="95"/>
      <c r="M19" s="95"/>
      <c r="N19" s="94"/>
      <c r="O19" s="95"/>
      <c r="P19" s="95"/>
      <c r="Q19" s="95"/>
    </row>
    <row r="20" spans="1:17" s="87" customFormat="1" ht="12.9" x14ac:dyDescent="0.35">
      <c r="A20" s="166">
        <v>6</v>
      </c>
      <c r="B20" s="95"/>
      <c r="C20" s="96"/>
      <c r="D20" s="96"/>
      <c r="E20" s="92">
        <v>17.915581280515539</v>
      </c>
      <c r="F20" s="95"/>
      <c r="G20" s="95"/>
      <c r="H20" s="95"/>
      <c r="I20" s="92">
        <v>0</v>
      </c>
      <c r="J20" s="97"/>
      <c r="K20" s="95"/>
      <c r="L20" s="95"/>
      <c r="M20" s="95"/>
      <c r="N20" s="94"/>
      <c r="O20" s="95"/>
      <c r="P20" s="95"/>
      <c r="Q20" s="95"/>
    </row>
    <row r="21" spans="1:17" s="87" customFormat="1" ht="12.9" x14ac:dyDescent="0.35">
      <c r="A21" s="166">
        <v>7</v>
      </c>
      <c r="B21" s="95"/>
      <c r="C21" s="96"/>
      <c r="D21" s="96"/>
      <c r="E21" s="92">
        <v>12.457464652320485</v>
      </c>
      <c r="F21" s="95"/>
      <c r="G21" s="95"/>
      <c r="H21" s="95"/>
      <c r="I21" s="92">
        <v>0</v>
      </c>
      <c r="J21" s="97"/>
      <c r="K21" s="95"/>
      <c r="L21" s="95"/>
      <c r="M21" s="95"/>
      <c r="N21" s="94"/>
      <c r="O21" s="95"/>
      <c r="P21" s="95"/>
      <c r="Q21" s="95"/>
    </row>
    <row r="22" spans="1:17" s="87" customFormat="1" ht="12.9" x14ac:dyDescent="0.35">
      <c r="A22" s="166">
        <v>8</v>
      </c>
      <c r="B22" s="95"/>
      <c r="C22" s="96"/>
      <c r="D22" s="96"/>
      <c r="E22" s="92">
        <v>18.624595478635705</v>
      </c>
      <c r="F22" s="95"/>
      <c r="G22" s="95"/>
      <c r="H22" s="95"/>
      <c r="I22" s="92">
        <v>0</v>
      </c>
      <c r="J22" s="97"/>
      <c r="K22" s="95"/>
      <c r="L22" s="95"/>
      <c r="M22" s="95"/>
      <c r="N22" s="94"/>
      <c r="O22" s="95"/>
      <c r="P22" s="95"/>
      <c r="Q22" s="95"/>
    </row>
    <row r="23" spans="1:17" s="87" customFormat="1" ht="12.9" x14ac:dyDescent="0.35">
      <c r="A23" s="166">
        <v>9</v>
      </c>
      <c r="B23" s="95"/>
      <c r="C23" s="96"/>
      <c r="D23" s="96"/>
      <c r="E23" s="92">
        <v>23.113064350100132</v>
      </c>
      <c r="F23" s="95"/>
      <c r="G23" s="95"/>
      <c r="H23" s="95"/>
      <c r="I23" s="92">
        <v>0</v>
      </c>
      <c r="J23" s="97"/>
      <c r="K23" s="95"/>
      <c r="L23" s="95"/>
      <c r="M23" s="95"/>
      <c r="N23" s="94"/>
      <c r="O23" s="95"/>
      <c r="P23" s="95"/>
      <c r="Q23" s="95"/>
    </row>
    <row r="24" spans="1:17" s="87" customFormat="1" ht="12.9" x14ac:dyDescent="0.35">
      <c r="A24" s="166">
        <v>10</v>
      </c>
      <c r="B24" s="95"/>
      <c r="C24" s="96"/>
      <c r="D24" s="96"/>
      <c r="E24" s="92">
        <v>36.283910931404726</v>
      </c>
      <c r="F24" s="95"/>
      <c r="G24" s="95"/>
      <c r="H24" s="95"/>
      <c r="I24" s="92">
        <v>0</v>
      </c>
      <c r="J24" s="97"/>
      <c r="K24" s="95"/>
      <c r="L24" s="95"/>
      <c r="M24" s="95"/>
      <c r="N24" s="94"/>
      <c r="O24" s="95"/>
      <c r="P24" s="95"/>
      <c r="Q24" s="95"/>
    </row>
    <row r="25" spans="1:17" s="87" customFormat="1" ht="12.9" x14ac:dyDescent="0.35">
      <c r="A25" s="166">
        <v>11</v>
      </c>
      <c r="B25" s="95"/>
      <c r="C25" s="96"/>
      <c r="D25" s="96"/>
      <c r="E25" s="92">
        <v>40.293407646200428</v>
      </c>
      <c r="F25" s="95"/>
      <c r="G25" s="95"/>
      <c r="H25" s="95"/>
      <c r="I25" s="92">
        <v>0</v>
      </c>
      <c r="J25" s="97"/>
      <c r="K25" s="95"/>
      <c r="L25" s="95"/>
      <c r="M25" s="95"/>
      <c r="N25" s="94"/>
      <c r="O25" s="95"/>
      <c r="P25" s="95"/>
      <c r="Q25" s="95"/>
    </row>
    <row r="26" spans="1:17" s="87" customFormat="1" ht="12.9" x14ac:dyDescent="0.35">
      <c r="A26" s="166">
        <v>12</v>
      </c>
      <c r="B26" s="95"/>
      <c r="C26" s="96"/>
      <c r="D26" s="96"/>
      <c r="E26" s="92">
        <v>36.568469789090912</v>
      </c>
      <c r="F26" s="95"/>
      <c r="G26" s="95"/>
      <c r="H26" s="95"/>
      <c r="I26" s="92">
        <v>0</v>
      </c>
      <c r="J26" s="97"/>
      <c r="K26" s="95"/>
      <c r="L26" s="95"/>
      <c r="M26" s="95"/>
      <c r="N26" s="94"/>
      <c r="O26" s="95"/>
      <c r="P26" s="95"/>
      <c r="Q26" s="95"/>
    </row>
    <row r="27" spans="1:17" s="87" customFormat="1" ht="12.9" x14ac:dyDescent="0.35">
      <c r="A27" s="166">
        <v>13</v>
      </c>
      <c r="B27" s="95"/>
      <c r="C27" s="96"/>
      <c r="D27" s="96"/>
      <c r="E27" s="92">
        <v>33.881851840608576</v>
      </c>
      <c r="F27" s="95"/>
      <c r="G27" s="95"/>
      <c r="H27" s="95"/>
      <c r="I27" s="92">
        <v>0</v>
      </c>
      <c r="J27" s="97"/>
      <c r="K27" s="95"/>
      <c r="L27" s="95"/>
      <c r="M27" s="95"/>
      <c r="N27" s="94"/>
      <c r="O27" s="95"/>
      <c r="P27" s="95"/>
      <c r="Q27" s="95"/>
    </row>
    <row r="28" spans="1:17" s="87" customFormat="1" ht="12.9" x14ac:dyDescent="0.35">
      <c r="A28" s="166">
        <v>14</v>
      </c>
      <c r="B28" s="95"/>
      <c r="C28" s="96"/>
      <c r="D28" s="96"/>
      <c r="E28" s="92">
        <v>39.36224825502439</v>
      </c>
      <c r="F28" s="95"/>
      <c r="G28" s="95"/>
      <c r="H28" s="95"/>
      <c r="I28" s="92">
        <v>0</v>
      </c>
      <c r="J28" s="97"/>
      <c r="K28" s="95"/>
      <c r="L28" s="95"/>
      <c r="M28" s="95"/>
      <c r="N28" s="94"/>
      <c r="O28" s="95"/>
      <c r="P28" s="95"/>
      <c r="Q28" s="95"/>
    </row>
    <row r="29" spans="1:17" s="87" customFormat="1" ht="12.9" x14ac:dyDescent="0.35">
      <c r="A29" s="166">
        <v>15</v>
      </c>
      <c r="B29" s="95"/>
      <c r="C29" s="96"/>
      <c r="D29" s="96"/>
      <c r="E29" s="92">
        <v>31.524091474894817</v>
      </c>
      <c r="F29" s="95"/>
      <c r="G29" s="95"/>
      <c r="H29" s="95"/>
      <c r="I29" s="92">
        <v>0</v>
      </c>
      <c r="J29" s="97"/>
      <c r="K29" s="95"/>
      <c r="L29" s="95"/>
      <c r="M29" s="95"/>
      <c r="N29" s="94"/>
      <c r="O29" s="95"/>
      <c r="P29" s="95"/>
      <c r="Q29" s="95"/>
    </row>
    <row r="30" spans="1:17" s="87" customFormat="1" ht="12.9" x14ac:dyDescent="0.35">
      <c r="A30" s="166">
        <v>16</v>
      </c>
      <c r="B30" s="95"/>
      <c r="C30" s="96"/>
      <c r="D30" s="96"/>
      <c r="E30" s="92">
        <v>23.920235600528635</v>
      </c>
      <c r="F30" s="95"/>
      <c r="G30" s="95"/>
      <c r="H30" s="95"/>
      <c r="I30" s="92">
        <v>0</v>
      </c>
      <c r="J30" s="97"/>
      <c r="K30" s="95"/>
      <c r="L30" s="95"/>
      <c r="M30" s="95"/>
      <c r="N30" s="94"/>
      <c r="O30" s="95"/>
      <c r="P30" s="95"/>
      <c r="Q30" s="95"/>
    </row>
    <row r="31" spans="1:17" s="89" customFormat="1" ht="12.9" x14ac:dyDescent="0.35">
      <c r="A31" s="166">
        <v>17</v>
      </c>
      <c r="B31" s="95"/>
      <c r="C31" s="96"/>
      <c r="D31" s="96"/>
      <c r="E31" s="92">
        <v>16.259095018019359</v>
      </c>
      <c r="F31" s="95"/>
      <c r="G31" s="95"/>
      <c r="H31" s="95"/>
      <c r="I31" s="92">
        <v>0</v>
      </c>
      <c r="J31" s="97"/>
      <c r="K31" s="95"/>
      <c r="L31" s="95"/>
      <c r="M31" s="95"/>
      <c r="N31" s="94"/>
      <c r="O31" s="95"/>
      <c r="P31" s="95"/>
      <c r="Q31" s="95"/>
    </row>
    <row r="32" spans="1:17" s="89" customFormat="1" ht="12.9" x14ac:dyDescent="0.35">
      <c r="A32" s="166">
        <v>18</v>
      </c>
      <c r="B32" s="95"/>
      <c r="C32" s="96"/>
      <c r="D32" s="96"/>
      <c r="E32" s="92">
        <v>15.921419265654281</v>
      </c>
      <c r="F32" s="95"/>
      <c r="G32" s="95"/>
      <c r="H32" s="95"/>
      <c r="I32" s="92">
        <v>0</v>
      </c>
      <c r="J32" s="97"/>
      <c r="K32" s="95"/>
      <c r="L32" s="95"/>
      <c r="M32" s="95"/>
      <c r="N32" s="94"/>
      <c r="O32" s="95"/>
      <c r="P32" s="95"/>
      <c r="Q32" s="95"/>
    </row>
    <row r="33" spans="1:17" s="89" customFormat="1" ht="12.9" x14ac:dyDescent="0.35">
      <c r="A33" s="166">
        <v>19</v>
      </c>
      <c r="B33" s="95"/>
      <c r="C33" s="96"/>
      <c r="D33" s="96"/>
      <c r="E33" s="92">
        <v>20.475234030182691</v>
      </c>
      <c r="F33" s="95"/>
      <c r="G33" s="95"/>
      <c r="H33" s="95"/>
      <c r="I33" s="92">
        <v>0</v>
      </c>
      <c r="J33" s="97"/>
      <c r="K33" s="95"/>
      <c r="L33" s="95"/>
      <c r="M33" s="95"/>
      <c r="N33" s="94"/>
      <c r="O33" s="95"/>
      <c r="P33" s="95"/>
      <c r="Q33" s="95"/>
    </row>
    <row r="34" spans="1:17" s="89" customFormat="1" ht="12.9" x14ac:dyDescent="0.35">
      <c r="A34" s="166">
        <v>20</v>
      </c>
      <c r="B34" s="95"/>
      <c r="C34" s="96"/>
      <c r="D34" s="96"/>
      <c r="E34" s="92">
        <v>18.936901550304881</v>
      </c>
      <c r="F34" s="95"/>
      <c r="G34" s="95"/>
      <c r="H34" s="95"/>
      <c r="I34" s="92">
        <v>0</v>
      </c>
      <c r="J34" s="97"/>
      <c r="K34" s="95"/>
      <c r="L34" s="95"/>
      <c r="M34" s="95"/>
      <c r="N34" s="94"/>
      <c r="O34" s="95"/>
      <c r="P34" s="95"/>
      <c r="Q34" s="95"/>
    </row>
    <row r="35" spans="1:17" s="89" customFormat="1" ht="12.9" x14ac:dyDescent="0.35">
      <c r="A35" s="166">
        <v>21</v>
      </c>
      <c r="B35" s="95"/>
      <c r="C35" s="96"/>
      <c r="D35" s="96"/>
      <c r="E35" s="92">
        <v>23.219957718677939</v>
      </c>
      <c r="F35" s="95"/>
      <c r="G35" s="95"/>
      <c r="H35" s="95"/>
      <c r="I35" s="92">
        <v>0</v>
      </c>
      <c r="J35" s="97"/>
      <c r="K35" s="95"/>
      <c r="L35" s="95"/>
      <c r="M35" s="95"/>
      <c r="N35" s="94"/>
      <c r="O35" s="95"/>
      <c r="P35" s="95"/>
      <c r="Q35" s="95"/>
    </row>
    <row r="36" spans="1:17" s="89" customFormat="1" ht="12.9" x14ac:dyDescent="0.35">
      <c r="A36" s="166">
        <v>22</v>
      </c>
      <c r="B36" s="95"/>
      <c r="C36" s="96"/>
      <c r="D36" s="96"/>
      <c r="E36" s="92">
        <v>19.235358109660574</v>
      </c>
      <c r="F36" s="95"/>
      <c r="G36" s="95"/>
      <c r="H36" s="95"/>
      <c r="I36" s="92">
        <v>0</v>
      </c>
      <c r="J36" s="97"/>
      <c r="K36" s="95"/>
      <c r="L36" s="95"/>
      <c r="M36" s="95"/>
      <c r="N36" s="94"/>
      <c r="O36" s="95"/>
      <c r="P36" s="95"/>
      <c r="Q36" s="95"/>
    </row>
    <row r="37" spans="1:17" s="89" customFormat="1" ht="12.9" x14ac:dyDescent="0.35">
      <c r="A37" s="166">
        <v>23</v>
      </c>
      <c r="B37" s="95"/>
      <c r="C37" s="96"/>
      <c r="D37" s="96"/>
      <c r="E37" s="92">
        <v>12.600813113597246</v>
      </c>
      <c r="F37" s="95"/>
      <c r="G37" s="95"/>
      <c r="H37" s="95"/>
      <c r="I37" s="92">
        <v>0</v>
      </c>
      <c r="J37" s="97"/>
      <c r="K37" s="95"/>
      <c r="L37" s="95"/>
      <c r="M37" s="95"/>
      <c r="N37" s="94"/>
      <c r="O37" s="95"/>
      <c r="P37" s="95"/>
      <c r="Q37" s="95"/>
    </row>
    <row r="38" spans="1:17" s="89" customFormat="1" ht="12.9" x14ac:dyDescent="0.35">
      <c r="A38" s="166">
        <v>24</v>
      </c>
      <c r="B38" s="95"/>
      <c r="C38" s="96"/>
      <c r="D38" s="96"/>
      <c r="E38" s="116"/>
      <c r="F38" s="95"/>
      <c r="G38" s="95"/>
      <c r="H38" s="95"/>
      <c r="I38" s="116"/>
      <c r="J38" s="97"/>
      <c r="K38" s="95"/>
      <c r="L38" s="95"/>
      <c r="M38" s="95"/>
      <c r="N38" s="94"/>
      <c r="O38" s="95"/>
      <c r="P38" s="95"/>
      <c r="Q38" s="95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513.79314109703591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38"/>
    </row>
    <row r="41" spans="1:17" s="1" customFormat="1" ht="12.75" customHeight="1" x14ac:dyDescent="0.35">
      <c r="A41" s="1" t="s">
        <v>289</v>
      </c>
      <c r="B41" s="25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479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38"/>
      <c r="N3" s="199" t="s">
        <v>191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480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 xml:space="preserve">КТП Курс </v>
      </c>
      <c r="C10" s="232"/>
      <c r="D10" s="232"/>
      <c r="E10" s="232"/>
      <c r="F10" s="215" t="str">
        <f>N4</f>
        <v xml:space="preserve">КТП- Газ, котельная </v>
      </c>
      <c r="G10" s="218"/>
      <c r="H10" s="218"/>
      <c r="I10" s="219"/>
      <c r="J10" s="232" t="str">
        <f>N3</f>
        <v xml:space="preserve">КТП Курс </v>
      </c>
      <c r="K10" s="232"/>
      <c r="L10" s="232"/>
      <c r="M10" s="232"/>
      <c r="N10" s="215" t="str">
        <f>N4</f>
        <v xml:space="preserve">КТП- Газ, котельная 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40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40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1.5302916803989592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6"/>
      <c r="D15" s="96"/>
      <c r="E15" s="92">
        <v>1.1263537078313253</v>
      </c>
      <c r="F15" s="95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5"/>
      <c r="C16" s="96"/>
      <c r="D16" s="96"/>
      <c r="E16" s="92">
        <v>1.288438609733124</v>
      </c>
      <c r="F16" s="95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5"/>
      <c r="C17" s="96"/>
      <c r="D17" s="96"/>
      <c r="E17" s="92">
        <v>1.1998250790839695</v>
      </c>
      <c r="F17" s="95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5"/>
      <c r="C18" s="96"/>
      <c r="D18" s="96"/>
      <c r="E18" s="92">
        <v>1.0748101082055905</v>
      </c>
      <c r="F18" s="95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5"/>
      <c r="C19" s="96"/>
      <c r="D19" s="96"/>
      <c r="E19" s="92">
        <v>1.1735390652631577</v>
      </c>
      <c r="F19" s="95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5"/>
      <c r="C20" s="96"/>
      <c r="D20" s="96"/>
      <c r="E20" s="92">
        <v>2.5309811266110684</v>
      </c>
      <c r="F20" s="95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5"/>
      <c r="C21" s="96"/>
      <c r="D21" s="96"/>
      <c r="E21" s="92">
        <v>2.4750609902796681</v>
      </c>
      <c r="F21" s="95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5"/>
      <c r="C22" s="96"/>
      <c r="D22" s="96"/>
      <c r="E22" s="92">
        <v>2.9599586012481862</v>
      </c>
      <c r="F22" s="95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5"/>
      <c r="C23" s="96"/>
      <c r="D23" s="96"/>
      <c r="E23" s="92">
        <v>4.2100740088117483</v>
      </c>
      <c r="F23" s="95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5"/>
      <c r="C24" s="96"/>
      <c r="D24" s="96"/>
      <c r="E24" s="92">
        <v>15.568628449290681</v>
      </c>
      <c r="F24" s="95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5"/>
      <c r="C25" s="96"/>
      <c r="D25" s="96"/>
      <c r="E25" s="92">
        <v>13.674233364095169</v>
      </c>
      <c r="F25" s="95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5"/>
      <c r="C26" s="96"/>
      <c r="D26" s="96"/>
      <c r="E26" s="92">
        <v>10.935289018181818</v>
      </c>
      <c r="F26" s="95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5"/>
      <c r="C27" s="96"/>
      <c r="D27" s="96"/>
      <c r="E27" s="92">
        <v>18.804824345670813</v>
      </c>
      <c r="F27" s="95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5"/>
      <c r="C28" s="96"/>
      <c r="D28" s="96"/>
      <c r="E28" s="92">
        <v>12.360021263219515</v>
      </c>
      <c r="F28" s="95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5"/>
      <c r="C29" s="96"/>
      <c r="D29" s="96"/>
      <c r="E29" s="92">
        <v>11.171158629453014</v>
      </c>
      <c r="F29" s="95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5"/>
      <c r="C30" s="96"/>
      <c r="D30" s="96"/>
      <c r="E30" s="92">
        <v>13.297711092511015</v>
      </c>
      <c r="F30" s="95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5"/>
      <c r="C31" s="96"/>
      <c r="D31" s="96"/>
      <c r="E31" s="92">
        <v>11.869218176023827</v>
      </c>
      <c r="F31" s="95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5"/>
      <c r="C32" s="96"/>
      <c r="D32" s="96"/>
      <c r="E32" s="92">
        <v>12.107374539063002</v>
      </c>
      <c r="F32" s="95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5"/>
      <c r="C33" s="96"/>
      <c r="D33" s="96"/>
      <c r="E33" s="92">
        <v>9.2654238220810203</v>
      </c>
      <c r="F33" s="95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5"/>
      <c r="C34" s="96"/>
      <c r="D34" s="96"/>
      <c r="E34" s="92">
        <v>4.3586112759146349</v>
      </c>
      <c r="F34" s="95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5"/>
      <c r="C35" s="96"/>
      <c r="D35" s="96"/>
      <c r="E35" s="92">
        <v>1.6867666348962336</v>
      </c>
      <c r="F35" s="95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5"/>
      <c r="C36" s="96"/>
      <c r="D36" s="96"/>
      <c r="E36" s="92">
        <v>1.2046126997389033</v>
      </c>
      <c r="F36" s="95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5"/>
      <c r="C37" s="96"/>
      <c r="D37" s="96"/>
      <c r="E37" s="92">
        <v>1.1695365464716008</v>
      </c>
      <c r="F37" s="95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5"/>
      <c r="C38" s="96"/>
      <c r="D38" s="96"/>
      <c r="E38" s="116"/>
      <c r="F38" s="95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155.51245115367908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38"/>
    </row>
    <row r="41" spans="1:17" s="1" customFormat="1" ht="12.75" customHeight="1" x14ac:dyDescent="0.35">
      <c r="A41" s="1" t="s">
        <v>289</v>
      </c>
      <c r="B41" s="25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6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7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8"/>
      <c r="F3" s="39"/>
      <c r="N3" s="199" t="s">
        <v>193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50"/>
      <c r="G4" s="3"/>
      <c r="H4" s="3"/>
      <c r="I4" s="5" t="s">
        <v>6</v>
      </c>
      <c r="J4" s="34"/>
      <c r="K4" s="34"/>
      <c r="L4" s="34"/>
      <c r="N4" s="199" t="s">
        <v>192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9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9">
        <v>1628</v>
      </c>
      <c r="F8" s="39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</v>
      </c>
      <c r="C10" s="232"/>
      <c r="D10" s="232"/>
      <c r="E10" s="232"/>
      <c r="F10" s="215" t="str">
        <f>N4</f>
        <v>ТП-3</v>
      </c>
      <c r="G10" s="218"/>
      <c r="H10" s="218"/>
      <c r="I10" s="219"/>
      <c r="J10" s="232" t="str">
        <f>N3</f>
        <v>ТП-11</v>
      </c>
      <c r="K10" s="232"/>
      <c r="L10" s="232"/>
      <c r="M10" s="232"/>
      <c r="N10" s="215" t="str">
        <f>N4</f>
        <v>ТП-3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25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25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72" t="s">
        <v>12</v>
      </c>
      <c r="C12" s="171" t="s">
        <v>13</v>
      </c>
      <c r="D12" s="171"/>
      <c r="E12" s="171" t="s">
        <v>287</v>
      </c>
      <c r="F12" s="168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15.737841807892455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1"/>
      <c r="C15" s="96"/>
      <c r="D15" s="96"/>
      <c r="E15" s="92">
        <v>9.070944045933734</v>
      </c>
      <c r="F15" s="101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1"/>
      <c r="C16" s="96"/>
      <c r="D16" s="96"/>
      <c r="E16" s="92">
        <v>8.8973843994348503</v>
      </c>
      <c r="F16" s="101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1"/>
      <c r="C17" s="96"/>
      <c r="D17" s="96"/>
      <c r="E17" s="92">
        <v>8.3629112169847328</v>
      </c>
      <c r="F17" s="101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1"/>
      <c r="C18" s="96"/>
      <c r="D18" s="96"/>
      <c r="E18" s="92">
        <v>7.8366649098286736</v>
      </c>
      <c r="F18" s="101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1"/>
      <c r="C19" s="96"/>
      <c r="D19" s="96"/>
      <c r="E19" s="92">
        <v>7.9246126989473664</v>
      </c>
      <c r="F19" s="101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1"/>
      <c r="C20" s="96"/>
      <c r="D20" s="96"/>
      <c r="E20" s="92">
        <v>5.5718189884382108</v>
      </c>
      <c r="F20" s="101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1"/>
      <c r="C21" s="96"/>
      <c r="D21" s="96"/>
      <c r="E21" s="92">
        <v>6.2544072326984139</v>
      </c>
      <c r="F21" s="101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1"/>
      <c r="C22" s="96"/>
      <c r="D22" s="96"/>
      <c r="E22" s="92">
        <v>7.4942984749709725</v>
      </c>
      <c r="F22" s="101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1"/>
      <c r="C23" s="96"/>
      <c r="D23" s="96"/>
      <c r="E23" s="92">
        <v>6.5419468973130837</v>
      </c>
      <c r="F23" s="101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1"/>
      <c r="C24" s="96"/>
      <c r="D24" s="96"/>
      <c r="E24" s="92">
        <v>12.307740620681502</v>
      </c>
      <c r="F24" s="101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1"/>
      <c r="C25" s="96"/>
      <c r="D25" s="96"/>
      <c r="E25" s="92">
        <v>11.925588976322999</v>
      </c>
      <c r="F25" s="101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1"/>
      <c r="C26" s="96"/>
      <c r="D26" s="96"/>
      <c r="E26" s="92">
        <v>9.3489526836363641</v>
      </c>
      <c r="F26" s="101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1"/>
      <c r="C27" s="96"/>
      <c r="D27" s="96"/>
      <c r="E27" s="92">
        <v>10.339769214605811</v>
      </c>
      <c r="F27" s="101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1"/>
      <c r="C28" s="96"/>
      <c r="D28" s="96"/>
      <c r="E28" s="92">
        <v>10.490803510634148</v>
      </c>
      <c r="F28" s="101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1"/>
      <c r="C29" s="96"/>
      <c r="D29" s="96"/>
      <c r="E29" s="92">
        <v>10.754153050476857</v>
      </c>
      <c r="F29" s="101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1"/>
      <c r="C30" s="96"/>
      <c r="D30" s="96"/>
      <c r="E30" s="92">
        <v>9.3279532222466965</v>
      </c>
      <c r="F30" s="101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1"/>
      <c r="C31" s="96"/>
      <c r="D31" s="96"/>
      <c r="E31" s="92">
        <v>9.3472063457929995</v>
      </c>
      <c r="F31" s="101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1"/>
      <c r="C32" s="96"/>
      <c r="D32" s="96"/>
      <c r="E32" s="92">
        <v>10.78428538003231</v>
      </c>
      <c r="F32" s="101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1"/>
      <c r="C33" s="96"/>
      <c r="D33" s="96"/>
      <c r="E33" s="92">
        <v>13.724831729150122</v>
      </c>
      <c r="F33" s="101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1"/>
      <c r="C34" s="96"/>
      <c r="D34" s="96"/>
      <c r="E34" s="92">
        <v>11.082475769817076</v>
      </c>
      <c r="F34" s="101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1"/>
      <c r="C35" s="96"/>
      <c r="D35" s="96"/>
      <c r="E35" s="92">
        <v>17.989186717909302</v>
      </c>
      <c r="F35" s="101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1"/>
      <c r="C36" s="96"/>
      <c r="D36" s="96"/>
      <c r="E36" s="92">
        <v>15.246680420365536</v>
      </c>
      <c r="F36" s="101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1"/>
      <c r="C37" s="96"/>
      <c r="D37" s="96"/>
      <c r="E37" s="92">
        <v>13.830084053571429</v>
      </c>
      <c r="F37" s="101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1"/>
      <c r="C38" s="96"/>
      <c r="D38" s="96"/>
      <c r="E38" s="116"/>
      <c r="F38" s="101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93"/>
      <c r="C39" s="182"/>
      <c r="D39" s="182"/>
      <c r="E39" s="106">
        <f>SUM(E15:E38)</f>
        <v>234.45470055979317</v>
      </c>
      <c r="F39" s="10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8"/>
      <c r="F40" s="39"/>
    </row>
    <row r="41" spans="1:17" s="1" customFormat="1" ht="12.75" customHeight="1" x14ac:dyDescent="0.35">
      <c r="A41" s="1" t="s">
        <v>289</v>
      </c>
      <c r="B41" s="38"/>
      <c r="F41" s="39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38"/>
      <c r="N3" s="199" t="s">
        <v>195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194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 xml:space="preserve">КТП-1 Молокозавод </v>
      </c>
      <c r="C10" s="232"/>
      <c r="D10" s="232"/>
      <c r="E10" s="232"/>
      <c r="F10" s="215" t="str">
        <f>N4</f>
        <v xml:space="preserve">КТП-2 Молокозавод </v>
      </c>
      <c r="G10" s="218"/>
      <c r="H10" s="218"/>
      <c r="I10" s="219"/>
      <c r="J10" s="232" t="str">
        <f>N3</f>
        <v xml:space="preserve">КТП-1 Молокозавод </v>
      </c>
      <c r="K10" s="232"/>
      <c r="L10" s="232"/>
      <c r="M10" s="232"/>
      <c r="N10" s="215" t="str">
        <f>N4</f>
        <v xml:space="preserve">КТП-2 Молокозавод 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5.3060850476149177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4.1308073060240957</v>
      </c>
      <c r="F15" s="95"/>
      <c r="G15" s="95"/>
      <c r="H15" s="95"/>
      <c r="I15" s="92">
        <v>0</v>
      </c>
      <c r="J15" s="97"/>
      <c r="K15" s="95"/>
      <c r="L15" s="95"/>
      <c r="M15" s="95"/>
      <c r="N15" s="94"/>
      <c r="O15" s="95"/>
      <c r="P15" s="95"/>
      <c r="Q15" s="95"/>
    </row>
    <row r="16" spans="1:17" s="87" customFormat="1" ht="12.9" x14ac:dyDescent="0.35">
      <c r="A16" s="166">
        <v>2</v>
      </c>
      <c r="B16" s="96"/>
      <c r="C16" s="96"/>
      <c r="D16" s="96"/>
      <c r="E16" s="92">
        <v>4.8101708096703284</v>
      </c>
      <c r="F16" s="95"/>
      <c r="G16" s="95"/>
      <c r="H16" s="95"/>
      <c r="I16" s="92">
        <v>0</v>
      </c>
      <c r="J16" s="97"/>
      <c r="K16" s="95"/>
      <c r="L16" s="95"/>
      <c r="M16" s="95"/>
      <c r="N16" s="94"/>
      <c r="O16" s="95"/>
      <c r="P16" s="95"/>
      <c r="Q16" s="95"/>
    </row>
    <row r="17" spans="1:17" s="87" customFormat="1" ht="12.9" x14ac:dyDescent="0.35">
      <c r="A17" s="166">
        <v>3</v>
      </c>
      <c r="B17" s="96"/>
      <c r="C17" s="96"/>
      <c r="D17" s="96"/>
      <c r="E17" s="92">
        <v>4.2724206076946567</v>
      </c>
      <c r="F17" s="95"/>
      <c r="G17" s="95"/>
      <c r="H17" s="95"/>
      <c r="I17" s="92">
        <v>0</v>
      </c>
      <c r="J17" s="97"/>
      <c r="K17" s="95"/>
      <c r="L17" s="95"/>
      <c r="M17" s="95"/>
      <c r="N17" s="94"/>
      <c r="O17" s="95"/>
      <c r="P17" s="95"/>
      <c r="Q17" s="95"/>
    </row>
    <row r="18" spans="1:17" s="87" customFormat="1" ht="12.9" x14ac:dyDescent="0.35">
      <c r="A18" s="166">
        <v>4</v>
      </c>
      <c r="B18" s="96"/>
      <c r="C18" s="96"/>
      <c r="D18" s="96"/>
      <c r="E18" s="92">
        <v>3.876403049594229</v>
      </c>
      <c r="F18" s="95"/>
      <c r="G18" s="95"/>
      <c r="H18" s="95"/>
      <c r="I18" s="92">
        <v>0</v>
      </c>
      <c r="J18" s="97"/>
      <c r="K18" s="95"/>
      <c r="L18" s="95"/>
      <c r="M18" s="95"/>
      <c r="N18" s="94"/>
      <c r="O18" s="95"/>
      <c r="P18" s="95"/>
      <c r="Q18" s="95"/>
    </row>
    <row r="19" spans="1:17" s="87" customFormat="1" ht="12.9" x14ac:dyDescent="0.35">
      <c r="A19" s="166">
        <v>5</v>
      </c>
      <c r="B19" s="96"/>
      <c r="C19" s="96"/>
      <c r="D19" s="96"/>
      <c r="E19" s="92">
        <v>4.4181811402105264</v>
      </c>
      <c r="F19" s="95"/>
      <c r="G19" s="95"/>
      <c r="H19" s="95"/>
      <c r="I19" s="92">
        <v>0</v>
      </c>
      <c r="J19" s="97"/>
      <c r="K19" s="95"/>
      <c r="L19" s="95"/>
      <c r="M19" s="95"/>
      <c r="N19" s="94"/>
      <c r="O19" s="95"/>
      <c r="P19" s="95"/>
      <c r="Q19" s="95"/>
    </row>
    <row r="20" spans="1:17" s="87" customFormat="1" ht="12.9" x14ac:dyDescent="0.35">
      <c r="A20" s="166">
        <v>6</v>
      </c>
      <c r="B20" s="96"/>
      <c r="C20" s="96"/>
      <c r="D20" s="96"/>
      <c r="E20" s="92">
        <v>3.6333175346474595</v>
      </c>
      <c r="F20" s="95"/>
      <c r="G20" s="95"/>
      <c r="H20" s="95"/>
      <c r="I20" s="92">
        <v>0</v>
      </c>
      <c r="J20" s="97"/>
      <c r="K20" s="95"/>
      <c r="L20" s="95"/>
      <c r="M20" s="95"/>
      <c r="N20" s="94"/>
      <c r="O20" s="95"/>
      <c r="P20" s="95"/>
      <c r="Q20" s="95"/>
    </row>
    <row r="21" spans="1:17" s="87" customFormat="1" ht="12.9" x14ac:dyDescent="0.35">
      <c r="A21" s="166">
        <v>7</v>
      </c>
      <c r="B21" s="96"/>
      <c r="C21" s="96"/>
      <c r="D21" s="96"/>
      <c r="E21" s="92">
        <v>3.8512359807256242</v>
      </c>
      <c r="F21" s="95"/>
      <c r="G21" s="95"/>
      <c r="H21" s="95"/>
      <c r="I21" s="92">
        <v>0</v>
      </c>
      <c r="J21" s="97"/>
      <c r="K21" s="95"/>
      <c r="L21" s="95"/>
      <c r="M21" s="95"/>
      <c r="N21" s="94"/>
      <c r="O21" s="95"/>
      <c r="P21" s="95"/>
      <c r="Q21" s="95"/>
    </row>
    <row r="22" spans="1:17" s="87" customFormat="1" ht="12.9" x14ac:dyDescent="0.35">
      <c r="A22" s="166">
        <v>8</v>
      </c>
      <c r="B22" s="96"/>
      <c r="C22" s="96"/>
      <c r="D22" s="96"/>
      <c r="E22" s="92">
        <v>4.9917326534629893</v>
      </c>
      <c r="F22" s="95"/>
      <c r="G22" s="95"/>
      <c r="H22" s="95"/>
      <c r="I22" s="92">
        <v>0</v>
      </c>
      <c r="J22" s="97"/>
      <c r="K22" s="95"/>
      <c r="L22" s="95"/>
      <c r="M22" s="95"/>
      <c r="N22" s="94"/>
      <c r="O22" s="95"/>
      <c r="P22" s="95"/>
      <c r="Q22" s="95"/>
    </row>
    <row r="23" spans="1:17" s="87" customFormat="1" ht="12.9" x14ac:dyDescent="0.35">
      <c r="A23" s="166">
        <v>9</v>
      </c>
      <c r="B23" s="96"/>
      <c r="C23" s="96"/>
      <c r="D23" s="96"/>
      <c r="E23" s="92">
        <v>4.4496127024165544</v>
      </c>
      <c r="F23" s="95"/>
      <c r="G23" s="95"/>
      <c r="H23" s="95"/>
      <c r="I23" s="92">
        <v>0</v>
      </c>
      <c r="J23" s="97"/>
      <c r="K23" s="95"/>
      <c r="L23" s="95"/>
      <c r="M23" s="95"/>
      <c r="N23" s="94"/>
      <c r="O23" s="95"/>
      <c r="P23" s="95"/>
      <c r="Q23" s="95"/>
    </row>
    <row r="24" spans="1:17" s="87" customFormat="1" ht="12.9" x14ac:dyDescent="0.35">
      <c r="A24" s="166">
        <v>10</v>
      </c>
      <c r="B24" s="96"/>
      <c r="C24" s="96"/>
      <c r="D24" s="96"/>
      <c r="E24" s="92">
        <v>6.1759848393880388</v>
      </c>
      <c r="F24" s="95"/>
      <c r="G24" s="95"/>
      <c r="H24" s="95"/>
      <c r="I24" s="92">
        <v>0</v>
      </c>
      <c r="J24" s="97"/>
      <c r="K24" s="95"/>
      <c r="L24" s="95"/>
      <c r="M24" s="95"/>
      <c r="N24" s="94"/>
      <c r="O24" s="95"/>
      <c r="P24" s="95"/>
      <c r="Q24" s="95"/>
    </row>
    <row r="25" spans="1:17" s="87" customFormat="1" ht="12.9" x14ac:dyDescent="0.35">
      <c r="A25" s="166">
        <v>11</v>
      </c>
      <c r="B25" s="96"/>
      <c r="C25" s="96"/>
      <c r="D25" s="96"/>
      <c r="E25" s="92">
        <v>5.8774341223129047</v>
      </c>
      <c r="F25" s="95"/>
      <c r="G25" s="95"/>
      <c r="H25" s="95"/>
      <c r="I25" s="92">
        <v>0</v>
      </c>
      <c r="J25" s="97"/>
      <c r="K25" s="95"/>
      <c r="L25" s="95"/>
      <c r="M25" s="95"/>
      <c r="N25" s="94"/>
      <c r="O25" s="95"/>
      <c r="P25" s="95"/>
      <c r="Q25" s="95"/>
    </row>
    <row r="26" spans="1:17" s="87" customFormat="1" ht="12.9" x14ac:dyDescent="0.35">
      <c r="A26" s="166">
        <v>12</v>
      </c>
      <c r="B26" s="96"/>
      <c r="C26" s="96"/>
      <c r="D26" s="96"/>
      <c r="E26" s="92">
        <v>5.231672482909091</v>
      </c>
      <c r="F26" s="95"/>
      <c r="G26" s="95"/>
      <c r="H26" s="95"/>
      <c r="I26" s="92">
        <v>0</v>
      </c>
      <c r="J26" s="97"/>
      <c r="K26" s="95"/>
      <c r="L26" s="95"/>
      <c r="M26" s="95"/>
      <c r="N26" s="94"/>
      <c r="O26" s="95"/>
      <c r="P26" s="95"/>
      <c r="Q26" s="95"/>
    </row>
    <row r="27" spans="1:17" s="87" customFormat="1" ht="12.9" x14ac:dyDescent="0.35">
      <c r="A27" s="166">
        <v>13</v>
      </c>
      <c r="B27" s="96"/>
      <c r="C27" s="96"/>
      <c r="D27" s="96"/>
      <c r="E27" s="92">
        <v>5.641447303701244</v>
      </c>
      <c r="F27" s="95"/>
      <c r="G27" s="95"/>
      <c r="H27" s="95"/>
      <c r="I27" s="92">
        <v>0</v>
      </c>
      <c r="J27" s="97"/>
      <c r="K27" s="95"/>
      <c r="L27" s="95"/>
      <c r="M27" s="95"/>
      <c r="N27" s="94"/>
      <c r="O27" s="95"/>
      <c r="P27" s="95"/>
      <c r="Q27" s="95"/>
    </row>
    <row r="28" spans="1:17" s="87" customFormat="1" ht="12.9" x14ac:dyDescent="0.35">
      <c r="A28" s="166">
        <v>14</v>
      </c>
      <c r="B28" s="96"/>
      <c r="C28" s="96"/>
      <c r="D28" s="96"/>
      <c r="E28" s="92">
        <v>5.0425409139512203</v>
      </c>
      <c r="F28" s="95"/>
      <c r="G28" s="95"/>
      <c r="H28" s="95"/>
      <c r="I28" s="92">
        <v>0</v>
      </c>
      <c r="J28" s="97"/>
      <c r="K28" s="95"/>
      <c r="L28" s="95"/>
      <c r="M28" s="95"/>
      <c r="N28" s="94"/>
      <c r="O28" s="95"/>
      <c r="P28" s="95"/>
      <c r="Q28" s="95"/>
    </row>
    <row r="29" spans="1:17" s="87" customFormat="1" ht="12.9" x14ac:dyDescent="0.35">
      <c r="A29" s="166">
        <v>15</v>
      </c>
      <c r="B29" s="96"/>
      <c r="C29" s="96"/>
      <c r="D29" s="96"/>
      <c r="E29" s="92">
        <v>5.5090645295932674</v>
      </c>
      <c r="F29" s="95"/>
      <c r="G29" s="95"/>
      <c r="H29" s="95"/>
      <c r="I29" s="92">
        <v>0</v>
      </c>
      <c r="J29" s="97"/>
      <c r="K29" s="95"/>
      <c r="L29" s="95"/>
      <c r="M29" s="95"/>
      <c r="N29" s="94"/>
      <c r="O29" s="95"/>
      <c r="P29" s="95"/>
      <c r="Q29" s="95"/>
    </row>
    <row r="30" spans="1:17" s="87" customFormat="1" ht="12.9" x14ac:dyDescent="0.35">
      <c r="A30" s="166">
        <v>16</v>
      </c>
      <c r="B30" s="96"/>
      <c r="C30" s="96"/>
      <c r="D30" s="96"/>
      <c r="E30" s="92">
        <v>6.0919161169691636</v>
      </c>
      <c r="F30" s="95"/>
      <c r="G30" s="95"/>
      <c r="H30" s="95"/>
      <c r="I30" s="92">
        <v>0</v>
      </c>
      <c r="J30" s="97"/>
      <c r="K30" s="95"/>
      <c r="L30" s="95"/>
      <c r="M30" s="95"/>
      <c r="N30" s="94"/>
      <c r="O30" s="95"/>
      <c r="P30" s="95"/>
      <c r="Q30" s="95"/>
    </row>
    <row r="31" spans="1:17" s="89" customFormat="1" ht="12.9" x14ac:dyDescent="0.35">
      <c r="A31" s="166">
        <v>17</v>
      </c>
      <c r="B31" s="96"/>
      <c r="C31" s="96"/>
      <c r="D31" s="96"/>
      <c r="E31" s="92">
        <v>6.3649273565450484</v>
      </c>
      <c r="F31" s="95"/>
      <c r="G31" s="95"/>
      <c r="H31" s="95"/>
      <c r="I31" s="92">
        <v>0</v>
      </c>
      <c r="J31" s="97"/>
      <c r="K31" s="95"/>
      <c r="L31" s="95"/>
      <c r="M31" s="95"/>
      <c r="N31" s="94"/>
      <c r="O31" s="95"/>
      <c r="P31" s="95"/>
      <c r="Q31" s="95"/>
    </row>
    <row r="32" spans="1:17" s="89" customFormat="1" ht="12.9" x14ac:dyDescent="0.35">
      <c r="A32" s="166">
        <v>18</v>
      </c>
      <c r="B32" s="96"/>
      <c r="C32" s="96"/>
      <c r="D32" s="96"/>
      <c r="E32" s="92">
        <v>5.3485324886849757</v>
      </c>
      <c r="F32" s="95"/>
      <c r="G32" s="95"/>
      <c r="H32" s="95"/>
      <c r="I32" s="92">
        <v>0</v>
      </c>
      <c r="J32" s="97"/>
      <c r="K32" s="95"/>
      <c r="L32" s="95"/>
      <c r="M32" s="95"/>
      <c r="N32" s="94"/>
      <c r="O32" s="95"/>
      <c r="P32" s="95"/>
      <c r="Q32" s="95"/>
    </row>
    <row r="33" spans="1:17" s="89" customFormat="1" ht="12.9" x14ac:dyDescent="0.35">
      <c r="A33" s="166">
        <v>19</v>
      </c>
      <c r="B33" s="96"/>
      <c r="C33" s="96"/>
      <c r="D33" s="96"/>
      <c r="E33" s="92">
        <v>5.8433037826846723</v>
      </c>
      <c r="F33" s="95"/>
      <c r="G33" s="95"/>
      <c r="H33" s="95"/>
      <c r="I33" s="92">
        <v>0</v>
      </c>
      <c r="J33" s="97"/>
      <c r="K33" s="95"/>
      <c r="L33" s="95"/>
      <c r="M33" s="95"/>
      <c r="N33" s="94"/>
      <c r="O33" s="95"/>
      <c r="P33" s="95"/>
      <c r="Q33" s="95"/>
    </row>
    <row r="34" spans="1:17" s="89" customFormat="1" ht="12.9" x14ac:dyDescent="0.35">
      <c r="A34" s="166">
        <v>20</v>
      </c>
      <c r="B34" s="96"/>
      <c r="C34" s="96"/>
      <c r="D34" s="96"/>
      <c r="E34" s="92">
        <v>5.373141272560976</v>
      </c>
      <c r="F34" s="95"/>
      <c r="G34" s="95"/>
      <c r="H34" s="95"/>
      <c r="I34" s="92">
        <v>0</v>
      </c>
      <c r="J34" s="97"/>
      <c r="K34" s="95"/>
      <c r="L34" s="95"/>
      <c r="M34" s="95"/>
      <c r="N34" s="94"/>
      <c r="O34" s="95"/>
      <c r="P34" s="95"/>
      <c r="Q34" s="95"/>
    </row>
    <row r="35" spans="1:17" s="89" customFormat="1" ht="12.9" x14ac:dyDescent="0.35">
      <c r="A35" s="166">
        <v>21</v>
      </c>
      <c r="B35" s="96"/>
      <c r="C35" s="96"/>
      <c r="D35" s="96"/>
      <c r="E35" s="92">
        <v>7.5796832614911605</v>
      </c>
      <c r="F35" s="95"/>
      <c r="G35" s="95"/>
      <c r="H35" s="95"/>
      <c r="I35" s="92">
        <v>0</v>
      </c>
      <c r="J35" s="97"/>
      <c r="K35" s="95"/>
      <c r="L35" s="95"/>
      <c r="M35" s="95"/>
      <c r="N35" s="94"/>
      <c r="O35" s="95"/>
      <c r="P35" s="95"/>
      <c r="Q35" s="95"/>
    </row>
    <row r="36" spans="1:17" s="89" customFormat="1" ht="12.9" x14ac:dyDescent="0.35">
      <c r="A36" s="166">
        <v>22</v>
      </c>
      <c r="B36" s="96"/>
      <c r="C36" s="96"/>
      <c r="D36" s="96"/>
      <c r="E36" s="92">
        <v>4.6441664083550913</v>
      </c>
      <c r="F36" s="95"/>
      <c r="G36" s="95"/>
      <c r="H36" s="95"/>
      <c r="I36" s="92">
        <v>0</v>
      </c>
      <c r="J36" s="97"/>
      <c r="K36" s="95"/>
      <c r="L36" s="95"/>
      <c r="M36" s="95"/>
      <c r="N36" s="94"/>
      <c r="O36" s="95"/>
      <c r="P36" s="95"/>
      <c r="Q36" s="95"/>
    </row>
    <row r="37" spans="1:17" s="89" customFormat="1" ht="12.9" x14ac:dyDescent="0.35">
      <c r="A37" s="166">
        <v>23</v>
      </c>
      <c r="B37" s="96"/>
      <c r="C37" s="96"/>
      <c r="D37" s="96"/>
      <c r="E37" s="92">
        <v>4.1273321994836492</v>
      </c>
      <c r="F37" s="95"/>
      <c r="G37" s="95"/>
      <c r="H37" s="95"/>
      <c r="I37" s="92">
        <v>0</v>
      </c>
      <c r="J37" s="97"/>
      <c r="K37" s="95"/>
      <c r="L37" s="95"/>
      <c r="M37" s="95"/>
      <c r="N37" s="94"/>
      <c r="O37" s="95"/>
      <c r="P37" s="95"/>
      <c r="Q37" s="95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5"/>
      <c r="G38" s="95"/>
      <c r="H38" s="95"/>
      <c r="I38" s="116"/>
      <c r="J38" s="97"/>
      <c r="K38" s="95"/>
      <c r="L38" s="95"/>
      <c r="M38" s="95"/>
      <c r="N38" s="94"/>
      <c r="O38" s="95"/>
      <c r="P38" s="95"/>
      <c r="Q38" s="95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117.28502886307696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38"/>
    </row>
    <row r="41" spans="1:17" s="1" customFormat="1" ht="12.75" customHeight="1" x14ac:dyDescent="0.35">
      <c r="A41" s="1" t="s">
        <v>289</v>
      </c>
      <c r="B41" s="25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197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196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 к-с Никольское В-1</v>
      </c>
      <c r="C10" s="232"/>
      <c r="D10" s="232"/>
      <c r="E10" s="232"/>
      <c r="F10" s="215" t="str">
        <f>N4</f>
        <v>ТП к-с Никольское В-2</v>
      </c>
      <c r="G10" s="218"/>
      <c r="H10" s="218"/>
      <c r="I10" s="219"/>
      <c r="J10" s="232" t="str">
        <f>N3</f>
        <v>ТП к-с Никольское В-1</v>
      </c>
      <c r="K10" s="232"/>
      <c r="L10" s="232"/>
      <c r="M10" s="232"/>
      <c r="N10" s="215" t="str">
        <f>N4</f>
        <v>ТП к-с Никольское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72.46518993928882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54.058246987951804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71.612326530612251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62.425862595419844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63.721614066726779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65.137843750000002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90.969537528430621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91.795499622071048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113.27757619738753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102.79819425901201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119.98833866481225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93.626034607065606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51.762181818181823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55.257006915629326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42.018760278745653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54.334739130434777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53.347874449339216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59.577408786299316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117.89922455573506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91.385461477363009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103.4544717987805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94.581551114527301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101.7392584856397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82.978466437177289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1837.7474800573432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200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199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КТП-Свиноферма Коротово</v>
      </c>
      <c r="C10" s="232"/>
      <c r="D10" s="232"/>
      <c r="E10" s="232"/>
      <c r="F10" s="215" t="str">
        <f>N4</f>
        <v>КТП-Ферма Соловьева</v>
      </c>
      <c r="G10" s="218"/>
      <c r="H10" s="218"/>
      <c r="I10" s="219"/>
      <c r="J10" s="232" t="str">
        <f>N3</f>
        <v>КТП-Свиноферма Коротово</v>
      </c>
      <c r="K10" s="232"/>
      <c r="L10" s="232"/>
      <c r="M10" s="232"/>
      <c r="N10" s="215" t="str">
        <f>N4</f>
        <v>КТП-Ферма Соловьева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20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0.16108333477883782</v>
      </c>
      <c r="F14" s="94"/>
      <c r="G14" s="95"/>
      <c r="H14" s="95"/>
      <c r="I14" s="92">
        <v>0.30342567215958366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0.15186791566265059</v>
      </c>
      <c r="F15" s="96"/>
      <c r="G15" s="95"/>
      <c r="H15" s="95"/>
      <c r="I15" s="92">
        <v>0.12620602409638557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0.17179181463108317</v>
      </c>
      <c r="F16" s="96"/>
      <c r="G16" s="95"/>
      <c r="H16" s="95"/>
      <c r="I16" s="92">
        <v>0.13771601255886967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0.18258207725190845</v>
      </c>
      <c r="F17" s="96"/>
      <c r="G17" s="95"/>
      <c r="H17" s="95"/>
      <c r="I17" s="92">
        <v>0.36188905852417302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0.14173320108205589</v>
      </c>
      <c r="F18" s="96"/>
      <c r="G18" s="95"/>
      <c r="H18" s="95"/>
      <c r="I18" s="92">
        <v>0.13852524797114518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0.12896033684210526</v>
      </c>
      <c r="F19" s="96"/>
      <c r="G19" s="95"/>
      <c r="H19" s="95"/>
      <c r="I19" s="92">
        <v>0.11194473684210526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8.3668797573919637E-2</v>
      </c>
      <c r="F20" s="96"/>
      <c r="G20" s="95"/>
      <c r="H20" s="95"/>
      <c r="I20" s="92">
        <v>8.6913570887035635E-2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6.1619775691609979E-2</v>
      </c>
      <c r="F21" s="96"/>
      <c r="G21" s="95"/>
      <c r="H21" s="95"/>
      <c r="I21" s="92">
        <v>0.15826810279667425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4.8723598374455737E-2</v>
      </c>
      <c r="F22" s="96"/>
      <c r="G22" s="95"/>
      <c r="H22" s="95"/>
      <c r="I22" s="92">
        <v>9.7095065312046452E-2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7.2587482910547382E-2</v>
      </c>
      <c r="F23" s="96"/>
      <c r="G23" s="95"/>
      <c r="H23" s="95"/>
      <c r="I23" s="92">
        <v>0.31501635514018689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6.4333175410292071E-2</v>
      </c>
      <c r="F24" s="96"/>
      <c r="G24" s="95"/>
      <c r="H24" s="95"/>
      <c r="I24" s="92">
        <v>0.13397162726008344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9.9448969920692132E-2</v>
      </c>
      <c r="F25" s="96"/>
      <c r="G25" s="95"/>
      <c r="H25" s="95"/>
      <c r="I25" s="92">
        <v>0.61266806056236478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5.7554152727272732E-2</v>
      </c>
      <c r="F26" s="96"/>
      <c r="G26" s="95"/>
      <c r="H26" s="95"/>
      <c r="I26" s="92">
        <v>0.28465454545454549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0.11536702052558785</v>
      </c>
      <c r="F27" s="96"/>
      <c r="G27" s="95"/>
      <c r="H27" s="95"/>
      <c r="I27" s="92">
        <v>0.59311189488243443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0.11592048078048783</v>
      </c>
      <c r="F28" s="96"/>
      <c r="G28" s="95"/>
      <c r="H28" s="95"/>
      <c r="I28" s="92">
        <v>0.48280083623693387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0.12242365621318374</v>
      </c>
      <c r="F29" s="96"/>
      <c r="G29" s="95"/>
      <c r="H29" s="95"/>
      <c r="I29" s="92">
        <v>0.70906037868162697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9.3866195947136563E-2</v>
      </c>
      <c r="F30" s="96"/>
      <c r="G30" s="95"/>
      <c r="H30" s="95"/>
      <c r="I30" s="92">
        <v>0.27692026431718059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9.4575443633655984E-2</v>
      </c>
      <c r="F31" s="96"/>
      <c r="G31" s="95"/>
      <c r="H31" s="95"/>
      <c r="I31" s="92">
        <v>0.37748771407297094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8.8698714571890144E-2</v>
      </c>
      <c r="F32" s="96"/>
      <c r="G32" s="95"/>
      <c r="H32" s="95"/>
      <c r="I32" s="92">
        <v>0.65766914378029095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0.10144624622716446</v>
      </c>
      <c r="F33" s="96"/>
      <c r="G33" s="95"/>
      <c r="H33" s="95"/>
      <c r="I33" s="92">
        <v>0.35631945988880065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0.11900645121951221</v>
      </c>
      <c r="F34" s="96"/>
      <c r="G34" s="95"/>
      <c r="H34" s="95"/>
      <c r="I34" s="92">
        <v>0.22744001524390245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0.17944325903151423</v>
      </c>
      <c r="F35" s="96"/>
      <c r="G35" s="95"/>
      <c r="H35" s="95"/>
      <c r="I35" s="92">
        <v>0.44860814757878559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7.6890172323759789E-2</v>
      </c>
      <c r="F36" s="96"/>
      <c r="G36" s="95"/>
      <c r="H36" s="95"/>
      <c r="I36" s="92">
        <v>0.24849086161879894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0.12575661790017212</v>
      </c>
      <c r="F37" s="96"/>
      <c r="G37" s="95"/>
      <c r="H37" s="95"/>
      <c r="I37" s="92">
        <v>0.24384939759036145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2.4982655564526572</v>
      </c>
      <c r="F39" s="95"/>
      <c r="G39" s="107"/>
      <c r="H39" s="107"/>
      <c r="I39" s="106">
        <f>SUM(I15:I38)</f>
        <v>7.1866265212977032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202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201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ЦРП-Сосновка В-1</v>
      </c>
      <c r="C10" s="232"/>
      <c r="D10" s="232"/>
      <c r="E10" s="232"/>
      <c r="F10" s="215" t="str">
        <f>N4</f>
        <v>ЦРП-Сосновка В-2</v>
      </c>
      <c r="G10" s="218"/>
      <c r="H10" s="218"/>
      <c r="I10" s="219"/>
      <c r="J10" s="232" t="str">
        <f>N3</f>
        <v>ЦРП-Сосновка В-1</v>
      </c>
      <c r="K10" s="232"/>
      <c r="L10" s="232"/>
      <c r="M10" s="232"/>
      <c r="N10" s="215" t="str">
        <f>N4</f>
        <v>ЦРП-Сосновка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204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203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КТП-Маслозавод</v>
      </c>
      <c r="C10" s="232"/>
      <c r="D10" s="232"/>
      <c r="E10" s="232"/>
      <c r="F10" s="215" t="str">
        <f>N4</f>
        <v>КТП-Лесничество-2</v>
      </c>
      <c r="G10" s="218"/>
      <c r="H10" s="218"/>
      <c r="I10" s="219"/>
      <c r="J10" s="232" t="str">
        <f>N3</f>
        <v>КТП-Маслозавод</v>
      </c>
      <c r="K10" s="232"/>
      <c r="L10" s="232"/>
      <c r="M10" s="232"/>
      <c r="N10" s="215" t="str">
        <f>N4</f>
        <v>КТП-Лесничество-2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40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40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2.4001416882046831</v>
      </c>
      <c r="F14" s="94"/>
      <c r="G14" s="95"/>
      <c r="H14" s="95"/>
      <c r="I14" s="92">
        <v>5.4616620988725071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1.2529103042168674</v>
      </c>
      <c r="F15" s="96"/>
      <c r="G15" s="95"/>
      <c r="H15" s="95"/>
      <c r="I15" s="92">
        <v>2.9167614457831332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1.2598066406279431</v>
      </c>
      <c r="F16" s="96"/>
      <c r="G16" s="95"/>
      <c r="H16" s="95"/>
      <c r="I16" s="92">
        <v>2.9487428571428564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1.1998250790839695</v>
      </c>
      <c r="F17" s="96"/>
      <c r="G17" s="95"/>
      <c r="H17" s="95"/>
      <c r="I17" s="92">
        <v>2.5633808312128918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1.0984323083859331</v>
      </c>
      <c r="F18" s="96"/>
      <c r="G18" s="95"/>
      <c r="H18" s="95"/>
      <c r="I18" s="92">
        <v>2.6830153291253378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3.3426519309473686</v>
      </c>
      <c r="F19" s="96"/>
      <c r="G19" s="95"/>
      <c r="H19" s="95"/>
      <c r="I19" s="92">
        <v>2.2668809210526315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2.1210040184988626</v>
      </c>
      <c r="F20" s="96"/>
      <c r="G20" s="95"/>
      <c r="H20" s="95"/>
      <c r="I20" s="92">
        <v>2.271341319181198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2.4832769603718821</v>
      </c>
      <c r="F21" s="96"/>
      <c r="G21" s="95"/>
      <c r="H21" s="95"/>
      <c r="I21" s="92">
        <v>2.3794790627362055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3.8077492129637158</v>
      </c>
      <c r="F22" s="96"/>
      <c r="G22" s="95"/>
      <c r="H22" s="95"/>
      <c r="I22" s="92">
        <v>2.3043895500725693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3.215625492937249</v>
      </c>
      <c r="F23" s="96"/>
      <c r="G23" s="95"/>
      <c r="H23" s="95"/>
      <c r="I23" s="92">
        <v>3.8059118825100131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6.5330339629151588</v>
      </c>
      <c r="F24" s="96"/>
      <c r="G24" s="95"/>
      <c r="H24" s="95"/>
      <c r="I24" s="92">
        <v>7.0335104311543821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6.9912625854246571</v>
      </c>
      <c r="F25" s="96"/>
      <c r="G25" s="95"/>
      <c r="H25" s="95"/>
      <c r="I25" s="92">
        <v>6.9378186012977663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6.3539784610909091</v>
      </c>
      <c r="F26" s="96"/>
      <c r="G26" s="95"/>
      <c r="H26" s="95"/>
      <c r="I26" s="92">
        <v>6.4721454545454549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5.4943543525311203</v>
      </c>
      <c r="F27" s="96"/>
      <c r="G27" s="95"/>
      <c r="H27" s="95"/>
      <c r="I27" s="92">
        <v>6.0962893499308457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5.1120932024195138</v>
      </c>
      <c r="F28" s="96"/>
      <c r="G28" s="95"/>
      <c r="H28" s="95"/>
      <c r="I28" s="92">
        <v>7.7549884320557521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7.6116908250546995</v>
      </c>
      <c r="F29" s="96"/>
      <c r="G29" s="95"/>
      <c r="H29" s="95"/>
      <c r="I29" s="92">
        <v>5.3538042075736332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6.1388492149427307</v>
      </c>
      <c r="F30" s="96"/>
      <c r="G30" s="95"/>
      <c r="H30" s="95"/>
      <c r="I30" s="92">
        <v>5.8967726872246704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5.6083238074757995</v>
      </c>
      <c r="F31" s="96"/>
      <c r="G31" s="95"/>
      <c r="H31" s="95"/>
      <c r="I31" s="92">
        <v>5.7115532390171255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6.9451093509789992</v>
      </c>
      <c r="F32" s="96"/>
      <c r="G32" s="95"/>
      <c r="H32" s="95"/>
      <c r="I32" s="92">
        <v>6.8333428109854601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9.2823315297855462</v>
      </c>
      <c r="F33" s="96"/>
      <c r="G33" s="95"/>
      <c r="H33" s="95"/>
      <c r="I33" s="92">
        <v>4.9465525019857042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7.7294690067073182</v>
      </c>
      <c r="F34" s="96"/>
      <c r="G34" s="95"/>
      <c r="H34" s="95"/>
      <c r="I34" s="92">
        <v>6.5896134146341456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6.9875205066871633</v>
      </c>
      <c r="F35" s="96"/>
      <c r="G35" s="95"/>
      <c r="H35" s="95"/>
      <c r="I35" s="92">
        <v>4.8599215987701774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5.9820554067885103</v>
      </c>
      <c r="F36" s="96"/>
      <c r="G36" s="95"/>
      <c r="H36" s="95"/>
      <c r="I36" s="92">
        <v>7.0997389033942566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4.0116361110154903</v>
      </c>
      <c r="F37" s="96"/>
      <c r="G37" s="95"/>
      <c r="H37" s="95"/>
      <c r="I37" s="92">
        <v>5.0999359724612736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110.5629902718514</v>
      </c>
      <c r="F39" s="95"/>
      <c r="G39" s="107"/>
      <c r="H39" s="107"/>
      <c r="I39" s="106">
        <f>SUM(I15:I38)</f>
        <v>110.82589080384746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205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ТП-404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ТП-404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207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206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КТП-Лесничество-1</v>
      </c>
      <c r="C10" s="232"/>
      <c r="D10" s="232"/>
      <c r="E10" s="232"/>
      <c r="F10" s="215" t="str">
        <f>N4</f>
        <v>Котельная Коротово резервный ввод</v>
      </c>
      <c r="G10" s="218"/>
      <c r="H10" s="218"/>
      <c r="I10" s="219"/>
      <c r="J10" s="232" t="str">
        <f>N3</f>
        <v>КТП-Лесничество-1</v>
      </c>
      <c r="K10" s="232"/>
      <c r="L10" s="232"/>
      <c r="M10" s="232"/>
      <c r="N10" s="215" t="str">
        <f>N4</f>
        <v>Котельная Коротово резервный ввод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1.0631500095403297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0.70871693975903627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0.68716725852433269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0.46949677007633595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0.47244400360685301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0.38688101052631574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0.33467519029567855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0.69835745783824643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0.75521577480406399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1.1613997265687581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1.2544969205006953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1.5248842054506131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1.0935289018181817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1.1248284501244814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0.84042348565853675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1.9281725853576437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1.4705704031718061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1.0403298799702159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1.2122157658158321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1.1835395393169186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1.0115548353658539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1.3637687686395081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1.435283216710183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0.88029632530120483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23.038247415201294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209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208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РП-Жилая Зона В-1</v>
      </c>
      <c r="C10" s="232"/>
      <c r="D10" s="232"/>
      <c r="E10" s="232"/>
      <c r="F10" s="215" t="str">
        <f>N4</f>
        <v>РП-Жилая Зона В-2</v>
      </c>
      <c r="G10" s="218"/>
      <c r="H10" s="218"/>
      <c r="I10" s="219"/>
      <c r="J10" s="232" t="str">
        <f>N3</f>
        <v>РП-Жилая Зона В-1</v>
      </c>
      <c r="K10" s="232"/>
      <c r="L10" s="232"/>
      <c r="M10" s="232"/>
      <c r="N10" s="215" t="str">
        <f>N4</f>
        <v>РП-Жилая Зона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200</v>
      </c>
      <c r="F11" s="204" t="s">
        <v>286</v>
      </c>
      <c r="G11" s="205"/>
      <c r="H11" s="32"/>
      <c r="I11" s="33">
        <v>200</v>
      </c>
      <c r="J11" s="204" t="s">
        <v>286</v>
      </c>
      <c r="K11" s="205"/>
      <c r="L11" s="32"/>
      <c r="M11" s="33">
        <f>E11</f>
        <v>200</v>
      </c>
      <c r="N11" s="204" t="s">
        <v>286</v>
      </c>
      <c r="O11" s="205"/>
      <c r="P11" s="32"/>
      <c r="Q11" s="33">
        <f>I11</f>
        <v>200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28.415100254986985</v>
      </c>
      <c r="F14" s="94"/>
      <c r="G14" s="95"/>
      <c r="H14" s="95"/>
      <c r="I14" s="92">
        <v>41.515771379011284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20.780593126506027</v>
      </c>
      <c r="F15" s="103"/>
      <c r="G15" s="95"/>
      <c r="H15" s="95"/>
      <c r="I15" s="92">
        <v>18.510216867469879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22.13251211830455</v>
      </c>
      <c r="F16" s="103"/>
      <c r="G16" s="95"/>
      <c r="H16" s="95"/>
      <c r="I16" s="92">
        <v>21.127256514913654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19.197201265343512</v>
      </c>
      <c r="F17" s="103"/>
      <c r="G17" s="95"/>
      <c r="H17" s="95"/>
      <c r="I17" s="92">
        <v>18.215082612383377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17.504050333633906</v>
      </c>
      <c r="F18" s="103"/>
      <c r="G18" s="95"/>
      <c r="H18" s="95"/>
      <c r="I18" s="92">
        <v>16.62302975653742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19.756723604210524</v>
      </c>
      <c r="F19" s="103"/>
      <c r="G19" s="95"/>
      <c r="H19" s="95"/>
      <c r="I19" s="92">
        <v>16.455876315789475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15.79248554207733</v>
      </c>
      <c r="F20" s="103"/>
      <c r="G20" s="95"/>
      <c r="H20" s="95"/>
      <c r="I20" s="92">
        <v>17.846253222137982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19.759408071776267</v>
      </c>
      <c r="F21" s="103"/>
      <c r="G21" s="95"/>
      <c r="H21" s="95"/>
      <c r="I21" s="92">
        <v>22.70328647014362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31.499806349085631</v>
      </c>
      <c r="F22" s="103"/>
      <c r="G22" s="95"/>
      <c r="H22" s="95"/>
      <c r="I22" s="92">
        <v>30.733824673439766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34.672621003604803</v>
      </c>
      <c r="F23" s="103"/>
      <c r="G23" s="95"/>
      <c r="H23" s="95"/>
      <c r="I23" s="92">
        <v>33.481738317757006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49.021879662642554</v>
      </c>
      <c r="F24" s="103"/>
      <c r="G24" s="95"/>
      <c r="H24" s="95"/>
      <c r="I24" s="92">
        <v>43.105371070931852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49.989682213467916</v>
      </c>
      <c r="F25" s="103"/>
      <c r="G25" s="95"/>
      <c r="H25" s="95"/>
      <c r="I25" s="92">
        <v>40.729482335976932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38.129626181818189</v>
      </c>
      <c r="F26" s="103"/>
      <c r="G26" s="95"/>
      <c r="H26" s="95"/>
      <c r="I26" s="92">
        <v>34.75781818181818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36.744396037399731</v>
      </c>
      <c r="F27" s="103"/>
      <c r="G27" s="95"/>
      <c r="H27" s="95"/>
      <c r="I27" s="92">
        <v>37.058231811894885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38.833361061463421</v>
      </c>
      <c r="F28" s="103"/>
      <c r="G28" s="95"/>
      <c r="H28" s="95"/>
      <c r="I28" s="92">
        <v>32.589056445993037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38.716481277419348</v>
      </c>
      <c r="F29" s="103"/>
      <c r="G29" s="95"/>
      <c r="H29" s="95"/>
      <c r="I29" s="92">
        <v>35.787631697054699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37.828076966696031</v>
      </c>
      <c r="F30" s="103"/>
      <c r="G30" s="95"/>
      <c r="H30" s="95"/>
      <c r="I30" s="92">
        <v>44.046611453744497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37.105099052271029</v>
      </c>
      <c r="F31" s="103"/>
      <c r="G31" s="95"/>
      <c r="H31" s="95"/>
      <c r="I31" s="92">
        <v>49.270352941176462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37.194327643812599</v>
      </c>
      <c r="F32" s="103"/>
      <c r="G32" s="95"/>
      <c r="H32" s="95"/>
      <c r="I32" s="92">
        <v>47.095526978998386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40.950468060365381</v>
      </c>
      <c r="F33" s="103"/>
      <c r="G33" s="95"/>
      <c r="H33" s="95"/>
      <c r="I33" s="92">
        <v>46.111930103256562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38.647345033536588</v>
      </c>
      <c r="F34" s="103"/>
      <c r="G34" s="95"/>
      <c r="H34" s="95"/>
      <c r="I34" s="92">
        <v>41.111319512195116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43.784155203689465</v>
      </c>
      <c r="F35" s="103"/>
      <c r="G35" s="95"/>
      <c r="H35" s="95"/>
      <c r="I35" s="92">
        <v>38.729836740968487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32.473282778067883</v>
      </c>
      <c r="F36" s="103"/>
      <c r="G36" s="95"/>
      <c r="H36" s="95"/>
      <c r="I36" s="92">
        <v>42.996018798955618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26.584949024096382</v>
      </c>
      <c r="F37" s="103"/>
      <c r="G37" s="95"/>
      <c r="H37" s="95"/>
      <c r="I37" s="92">
        <v>34.083178657487096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747.0985316112891</v>
      </c>
      <c r="F39" s="95"/>
      <c r="G39" s="107"/>
      <c r="H39" s="107"/>
      <c r="I39" s="106">
        <f>SUM(I15:I38)</f>
        <v>763.16893148102383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КТПН-Свинокомплекс Кисово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КТПН-Свинокомплекс Кисово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28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25"/>
      <c r="N3" s="199" t="s">
        <v>182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29"/>
      <c r="G4" s="3"/>
      <c r="H4" s="3"/>
      <c r="I4" s="5" t="s">
        <v>6</v>
      </c>
      <c r="J4" s="34"/>
      <c r="K4" s="34"/>
      <c r="L4" s="34"/>
      <c r="N4" s="199" t="s">
        <v>181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25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25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ТП-57</v>
      </c>
      <c r="C10" s="232"/>
      <c r="D10" s="232"/>
      <c r="E10" s="232"/>
      <c r="F10" s="215" t="str">
        <f>N4</f>
        <v xml:space="preserve">ТП-59 </v>
      </c>
      <c r="G10" s="218"/>
      <c r="H10" s="218"/>
      <c r="I10" s="219"/>
      <c r="J10" s="232" t="str">
        <f>N3</f>
        <v>ТП-57</v>
      </c>
      <c r="K10" s="232"/>
      <c r="L10" s="232"/>
      <c r="M10" s="232"/>
      <c r="N10" s="215" t="str">
        <f>N4</f>
        <v xml:space="preserve">ТП-59 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20</v>
      </c>
      <c r="J11" s="204" t="s">
        <v>286</v>
      </c>
      <c r="K11" s="205"/>
      <c r="L11" s="32"/>
      <c r="M11" s="33">
        <v>80</v>
      </c>
      <c r="N11" s="204" t="s">
        <v>286</v>
      </c>
      <c r="O11" s="205"/>
      <c r="P11" s="32"/>
      <c r="Q11" s="33">
        <v>20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3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84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9.4717000849956641</v>
      </c>
      <c r="F14" s="94"/>
      <c r="G14" s="95"/>
      <c r="H14" s="95"/>
      <c r="I14" s="92">
        <v>5.2296307025151769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5"/>
      <c r="D15" s="95"/>
      <c r="E15" s="92">
        <v>6.7074996084337339</v>
      </c>
      <c r="F15" s="103"/>
      <c r="G15" s="95"/>
      <c r="H15" s="95"/>
      <c r="I15" s="92">
        <v>2.4469945783132534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5"/>
      <c r="D16" s="95"/>
      <c r="E16" s="92">
        <v>8.1028472567660899</v>
      </c>
      <c r="F16" s="103"/>
      <c r="G16" s="95"/>
      <c r="H16" s="95"/>
      <c r="I16" s="92">
        <v>2.6895127158555732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5"/>
      <c r="D17" s="95"/>
      <c r="E17" s="92">
        <v>8.3205260919083965</v>
      </c>
      <c r="F17" s="103"/>
      <c r="G17" s="95"/>
      <c r="H17" s="95"/>
      <c r="I17" s="92">
        <v>2.0959407972858357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5"/>
      <c r="D18" s="95"/>
      <c r="E18" s="92">
        <v>6.6378382506762854</v>
      </c>
      <c r="F18" s="103"/>
      <c r="G18" s="95"/>
      <c r="H18" s="95"/>
      <c r="I18" s="92">
        <v>1.8518638412984669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5"/>
      <c r="D19" s="95"/>
      <c r="E19" s="92">
        <v>7.6344519410526299</v>
      </c>
      <c r="F19" s="103"/>
      <c r="G19" s="95"/>
      <c r="H19" s="95"/>
      <c r="I19" s="92">
        <v>2.2458912828947368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5"/>
      <c r="D20" s="95"/>
      <c r="E20" s="92">
        <v>6.9235929992418495</v>
      </c>
      <c r="F20" s="103"/>
      <c r="G20" s="95"/>
      <c r="H20" s="95"/>
      <c r="I20" s="92">
        <v>2.5320820318423047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5"/>
      <c r="D21" s="95"/>
      <c r="E21" s="92">
        <v>1.6637339436734697</v>
      </c>
      <c r="F21" s="103"/>
      <c r="G21" s="95"/>
      <c r="H21" s="95"/>
      <c r="I21" s="92">
        <v>3.6892840513983374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5"/>
      <c r="D22" s="95"/>
      <c r="E22" s="92">
        <v>9.7934432732656038</v>
      </c>
      <c r="F22" s="103"/>
      <c r="G22" s="95"/>
      <c r="H22" s="95"/>
      <c r="I22" s="92">
        <v>5.333755587808418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5"/>
      <c r="D23" s="95"/>
      <c r="E23" s="92">
        <v>9.7751143652870471</v>
      </c>
      <c r="F23" s="103"/>
      <c r="G23" s="95"/>
      <c r="H23" s="95"/>
      <c r="I23" s="92">
        <v>6.6989192256341781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5"/>
      <c r="D24" s="95"/>
      <c r="E24" s="92">
        <v>17.755956413240607</v>
      </c>
      <c r="F24" s="103"/>
      <c r="G24" s="95"/>
      <c r="H24" s="95"/>
      <c r="I24" s="92">
        <v>8.0299244089012518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5"/>
      <c r="D25" s="95"/>
      <c r="E25" s="92">
        <v>20.983732653266038</v>
      </c>
      <c r="F25" s="103"/>
      <c r="G25" s="95"/>
      <c r="H25" s="95"/>
      <c r="I25" s="92">
        <v>6.5926534967555881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5"/>
      <c r="D26" s="95"/>
      <c r="E26" s="92">
        <v>16.546818909090909</v>
      </c>
      <c r="F26" s="103"/>
      <c r="G26" s="95"/>
      <c r="H26" s="95"/>
      <c r="I26" s="92">
        <v>6.1874909090909087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5"/>
      <c r="D27" s="95"/>
      <c r="E27" s="92">
        <v>16.930110262130015</v>
      </c>
      <c r="F27" s="103"/>
      <c r="G27" s="95"/>
      <c r="H27" s="95"/>
      <c r="I27" s="92">
        <v>5.3530225449515925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5"/>
      <c r="D28" s="95"/>
      <c r="E28" s="92">
        <v>17.301131756487806</v>
      </c>
      <c r="F28" s="103"/>
      <c r="G28" s="95"/>
      <c r="H28" s="95"/>
      <c r="I28" s="92">
        <v>5.91431024390244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5"/>
      <c r="D29" s="95"/>
      <c r="E29" s="92">
        <v>19.924450048695654</v>
      </c>
      <c r="F29" s="103"/>
      <c r="G29" s="95"/>
      <c r="H29" s="95"/>
      <c r="I29" s="92">
        <v>4.6527107994389905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5"/>
      <c r="D30" s="95"/>
      <c r="E30" s="92">
        <v>20.807006768281941</v>
      </c>
      <c r="F30" s="103"/>
      <c r="G30" s="95"/>
      <c r="H30" s="95"/>
      <c r="I30" s="92">
        <v>5.9945092511013218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5"/>
      <c r="D31" s="95"/>
      <c r="E31" s="92">
        <v>14.343942284437823</v>
      </c>
      <c r="F31" s="103"/>
      <c r="G31" s="95"/>
      <c r="H31" s="95"/>
      <c r="I31" s="92">
        <v>5.104290394638868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5"/>
      <c r="D32" s="95"/>
      <c r="E32" s="92">
        <v>11.294302988820679</v>
      </c>
      <c r="F32" s="103"/>
      <c r="G32" s="95"/>
      <c r="H32" s="95"/>
      <c r="I32" s="92">
        <v>5.6944523424878835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5"/>
      <c r="D33" s="95"/>
      <c r="E33" s="92">
        <v>9.6712088069896769</v>
      </c>
      <c r="F33" s="103"/>
      <c r="G33" s="95"/>
      <c r="H33" s="95"/>
      <c r="I33" s="92">
        <v>4.8627126290706917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5"/>
      <c r="D34" s="95"/>
      <c r="E34" s="92">
        <v>9.1039935182926843</v>
      </c>
      <c r="F34" s="103"/>
      <c r="G34" s="95"/>
      <c r="H34" s="95"/>
      <c r="I34" s="92">
        <v>4.167684603658536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5"/>
      <c r="D35" s="95"/>
      <c r="E35" s="92">
        <v>12.094475658724059</v>
      </c>
      <c r="F35" s="103"/>
      <c r="G35" s="95"/>
      <c r="H35" s="95"/>
      <c r="I35" s="92">
        <v>6.0749019984627211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5"/>
      <c r="D36" s="95"/>
      <c r="E36" s="92">
        <v>10.021352459530027</v>
      </c>
      <c r="F36" s="103"/>
      <c r="G36" s="95"/>
      <c r="H36" s="95"/>
      <c r="I36" s="92">
        <v>6.6808543080939957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5"/>
      <c r="D37" s="95"/>
      <c r="E37" s="92">
        <v>8.52629869363167</v>
      </c>
      <c r="F37" s="103"/>
      <c r="G37" s="95"/>
      <c r="H37" s="95"/>
      <c r="I37" s="92">
        <v>5.6712402753872651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270.86382895192469</v>
      </c>
      <c r="F39" s="112"/>
      <c r="G39" s="107"/>
      <c r="H39" s="107"/>
      <c r="I39" s="106">
        <f>SUM(I15:I38)</f>
        <v>110.56500231827316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25"/>
    </row>
    <row r="41" spans="1:17" s="1" customFormat="1" ht="12.75" customHeight="1" x14ac:dyDescent="0.35">
      <c r="A41" s="1" t="s">
        <v>289</v>
      </c>
      <c r="B41" s="25"/>
      <c r="F41" s="25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392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N3" s="199" t="s">
        <v>183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3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ТП-Грищи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ТП-Грищи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>
        <v>0</v>
      </c>
      <c r="J11" s="204" t="s">
        <v>286</v>
      </c>
      <c r="K11" s="205"/>
      <c r="L11" s="32"/>
      <c r="M11" s="33">
        <f>E11</f>
        <v>20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7.5548084011274934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5"/>
      <c r="D15" s="95"/>
      <c r="E15" s="92">
        <v>2.6007380557228914</v>
      </c>
      <c r="F15" s="94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5"/>
      <c r="D16" s="95"/>
      <c r="E16" s="92">
        <v>2.6842471036106748</v>
      </c>
      <c r="F16" s="94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5"/>
      <c r="D17" s="95"/>
      <c r="E17" s="92">
        <v>2.1779433500763359</v>
      </c>
      <c r="F17" s="94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5"/>
      <c r="D18" s="95"/>
      <c r="E18" s="92">
        <v>2.0846591659152391</v>
      </c>
      <c r="F18" s="94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5"/>
      <c r="D19" s="95"/>
      <c r="E19" s="92">
        <v>2.2052217600000001</v>
      </c>
      <c r="F19" s="94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5"/>
      <c r="D20" s="95"/>
      <c r="E20" s="92">
        <v>2.1753887369219105</v>
      </c>
      <c r="F20" s="94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5"/>
      <c r="D21" s="95"/>
      <c r="E21" s="92">
        <v>3.5431371022675737</v>
      </c>
      <c r="F21" s="94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5"/>
      <c r="D22" s="95"/>
      <c r="E22" s="92">
        <v>4.2145912593904216</v>
      </c>
      <c r="F22" s="94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5"/>
      <c r="D23" s="95"/>
      <c r="E23" s="92">
        <v>8.1056022583444562</v>
      </c>
      <c r="F23" s="94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5"/>
      <c r="D24" s="95"/>
      <c r="E24" s="92">
        <v>10.413932769541029</v>
      </c>
      <c r="F24" s="94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5"/>
      <c r="D25" s="95"/>
      <c r="E25" s="92">
        <v>8.4034379582984862</v>
      </c>
      <c r="F25" s="94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5"/>
      <c r="D26" s="95"/>
      <c r="E26" s="92">
        <v>6.7554186763636377</v>
      </c>
      <c r="F26" s="94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5"/>
      <c r="D27" s="95"/>
      <c r="E27" s="92">
        <v>7.67911730373444</v>
      </c>
      <c r="F27" s="94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5"/>
      <c r="D28" s="95"/>
      <c r="E28" s="92">
        <v>8.3028044359024396</v>
      </c>
      <c r="F28" s="94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5"/>
      <c r="D29" s="95"/>
      <c r="E29" s="92">
        <v>11.87509465267882</v>
      </c>
      <c r="F29" s="94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5"/>
      <c r="D30" s="95"/>
      <c r="E30" s="92">
        <v>10.082793881321587</v>
      </c>
      <c r="F30" s="94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5"/>
      <c r="D31" s="95"/>
      <c r="E31" s="92">
        <v>8.472383492181681</v>
      </c>
      <c r="F31" s="94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5"/>
      <c r="D32" s="95"/>
      <c r="E32" s="92">
        <v>7.48764982177706</v>
      </c>
      <c r="F32" s="94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5"/>
      <c r="D33" s="95"/>
      <c r="E33" s="92">
        <v>11.268987185067516</v>
      </c>
      <c r="F33" s="94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5"/>
      <c r="D34" s="95"/>
      <c r="E34" s="92">
        <v>8.3973927141768314</v>
      </c>
      <c r="F34" s="94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5"/>
      <c r="D35" s="95"/>
      <c r="E35" s="92">
        <v>12.785332205995388</v>
      </c>
      <c r="F35" s="94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5"/>
      <c r="D36" s="95"/>
      <c r="E36" s="92">
        <v>7.13156348302872</v>
      </c>
      <c r="F36" s="94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5"/>
      <c r="D37" s="95"/>
      <c r="E37" s="92">
        <v>7.8597886187607573</v>
      </c>
      <c r="F37" s="94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5"/>
      <c r="D38" s="95"/>
      <c r="E38" s="116"/>
      <c r="F38" s="94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156.70722599107788</v>
      </c>
      <c r="F39" s="107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</row>
    <row r="41" spans="1:17" s="1" customFormat="1" ht="12.75" customHeight="1" x14ac:dyDescent="0.35">
      <c r="A41" s="1" t="s">
        <v>289</v>
      </c>
      <c r="B41" s="25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42" customWidth="1"/>
    <col min="3" max="3" width="11.3046875" style="17" customWidth="1"/>
    <col min="4" max="4" width="11.3046875" style="17" hidden="1" customWidth="1"/>
    <col min="5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388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43"/>
      <c r="N3" s="45" t="s">
        <v>389</v>
      </c>
    </row>
    <row r="4" spans="1:17" s="1" customFormat="1" ht="15" customHeight="1" x14ac:dyDescent="0.4">
      <c r="B4" s="197" t="s">
        <v>285</v>
      </c>
      <c r="C4" s="198"/>
      <c r="D4" s="4"/>
      <c r="E4" s="3"/>
      <c r="F4" s="3"/>
      <c r="G4" s="3"/>
      <c r="H4" s="3"/>
      <c r="I4" s="5" t="s">
        <v>6</v>
      </c>
      <c r="J4" s="34"/>
      <c r="K4" s="34"/>
      <c r="L4" s="34"/>
      <c r="O4" s="19"/>
      <c r="P4" s="19"/>
      <c r="Q4" s="19"/>
    </row>
    <row r="5" spans="1:17" s="1" customFormat="1" ht="9.75" customHeight="1" x14ac:dyDescent="0.4">
      <c r="B5" s="206" t="s">
        <v>7</v>
      </c>
      <c r="C5" s="207"/>
      <c r="D5" s="34"/>
      <c r="E5" s="34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4">
        <v>1628</v>
      </c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04" t="s">
        <v>389</v>
      </c>
      <c r="C10" s="205"/>
      <c r="D10" s="205"/>
      <c r="E10" s="220"/>
      <c r="F10" s="204"/>
      <c r="G10" s="221"/>
      <c r="H10" s="221"/>
      <c r="I10" s="222"/>
      <c r="J10" s="204" t="str">
        <f>B10</f>
        <v>Отп, ВЛ-10кВ на ТП д,Нижнее</v>
      </c>
      <c r="K10" s="216"/>
      <c r="L10" s="216"/>
      <c r="M10" s="217"/>
      <c r="N10" s="204"/>
      <c r="O10" s="221"/>
      <c r="P10" s="221"/>
      <c r="Q10" s="222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74" t="s">
        <v>12</v>
      </c>
      <c r="C12" s="171" t="s">
        <v>13</v>
      </c>
      <c r="D12" s="171"/>
      <c r="E12" s="171" t="s">
        <v>287</v>
      </c>
      <c r="F12" s="171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6">
        <v>2</v>
      </c>
      <c r="C13" s="177">
        <v>3</v>
      </c>
      <c r="D13" s="177"/>
      <c r="E13" s="177">
        <v>4</v>
      </c>
      <c r="F13" s="177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102"/>
      <c r="C14" s="95"/>
      <c r="D14" s="95"/>
      <c r="E14" s="92">
        <v>18.750100168256722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8"/>
      <c r="C15" s="95"/>
      <c r="D15" s="95"/>
      <c r="E15" s="92">
        <v>13.495995438554214</v>
      </c>
      <c r="F15" s="94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8"/>
      <c r="C16" s="95"/>
      <c r="D16" s="95"/>
      <c r="E16" s="92">
        <v>15.220754776313971</v>
      </c>
      <c r="F16" s="94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8"/>
      <c r="C17" s="95"/>
      <c r="D17" s="95"/>
      <c r="E17" s="92">
        <v>13.803205040244276</v>
      </c>
      <c r="F17" s="94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8"/>
      <c r="C18" s="95"/>
      <c r="D18" s="95"/>
      <c r="E18" s="92">
        <v>12.519766095581605</v>
      </c>
      <c r="F18" s="94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8"/>
      <c r="C19" s="95"/>
      <c r="D19" s="95"/>
      <c r="E19" s="92">
        <v>13.618211570526316</v>
      </c>
      <c r="F19" s="94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8"/>
      <c r="C20" s="95"/>
      <c r="D20" s="95"/>
      <c r="E20" s="92">
        <v>11.111216317816528</v>
      </c>
      <c r="F20" s="94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8"/>
      <c r="C21" s="95"/>
      <c r="D21" s="95"/>
      <c r="E21" s="92">
        <v>11.025831863752082</v>
      </c>
      <c r="F21" s="94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8"/>
      <c r="C22" s="95"/>
      <c r="D22" s="95"/>
      <c r="E22" s="92">
        <v>13.350265954600875</v>
      </c>
      <c r="F22" s="94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8"/>
      <c r="C23" s="95"/>
      <c r="D23" s="95"/>
      <c r="E23" s="92">
        <v>12.997998606515353</v>
      </c>
      <c r="F23" s="94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8"/>
      <c r="C24" s="95"/>
      <c r="D24" s="95"/>
      <c r="E24" s="92">
        <v>17.241291009958275</v>
      </c>
      <c r="F24" s="94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8"/>
      <c r="C25" s="95"/>
      <c r="D25" s="95"/>
      <c r="E25" s="92">
        <v>18.656626757121845</v>
      </c>
      <c r="F25" s="94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8"/>
      <c r="C26" s="95"/>
      <c r="D26" s="95"/>
      <c r="E26" s="92">
        <v>15.482067083636366</v>
      </c>
      <c r="F26" s="94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8"/>
      <c r="C27" s="95"/>
      <c r="D27" s="95"/>
      <c r="E27" s="92">
        <v>15.759135003795299</v>
      </c>
      <c r="F27" s="94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8"/>
      <c r="C28" s="95"/>
      <c r="D28" s="95"/>
      <c r="E28" s="92">
        <v>15.950658155395123</v>
      </c>
      <c r="F28" s="94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8"/>
      <c r="C29" s="95"/>
      <c r="D29" s="95"/>
      <c r="E29" s="92">
        <v>16.392527566945301</v>
      </c>
      <c r="F29" s="94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8"/>
      <c r="C30" s="95"/>
      <c r="D30" s="95"/>
      <c r="E30" s="92">
        <v>16.645605414625553</v>
      </c>
      <c r="F30" s="94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8"/>
      <c r="C31" s="95"/>
      <c r="D31" s="95"/>
      <c r="E31" s="92">
        <v>17.956724231243484</v>
      </c>
      <c r="F31" s="94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8"/>
      <c r="C32" s="95"/>
      <c r="D32" s="95"/>
      <c r="E32" s="92">
        <v>17.905313848245555</v>
      </c>
      <c r="F32" s="94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8"/>
      <c r="C33" s="95"/>
      <c r="D33" s="95"/>
      <c r="E33" s="92">
        <v>20.15398758379667</v>
      </c>
      <c r="F33" s="94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8"/>
      <c r="C34" s="95"/>
      <c r="D34" s="95"/>
      <c r="E34" s="92">
        <v>17.993775424390247</v>
      </c>
      <c r="F34" s="94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8"/>
      <c r="C35" s="95"/>
      <c r="D35" s="95"/>
      <c r="E35" s="92">
        <v>20.97332811560338</v>
      </c>
      <c r="F35" s="94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8"/>
      <c r="C36" s="95"/>
      <c r="D36" s="95"/>
      <c r="E36" s="92">
        <v>14.937197476762403</v>
      </c>
      <c r="F36" s="94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8"/>
      <c r="C37" s="95"/>
      <c r="D37" s="95"/>
      <c r="E37" s="92">
        <v>14.668251911876077</v>
      </c>
      <c r="F37" s="94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8"/>
      <c r="C38" s="95"/>
      <c r="D38" s="95"/>
      <c r="E38" s="116"/>
      <c r="F38" s="94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7"/>
      <c r="C39" s="182"/>
      <c r="D39" s="182"/>
      <c r="E39" s="106">
        <f>SUM(E15:E38)</f>
        <v>357.85973524730082</v>
      </c>
      <c r="F39" s="107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43"/>
    </row>
    <row r="41" spans="1:17" s="1" customFormat="1" ht="12.75" customHeight="1" x14ac:dyDescent="0.35">
      <c r="A41" s="1" t="s">
        <v>289</v>
      </c>
      <c r="B41" s="43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28" customWidth="1"/>
    <col min="3" max="3" width="11.3046875" style="17" customWidth="1"/>
    <col min="4" max="4" width="11.3046875" style="17" hidden="1" customWidth="1"/>
    <col min="5" max="5" width="14.84375" style="17" customWidth="1"/>
    <col min="6" max="6" width="11.3046875" style="28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390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25"/>
      <c r="F3" s="25"/>
      <c r="N3" s="199" t="s">
        <v>180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29"/>
      <c r="G4" s="3"/>
      <c r="H4" s="3"/>
      <c r="I4" s="5" t="s">
        <v>6</v>
      </c>
      <c r="J4" s="34"/>
      <c r="K4" s="34"/>
      <c r="L4" s="34"/>
      <c r="N4" s="199" t="s">
        <v>175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25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6">
        <v>1628</v>
      </c>
      <c r="F8" s="25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 xml:space="preserve">ТП-18 </v>
      </c>
      <c r="C10" s="232"/>
      <c r="D10" s="232"/>
      <c r="E10" s="232"/>
      <c r="F10" s="215" t="str">
        <f>N4</f>
        <v>ТП-17</v>
      </c>
      <c r="G10" s="218"/>
      <c r="H10" s="218"/>
      <c r="I10" s="219"/>
      <c r="J10" s="232" t="str">
        <f>N3</f>
        <v xml:space="preserve">ТП-18 </v>
      </c>
      <c r="K10" s="232"/>
      <c r="L10" s="232"/>
      <c r="M10" s="232"/>
      <c r="N10" s="215" t="str">
        <f>N4</f>
        <v>ТП-17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20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73" t="s">
        <v>12</v>
      </c>
      <c r="C12" s="171" t="s">
        <v>13</v>
      </c>
      <c r="D12" s="171"/>
      <c r="E12" s="171" t="s">
        <v>287</v>
      </c>
      <c r="F12" s="173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84">
        <v>2</v>
      </c>
      <c r="C13" s="177">
        <v>3</v>
      </c>
      <c r="D13" s="177"/>
      <c r="E13" s="177">
        <v>4</v>
      </c>
      <c r="F13" s="184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5"/>
      <c r="C14" s="95"/>
      <c r="D14" s="95"/>
      <c r="E14" s="92">
        <v>11.598000104076323</v>
      </c>
      <c r="F14" s="95"/>
      <c r="G14" s="95"/>
      <c r="H14" s="95"/>
      <c r="I14" s="92">
        <v>52.07319991326974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5"/>
      <c r="D15" s="95"/>
      <c r="E15" s="92">
        <v>9.3398768132530119</v>
      </c>
      <c r="F15" s="103"/>
      <c r="G15" s="95"/>
      <c r="H15" s="95"/>
      <c r="I15" s="92">
        <v>42.18786927710844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5"/>
      <c r="D16" s="95"/>
      <c r="E16" s="92">
        <v>7.9238974498587122</v>
      </c>
      <c r="F16" s="103"/>
      <c r="G16" s="95"/>
      <c r="H16" s="95"/>
      <c r="I16" s="92">
        <v>53.166481789638929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5"/>
      <c r="D17" s="95"/>
      <c r="E17" s="92">
        <v>6.0447709147328244</v>
      </c>
      <c r="F17" s="103"/>
      <c r="G17" s="95"/>
      <c r="H17" s="95"/>
      <c r="I17" s="92">
        <v>48.983191942323998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5"/>
      <c r="D18" s="95"/>
      <c r="E18" s="92">
        <v>4.5531790847610454</v>
      </c>
      <c r="F18" s="103"/>
      <c r="G18" s="95"/>
      <c r="H18" s="95"/>
      <c r="I18" s="92">
        <v>46.405958070333632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5"/>
      <c r="D19" s="95"/>
      <c r="E19" s="92">
        <v>5.8032151578947353</v>
      </c>
      <c r="F19" s="103"/>
      <c r="G19" s="95"/>
      <c r="H19" s="95"/>
      <c r="I19" s="92">
        <v>43.105720230263159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5"/>
      <c r="D20" s="95"/>
      <c r="E20" s="92">
        <v>6.024153425322214</v>
      </c>
      <c r="F20" s="103"/>
      <c r="G20" s="95"/>
      <c r="H20" s="95"/>
      <c r="I20" s="92">
        <v>36.185016679302507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5"/>
      <c r="D21" s="95"/>
      <c r="E21" s="92">
        <v>5.4533501487074831</v>
      </c>
      <c r="F21" s="103"/>
      <c r="G21" s="95"/>
      <c r="H21" s="95"/>
      <c r="I21" s="92">
        <v>40.718562585034014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5"/>
      <c r="D22" s="95"/>
      <c r="E22" s="92">
        <v>7.8384088884905667</v>
      </c>
      <c r="F22" s="103"/>
      <c r="G22" s="95"/>
      <c r="H22" s="95"/>
      <c r="I22" s="92">
        <v>51.246775471698122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5"/>
      <c r="D23" s="95"/>
      <c r="E23" s="92">
        <v>10.035219512383177</v>
      </c>
      <c r="F23" s="103"/>
      <c r="G23" s="95"/>
      <c r="H23" s="95"/>
      <c r="I23" s="92">
        <v>46.744569759679571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5"/>
      <c r="D24" s="95"/>
      <c r="E24" s="92">
        <v>13.534091776940194</v>
      </c>
      <c r="F24" s="103"/>
      <c r="G24" s="95"/>
      <c r="H24" s="95"/>
      <c r="I24" s="92">
        <v>68.266917315716285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5"/>
      <c r="D25" s="95"/>
      <c r="E25" s="92">
        <v>13.251575241932226</v>
      </c>
      <c r="F25" s="103"/>
      <c r="G25" s="95"/>
      <c r="H25" s="95"/>
      <c r="I25" s="92">
        <v>84.315205912040369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5"/>
      <c r="D26" s="95"/>
      <c r="E26" s="92">
        <v>10.812986443636364</v>
      </c>
      <c r="F26" s="103"/>
      <c r="G26" s="95"/>
      <c r="H26" s="95"/>
      <c r="I26" s="92">
        <v>65.478036363636363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5"/>
      <c r="D27" s="95"/>
      <c r="E27" s="92">
        <v>10.81565817427386</v>
      </c>
      <c r="F27" s="103"/>
      <c r="G27" s="95"/>
      <c r="H27" s="95"/>
      <c r="I27" s="92">
        <v>65.69277316735824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5"/>
      <c r="D28" s="95"/>
      <c r="E28" s="92">
        <v>11.410922326829269</v>
      </c>
      <c r="F28" s="103"/>
      <c r="G28" s="95"/>
      <c r="H28" s="95"/>
      <c r="I28" s="92">
        <v>62.228501533101053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5"/>
      <c r="D29" s="95"/>
      <c r="E29" s="92">
        <v>11.477217769985973</v>
      </c>
      <c r="F29" s="103"/>
      <c r="G29" s="95"/>
      <c r="H29" s="95"/>
      <c r="I29" s="92">
        <v>63.759665287517535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5"/>
      <c r="D30" s="95"/>
      <c r="E30" s="92">
        <v>13.399399471453743</v>
      </c>
      <c r="F30" s="103"/>
      <c r="G30" s="95"/>
      <c r="H30" s="95"/>
      <c r="I30" s="92">
        <v>75.012812775330403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5"/>
      <c r="D31" s="95"/>
      <c r="E31" s="92">
        <v>11.727355010573342</v>
      </c>
      <c r="F31" s="103"/>
      <c r="G31" s="95"/>
      <c r="H31" s="95"/>
      <c r="I31" s="92">
        <v>83.195009679821283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5"/>
      <c r="D32" s="95"/>
      <c r="E32" s="92">
        <v>12.284771968206785</v>
      </c>
      <c r="F32" s="103"/>
      <c r="G32" s="95"/>
      <c r="H32" s="95"/>
      <c r="I32" s="92">
        <v>102.91720064620355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5"/>
      <c r="D33" s="95"/>
      <c r="E33" s="92">
        <v>13.720604802223994</v>
      </c>
      <c r="F33" s="103"/>
      <c r="G33" s="95"/>
      <c r="H33" s="95"/>
      <c r="I33" s="92">
        <v>78.215614773629881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5"/>
      <c r="D34" s="95"/>
      <c r="E34" s="92">
        <v>11.803952380335367</v>
      </c>
      <c r="F34" s="103"/>
      <c r="G34" s="95"/>
      <c r="H34" s="95"/>
      <c r="I34" s="92">
        <v>60.13636943597561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5"/>
      <c r="D35" s="95"/>
      <c r="E35" s="92">
        <v>17.091970422751729</v>
      </c>
      <c r="F35" s="103"/>
      <c r="G35" s="95"/>
      <c r="H35" s="95"/>
      <c r="I35" s="92">
        <v>50.605491314373559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5"/>
      <c r="D36" s="95"/>
      <c r="E36" s="92">
        <v>14.20545933681462</v>
      </c>
      <c r="F36" s="103"/>
      <c r="G36" s="95"/>
      <c r="H36" s="95"/>
      <c r="I36" s="92">
        <v>56.535220887728464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5"/>
      <c r="D37" s="95"/>
      <c r="E37" s="92">
        <v>11.978317854991394</v>
      </c>
      <c r="F37" s="103"/>
      <c r="G37" s="95"/>
      <c r="H37" s="95"/>
      <c r="I37" s="92">
        <v>45.376889328743545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5"/>
      <c r="D38" s="95"/>
      <c r="E38" s="116"/>
      <c r="F38" s="103"/>
      <c r="G38" s="95"/>
      <c r="H38" s="95"/>
      <c r="I38" s="167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5"/>
      <c r="C39" s="182"/>
      <c r="D39" s="182"/>
      <c r="E39" s="106">
        <f>SUM(E15:E38)</f>
        <v>240.53035437635265</v>
      </c>
      <c r="F39" s="112"/>
      <c r="G39" s="107"/>
      <c r="H39" s="107"/>
      <c r="I39" s="106">
        <f>SUM(I15:I38)</f>
        <v>1370.4798542265585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25"/>
      <c r="F40" s="25"/>
    </row>
    <row r="41" spans="1:17" s="1" customFormat="1" ht="12.75" customHeight="1" x14ac:dyDescent="0.35">
      <c r="A41" s="1" t="s">
        <v>289</v>
      </c>
      <c r="B41" s="25"/>
      <c r="F41" s="25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347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198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ТП-65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ТП-65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v>80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10.470416760624458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8.8589617469879514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10.736988414442699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9.1291038625954197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7.6772150586113614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9.0272235789473676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7.8439497725549643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7.7024719614512485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9.1356746952104508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9.6783310547396511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12.062470389429762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14.088604072098054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11.510830545454548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10.81565817427386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10.867545073170733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12.242365621318374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13.297711092511015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14.186316545048397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14.783119095315023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16.062322319301035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12.644435442073174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13.458244427363566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8.9705201044386413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8.1741801635111884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67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252.95424321084843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403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213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КТП-Борок</v>
      </c>
      <c r="C10" s="232"/>
      <c r="D10" s="232"/>
      <c r="E10" s="232"/>
      <c r="F10" s="215" t="str">
        <f>N4</f>
        <v>КТП-Борок-2</v>
      </c>
      <c r="G10" s="218"/>
      <c r="H10" s="218"/>
      <c r="I10" s="219"/>
      <c r="J10" s="232" t="str">
        <f>N3</f>
        <v>КТП-Борок</v>
      </c>
      <c r="K10" s="232"/>
      <c r="L10" s="232"/>
      <c r="M10" s="232"/>
      <c r="N10" s="215" t="str">
        <f>N4</f>
        <v>КТП-Борок-2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50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50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20.786193519861229</v>
      </c>
      <c r="F14" s="94"/>
      <c r="G14" s="95"/>
      <c r="H14" s="95"/>
      <c r="I14" s="92">
        <v>4.5067636600173469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15.541150036144579</v>
      </c>
      <c r="F15" s="103"/>
      <c r="G15" s="95"/>
      <c r="H15" s="95"/>
      <c r="I15" s="92">
        <v>2.7204409638554217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17.247898188960754</v>
      </c>
      <c r="F16" s="103"/>
      <c r="G16" s="95"/>
      <c r="H16" s="95"/>
      <c r="I16" s="92">
        <v>2.9406419152276295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15.743791689893133</v>
      </c>
      <c r="F17" s="103"/>
      <c r="G17" s="95"/>
      <c r="H17" s="95"/>
      <c r="I17" s="92">
        <v>3.1740686174724342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14.116626827772766</v>
      </c>
      <c r="F18" s="103"/>
      <c r="G18" s="95"/>
      <c r="H18" s="95"/>
      <c r="I18" s="92">
        <v>2.4424188458070333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16.176784653473682</v>
      </c>
      <c r="F19" s="103"/>
      <c r="G19" s="95"/>
      <c r="H19" s="95"/>
      <c r="I19" s="92">
        <v>2.4837738486842103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12.650722193176646</v>
      </c>
      <c r="F20" s="103"/>
      <c r="G20" s="95"/>
      <c r="H20" s="95"/>
      <c r="I20" s="92">
        <v>2.0569545109931764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13.088040356897961</v>
      </c>
      <c r="F21" s="103"/>
      <c r="G21" s="95"/>
      <c r="H21" s="95"/>
      <c r="I21" s="92">
        <v>2.6032374149659865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16.556278727640056</v>
      </c>
      <c r="F22" s="103"/>
      <c r="G22" s="95"/>
      <c r="H22" s="95"/>
      <c r="I22" s="92">
        <v>3.3465432510885345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16.249917840907873</v>
      </c>
      <c r="F23" s="103"/>
      <c r="G23" s="95"/>
      <c r="H23" s="95"/>
      <c r="I23" s="92">
        <v>4.4745180240320419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22.220678786714881</v>
      </c>
      <c r="F24" s="103"/>
      <c r="G24" s="95"/>
      <c r="H24" s="95"/>
      <c r="I24" s="92">
        <v>5.928244506258693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22.263309399578944</v>
      </c>
      <c r="F25" s="103"/>
      <c r="G25" s="95"/>
      <c r="H25" s="95"/>
      <c r="I25" s="92">
        <v>5.4104630136986298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19.188554519272728</v>
      </c>
      <c r="F26" s="103"/>
      <c r="G26" s="95"/>
      <c r="H26" s="95"/>
      <c r="I26" s="92">
        <v>5.8728727272727275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20.189228591977869</v>
      </c>
      <c r="F27" s="103"/>
      <c r="G27" s="95"/>
      <c r="H27" s="95"/>
      <c r="I27" s="92">
        <v>6.8921103734439839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20.645437627004885</v>
      </c>
      <c r="F28" s="103"/>
      <c r="G28" s="95"/>
      <c r="H28" s="95"/>
      <c r="I28" s="92">
        <v>4.0510007665505237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21.828137902810656</v>
      </c>
      <c r="F29" s="103"/>
      <c r="G29" s="95"/>
      <c r="H29" s="95"/>
      <c r="I29" s="92">
        <v>5.0988611500701264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22.3401546354185</v>
      </c>
      <c r="F30" s="103"/>
      <c r="G30" s="95"/>
      <c r="H30" s="95"/>
      <c r="I30" s="92">
        <v>4.7809469162995599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26.077602324586739</v>
      </c>
      <c r="F31" s="103"/>
      <c r="G31" s="95"/>
      <c r="H31" s="95"/>
      <c r="I31" s="92">
        <v>5.0878778853313475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22.340249576840069</v>
      </c>
      <c r="F32" s="103"/>
      <c r="G32" s="95"/>
      <c r="H32" s="95"/>
      <c r="I32" s="92">
        <v>5.1250071082390951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24.374151426846709</v>
      </c>
      <c r="F33" s="103"/>
      <c r="G33" s="95"/>
      <c r="H33" s="95"/>
      <c r="I33" s="92">
        <v>5.8827644162033375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21.111744446341469</v>
      </c>
      <c r="F34" s="103"/>
      <c r="G34" s="95"/>
      <c r="H34" s="95"/>
      <c r="I34" s="92">
        <v>5.1880911585365848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24.303795003228291</v>
      </c>
      <c r="F35" s="103"/>
      <c r="G35" s="95"/>
      <c r="H35" s="95"/>
      <c r="I35" s="92">
        <v>5.4829884704073804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17.674487611488249</v>
      </c>
      <c r="F36" s="103"/>
      <c r="G36" s="95"/>
      <c r="H36" s="95"/>
      <c r="I36" s="92">
        <v>4.9627174934725851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16.871507857487089</v>
      </c>
      <c r="F37" s="103"/>
      <c r="G37" s="95"/>
      <c r="H37" s="95"/>
      <c r="I37" s="92">
        <v>4.3823220309810669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8">
        <f>SUM(E15:E38)</f>
        <v>438.80025022446449</v>
      </c>
      <c r="F39" s="95"/>
      <c r="G39" s="107"/>
      <c r="H39" s="107"/>
      <c r="I39" s="106">
        <f>SUM(I15:I38)</f>
        <v>100.38886540889212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403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КТП-Вауч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КТП-Вауч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50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50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404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216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КТП-Новая Ягница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КТП-Новая Ягница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>
        <v>50</v>
      </c>
      <c r="J11" s="204" t="s">
        <v>286</v>
      </c>
      <c r="K11" s="205"/>
      <c r="L11" s="32"/>
      <c r="M11" s="33">
        <f>E11</f>
        <v>20</v>
      </c>
      <c r="N11" s="204" t="s">
        <v>286</v>
      </c>
      <c r="O11" s="205"/>
      <c r="P11" s="32"/>
      <c r="Q11" s="33">
        <f>I11</f>
        <v>50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4.7197417090199467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2.2084126069277108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2.3764534357299838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1.8127791955725197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1.5000097114517585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2.0698134063157894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2.2852040337376796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3.4712473639606953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5.0185306325689405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6.3030130993991982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7.7119394023087624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6.3315844182840664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5.9424662690909082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5.141042852171509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5.6801035582439034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4.4684634517812061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5.7571266847577096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4.9021604950111692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5.248007278836833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5.8838822811755378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5.0428983704268298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8.7478588777863173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6.029471013054831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5.118294348537006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109.05076278713085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217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405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406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База ГРЭС</v>
      </c>
      <c r="C10" s="232"/>
      <c r="D10" s="232"/>
      <c r="E10" s="232"/>
      <c r="F10" s="215" t="str">
        <f>N4</f>
        <v>ф,10кВ Поселок-6</v>
      </c>
      <c r="G10" s="218"/>
      <c r="H10" s="218"/>
      <c r="I10" s="219"/>
      <c r="J10" s="232" t="str">
        <f>N3</f>
        <v>ф,10кВ База ГРЭС</v>
      </c>
      <c r="K10" s="232"/>
      <c r="L10" s="232"/>
      <c r="M10" s="232"/>
      <c r="N10" s="215" t="str">
        <f>N4</f>
        <v>ф,10кВ Поселок-6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58.2</v>
      </c>
      <c r="F14" s="94"/>
      <c r="G14" s="95"/>
      <c r="H14" s="95"/>
      <c r="I14" s="170">
        <v>123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51</v>
      </c>
      <c r="F15" s="94"/>
      <c r="G15" s="94"/>
      <c r="H15" s="94"/>
      <c r="I15" s="170">
        <v>113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51</v>
      </c>
      <c r="F16" s="94"/>
      <c r="G16" s="94"/>
      <c r="H16" s="94"/>
      <c r="I16" s="170">
        <v>109.60000000000001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47.4</v>
      </c>
      <c r="F17" s="94"/>
      <c r="G17" s="94"/>
      <c r="H17" s="94"/>
      <c r="I17" s="170">
        <v>106.8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48</v>
      </c>
      <c r="F18" s="94"/>
      <c r="G18" s="94"/>
      <c r="H18" s="94"/>
      <c r="I18" s="170">
        <v>107.4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45</v>
      </c>
      <c r="F19" s="94"/>
      <c r="G19" s="94"/>
      <c r="H19" s="94"/>
      <c r="I19" s="170">
        <v>129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57.4</v>
      </c>
      <c r="F20" s="94"/>
      <c r="G20" s="94"/>
      <c r="H20" s="94"/>
      <c r="I20" s="170">
        <v>141.4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59.4</v>
      </c>
      <c r="F21" s="94"/>
      <c r="G21" s="94"/>
      <c r="H21" s="94"/>
      <c r="I21" s="170">
        <v>156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66.599999999999994</v>
      </c>
      <c r="F22" s="94"/>
      <c r="G22" s="94"/>
      <c r="H22" s="94"/>
      <c r="I22" s="170">
        <v>172.6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69.8</v>
      </c>
      <c r="F23" s="94"/>
      <c r="G23" s="94"/>
      <c r="H23" s="94"/>
      <c r="I23" s="170">
        <v>179.6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71.8</v>
      </c>
      <c r="F24" s="94"/>
      <c r="G24" s="94"/>
      <c r="H24" s="94"/>
      <c r="I24" s="170">
        <v>176.6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72.600000000000009</v>
      </c>
      <c r="F25" s="94"/>
      <c r="G25" s="94"/>
      <c r="H25" s="94"/>
      <c r="I25" s="170">
        <v>169.8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73</v>
      </c>
      <c r="F26" s="94"/>
      <c r="G26" s="94"/>
      <c r="H26" s="94"/>
      <c r="I26" s="170">
        <v>182.4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74.400000000000006</v>
      </c>
      <c r="F27" s="94"/>
      <c r="G27" s="94"/>
      <c r="H27" s="94"/>
      <c r="I27" s="170">
        <v>186.6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81.600000000000009</v>
      </c>
      <c r="F28" s="94"/>
      <c r="G28" s="94"/>
      <c r="H28" s="94"/>
      <c r="I28" s="170">
        <v>180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82.2</v>
      </c>
      <c r="F29" s="94"/>
      <c r="G29" s="94"/>
      <c r="H29" s="94"/>
      <c r="I29" s="170">
        <v>182.20000000000002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81.400000000000006</v>
      </c>
      <c r="F30" s="94"/>
      <c r="G30" s="94"/>
      <c r="H30" s="94"/>
      <c r="I30" s="170">
        <v>175.4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83.2</v>
      </c>
      <c r="F31" s="94"/>
      <c r="G31" s="94"/>
      <c r="H31" s="94"/>
      <c r="I31" s="170">
        <v>191.6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91.600000000000009</v>
      </c>
      <c r="F32" s="94"/>
      <c r="G32" s="94"/>
      <c r="H32" s="94"/>
      <c r="I32" s="170">
        <v>209.4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87.8</v>
      </c>
      <c r="F33" s="94"/>
      <c r="G33" s="94"/>
      <c r="H33" s="94"/>
      <c r="I33" s="170">
        <v>207.6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89.600000000000009</v>
      </c>
      <c r="F34" s="94"/>
      <c r="G34" s="94"/>
      <c r="H34" s="94"/>
      <c r="I34" s="170">
        <v>197.6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77.600000000000009</v>
      </c>
      <c r="F35" s="94"/>
      <c r="G35" s="94"/>
      <c r="H35" s="94"/>
      <c r="I35" s="170">
        <v>204.8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74.8</v>
      </c>
      <c r="F36" s="94"/>
      <c r="G36" s="94"/>
      <c r="H36" s="94"/>
      <c r="I36" s="170">
        <v>181.8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63.2</v>
      </c>
      <c r="F37" s="94"/>
      <c r="G37" s="94"/>
      <c r="H37" s="94"/>
      <c r="I37" s="170">
        <v>147.6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SUM(E16:E38)</f>
        <v>1549.3999999999996</v>
      </c>
      <c r="F39" s="95"/>
      <c r="G39" s="107"/>
      <c r="H39" s="107"/>
      <c r="I39" s="106">
        <f>SUM(I15:I38)</f>
        <v>3808.7999999999997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217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407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Поселок-1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ф,10кВ Поселок-1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164.8</v>
      </c>
      <c r="F14" s="94"/>
      <c r="G14" s="95"/>
      <c r="H14" s="95"/>
      <c r="I14" s="117"/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151.20000000000002</v>
      </c>
      <c r="F15" s="96"/>
      <c r="G15" s="95"/>
      <c r="H15" s="95"/>
      <c r="I15" s="117"/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142</v>
      </c>
      <c r="F16" s="96"/>
      <c r="G16" s="95"/>
      <c r="H16" s="95"/>
      <c r="I16" s="117"/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136</v>
      </c>
      <c r="F17" s="96"/>
      <c r="G17" s="95"/>
      <c r="H17" s="95"/>
      <c r="I17" s="117"/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128.4</v>
      </c>
      <c r="F18" s="96"/>
      <c r="G18" s="95"/>
      <c r="H18" s="95"/>
      <c r="I18" s="117"/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136.80000000000001</v>
      </c>
      <c r="F19" s="96"/>
      <c r="G19" s="95"/>
      <c r="H19" s="95"/>
      <c r="I19" s="117"/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204</v>
      </c>
      <c r="F20" s="96"/>
      <c r="G20" s="95"/>
      <c r="H20" s="95"/>
      <c r="I20" s="117"/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216.8</v>
      </c>
      <c r="F21" s="96"/>
      <c r="G21" s="95"/>
      <c r="H21" s="95"/>
      <c r="I21" s="117"/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234.8</v>
      </c>
      <c r="F22" s="96"/>
      <c r="G22" s="95"/>
      <c r="H22" s="95"/>
      <c r="I22" s="117"/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250</v>
      </c>
      <c r="F23" s="96"/>
      <c r="G23" s="95"/>
      <c r="H23" s="95"/>
      <c r="I23" s="117"/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251.20000000000002</v>
      </c>
      <c r="F24" s="96"/>
      <c r="G24" s="95"/>
      <c r="H24" s="95"/>
      <c r="I24" s="117"/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258.39999999999998</v>
      </c>
      <c r="F25" s="96"/>
      <c r="G25" s="95"/>
      <c r="H25" s="95"/>
      <c r="I25" s="117"/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266</v>
      </c>
      <c r="F26" s="96"/>
      <c r="G26" s="95"/>
      <c r="H26" s="95"/>
      <c r="I26" s="117"/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256.39999999999998</v>
      </c>
      <c r="F27" s="96"/>
      <c r="G27" s="95"/>
      <c r="H27" s="95"/>
      <c r="I27" s="117"/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245.6</v>
      </c>
      <c r="F28" s="96"/>
      <c r="G28" s="95"/>
      <c r="H28" s="95"/>
      <c r="I28" s="117"/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242</v>
      </c>
      <c r="F29" s="96"/>
      <c r="G29" s="95"/>
      <c r="H29" s="95"/>
      <c r="I29" s="117"/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250.8</v>
      </c>
      <c r="F30" s="96"/>
      <c r="G30" s="95"/>
      <c r="H30" s="95"/>
      <c r="I30" s="117"/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264.39999999999998</v>
      </c>
      <c r="F31" s="96"/>
      <c r="G31" s="95"/>
      <c r="H31" s="95"/>
      <c r="I31" s="117"/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252</v>
      </c>
      <c r="F32" s="96"/>
      <c r="G32" s="95"/>
      <c r="H32" s="95"/>
      <c r="I32" s="117"/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239.20000000000002</v>
      </c>
      <c r="F33" s="96"/>
      <c r="G33" s="95"/>
      <c r="H33" s="95"/>
      <c r="I33" s="117"/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246.8</v>
      </c>
      <c r="F34" s="96"/>
      <c r="G34" s="95"/>
      <c r="H34" s="95"/>
      <c r="I34" s="117"/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228.4</v>
      </c>
      <c r="F35" s="96"/>
      <c r="G35" s="95"/>
      <c r="H35" s="95"/>
      <c r="I35" s="117"/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211.6</v>
      </c>
      <c r="F36" s="96"/>
      <c r="G36" s="95"/>
      <c r="H36" s="95"/>
      <c r="I36" s="117"/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191.6</v>
      </c>
      <c r="F37" s="96"/>
      <c r="G37" s="95"/>
      <c r="H37" s="95"/>
      <c r="I37" s="117"/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5004.4000000000005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218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Поселок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ф,10кВ Поселок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46.5</v>
      </c>
      <c r="F14" s="94"/>
      <c r="G14" s="95"/>
      <c r="H14" s="95"/>
      <c r="I14" s="94"/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41.25</v>
      </c>
      <c r="F15" s="96"/>
      <c r="G15" s="95"/>
      <c r="H15" s="95"/>
      <c r="I15" s="94"/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38.1</v>
      </c>
      <c r="F16" s="96"/>
      <c r="G16" s="95"/>
      <c r="H16" s="95"/>
      <c r="I16" s="94"/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35.85</v>
      </c>
      <c r="F17" s="96"/>
      <c r="G17" s="95"/>
      <c r="H17" s="95"/>
      <c r="I17" s="94"/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39</v>
      </c>
      <c r="F18" s="96"/>
      <c r="G18" s="95"/>
      <c r="H18" s="95"/>
      <c r="I18" s="94"/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36.9</v>
      </c>
      <c r="F19" s="96"/>
      <c r="G19" s="95"/>
      <c r="H19" s="95"/>
      <c r="I19" s="94"/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43.5</v>
      </c>
      <c r="F20" s="96"/>
      <c r="G20" s="95"/>
      <c r="H20" s="95"/>
      <c r="I20" s="94"/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55.800000000000004</v>
      </c>
      <c r="F21" s="96"/>
      <c r="G21" s="95"/>
      <c r="H21" s="95"/>
      <c r="I21" s="94"/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57.300000000000004</v>
      </c>
      <c r="F22" s="96"/>
      <c r="G22" s="95"/>
      <c r="H22" s="95"/>
      <c r="I22" s="94"/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59.4</v>
      </c>
      <c r="F23" s="96"/>
      <c r="G23" s="95"/>
      <c r="H23" s="95"/>
      <c r="I23" s="94"/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57.6</v>
      </c>
      <c r="F24" s="96"/>
      <c r="G24" s="95"/>
      <c r="H24" s="95"/>
      <c r="I24" s="94"/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55.35</v>
      </c>
      <c r="F25" s="96"/>
      <c r="G25" s="95"/>
      <c r="H25" s="95"/>
      <c r="I25" s="94"/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53.85</v>
      </c>
      <c r="F26" s="96"/>
      <c r="G26" s="95"/>
      <c r="H26" s="95"/>
      <c r="I26" s="94"/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56.550000000000004</v>
      </c>
      <c r="F27" s="96"/>
      <c r="G27" s="95"/>
      <c r="H27" s="95"/>
      <c r="I27" s="94"/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55.95</v>
      </c>
      <c r="F28" s="96"/>
      <c r="G28" s="95"/>
      <c r="H28" s="95"/>
      <c r="I28" s="94"/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59.7</v>
      </c>
      <c r="F29" s="96"/>
      <c r="G29" s="95"/>
      <c r="H29" s="95"/>
      <c r="I29" s="94"/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60.9</v>
      </c>
      <c r="F30" s="96"/>
      <c r="G30" s="95"/>
      <c r="H30" s="95"/>
      <c r="I30" s="94"/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63.300000000000004</v>
      </c>
      <c r="F31" s="96"/>
      <c r="G31" s="95"/>
      <c r="H31" s="95"/>
      <c r="I31" s="94"/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73.650000000000006</v>
      </c>
      <c r="F32" s="96"/>
      <c r="G32" s="95"/>
      <c r="H32" s="95"/>
      <c r="I32" s="94"/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75.900000000000006</v>
      </c>
      <c r="F33" s="96"/>
      <c r="G33" s="95"/>
      <c r="H33" s="95"/>
      <c r="I33" s="94"/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70.350000000000009</v>
      </c>
      <c r="F34" s="96"/>
      <c r="G34" s="95"/>
      <c r="H34" s="95"/>
      <c r="I34" s="94"/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62.550000000000004</v>
      </c>
      <c r="F35" s="96"/>
      <c r="G35" s="95"/>
      <c r="H35" s="95"/>
      <c r="I35" s="94"/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55.050000000000004</v>
      </c>
      <c r="F36" s="96"/>
      <c r="G36" s="95"/>
      <c r="H36" s="95"/>
      <c r="I36" s="94"/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42.300000000000004</v>
      </c>
      <c r="F37" s="96"/>
      <c r="G37" s="95"/>
      <c r="H37" s="95"/>
      <c r="I37" s="94"/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1250.0999999999997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219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408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409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ДОЗ-1</v>
      </c>
      <c r="C10" s="232"/>
      <c r="D10" s="232"/>
      <c r="E10" s="232"/>
      <c r="F10" s="215" t="str">
        <f>N4</f>
        <v>ф,10кВ ДОЗ-2</v>
      </c>
      <c r="G10" s="218"/>
      <c r="H10" s="218"/>
      <c r="I10" s="219"/>
      <c r="J10" s="232" t="str">
        <f>N3</f>
        <v>ф,10кВ ДОЗ-1</v>
      </c>
      <c r="K10" s="232"/>
      <c r="L10" s="232"/>
      <c r="M10" s="232"/>
      <c r="N10" s="215" t="str">
        <f>N4</f>
        <v>ф,10кВ ДОЗ-2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50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50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1.8</v>
      </c>
      <c r="F14" s="94"/>
      <c r="G14" s="95"/>
      <c r="H14" s="95"/>
      <c r="I14" s="170">
        <v>26.8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1.8</v>
      </c>
      <c r="F15" s="96"/>
      <c r="G15" s="95"/>
      <c r="H15" s="95"/>
      <c r="I15" s="170">
        <v>25.400000000000002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1.5</v>
      </c>
      <c r="F16" s="96"/>
      <c r="G16" s="95"/>
      <c r="H16" s="95"/>
      <c r="I16" s="170">
        <v>24.400000000000002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1.8</v>
      </c>
      <c r="F17" s="96"/>
      <c r="G17" s="95"/>
      <c r="H17" s="95"/>
      <c r="I17" s="170">
        <v>23.8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1.8</v>
      </c>
      <c r="F18" s="96"/>
      <c r="G18" s="95"/>
      <c r="H18" s="95"/>
      <c r="I18" s="170">
        <v>21.8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1.5</v>
      </c>
      <c r="F19" s="96"/>
      <c r="G19" s="95"/>
      <c r="H19" s="95"/>
      <c r="I19" s="170">
        <v>23.2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1.8</v>
      </c>
      <c r="F20" s="96"/>
      <c r="G20" s="95"/>
      <c r="H20" s="95"/>
      <c r="I20" s="170">
        <v>26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1.8</v>
      </c>
      <c r="F21" s="96"/>
      <c r="G21" s="95"/>
      <c r="H21" s="95"/>
      <c r="I21" s="170">
        <v>31.8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9.6</v>
      </c>
      <c r="F22" s="96"/>
      <c r="G22" s="95"/>
      <c r="H22" s="95"/>
      <c r="I22" s="170">
        <v>29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24.6</v>
      </c>
      <c r="F23" s="96"/>
      <c r="G23" s="95"/>
      <c r="H23" s="95"/>
      <c r="I23" s="170">
        <v>33.4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3</v>
      </c>
      <c r="F24" s="96"/>
      <c r="G24" s="95"/>
      <c r="H24" s="95"/>
      <c r="I24" s="170">
        <v>32.200000000000003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22.2</v>
      </c>
      <c r="F25" s="96"/>
      <c r="G25" s="95"/>
      <c r="H25" s="95"/>
      <c r="I25" s="170">
        <v>32.799999999999997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2.1</v>
      </c>
      <c r="F26" s="96"/>
      <c r="G26" s="95"/>
      <c r="H26" s="95"/>
      <c r="I26" s="170">
        <v>31.8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20.400000000000002</v>
      </c>
      <c r="F27" s="96"/>
      <c r="G27" s="95"/>
      <c r="H27" s="95"/>
      <c r="I27" s="170">
        <v>28.6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15.6</v>
      </c>
      <c r="F28" s="96"/>
      <c r="G28" s="95"/>
      <c r="H28" s="95"/>
      <c r="I28" s="170">
        <v>34.200000000000003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19.5</v>
      </c>
      <c r="F29" s="96"/>
      <c r="G29" s="95"/>
      <c r="H29" s="95"/>
      <c r="I29" s="170">
        <v>39.6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6.3</v>
      </c>
      <c r="F30" s="96"/>
      <c r="G30" s="95"/>
      <c r="H30" s="95"/>
      <c r="I30" s="170">
        <v>33.4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1.8</v>
      </c>
      <c r="F31" s="96"/>
      <c r="G31" s="95"/>
      <c r="H31" s="95"/>
      <c r="I31" s="170">
        <v>41.800000000000004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1.8</v>
      </c>
      <c r="F32" s="96"/>
      <c r="G32" s="95"/>
      <c r="H32" s="95"/>
      <c r="I32" s="170">
        <v>44.800000000000004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1.8</v>
      </c>
      <c r="F33" s="96"/>
      <c r="G33" s="95"/>
      <c r="H33" s="95"/>
      <c r="I33" s="170">
        <v>41.2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1.8</v>
      </c>
      <c r="F34" s="96"/>
      <c r="G34" s="95"/>
      <c r="H34" s="95"/>
      <c r="I34" s="170">
        <v>44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1.5</v>
      </c>
      <c r="F35" s="96"/>
      <c r="G35" s="95"/>
      <c r="H35" s="95"/>
      <c r="I35" s="170">
        <v>41.800000000000004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1.8</v>
      </c>
      <c r="F36" s="96"/>
      <c r="G36" s="95"/>
      <c r="H36" s="95"/>
      <c r="I36" s="170">
        <v>40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1.8</v>
      </c>
      <c r="F37" s="96"/>
      <c r="G37" s="95"/>
      <c r="H37" s="95"/>
      <c r="I37" s="170">
        <v>37.4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147.60000000000008</v>
      </c>
      <c r="F39" s="95"/>
      <c r="G39" s="107"/>
      <c r="H39" s="107"/>
      <c r="I39" s="106">
        <f>SUM(I15:I38)</f>
        <v>762.4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217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410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411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МКР-1</v>
      </c>
      <c r="C10" s="232"/>
      <c r="D10" s="232"/>
      <c r="E10" s="232"/>
      <c r="F10" s="215" t="str">
        <f>N4</f>
        <v>ф,10кВ МКР-2</v>
      </c>
      <c r="G10" s="218"/>
      <c r="H10" s="218"/>
      <c r="I10" s="219"/>
      <c r="J10" s="232" t="str">
        <f>N3</f>
        <v>ф,10кВ МКР-1</v>
      </c>
      <c r="K10" s="232"/>
      <c r="L10" s="232"/>
      <c r="M10" s="232"/>
      <c r="N10" s="215" t="str">
        <f>N4</f>
        <v>ф,10кВ МКР-2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114</v>
      </c>
      <c r="F14" s="94"/>
      <c r="G14" s="95"/>
      <c r="H14" s="95"/>
      <c r="I14" s="170">
        <v>99.2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94.8</v>
      </c>
      <c r="F15" s="94"/>
      <c r="G15" s="94"/>
      <c r="H15" s="94"/>
      <c r="I15" s="170">
        <v>90.2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88.8</v>
      </c>
      <c r="F16" s="94"/>
      <c r="G16" s="94"/>
      <c r="H16" s="94"/>
      <c r="I16" s="170">
        <v>89.2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87</v>
      </c>
      <c r="F17" s="94"/>
      <c r="G17" s="94"/>
      <c r="H17" s="94"/>
      <c r="I17" s="170">
        <v>82.8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85.8</v>
      </c>
      <c r="F18" s="94"/>
      <c r="G18" s="94"/>
      <c r="H18" s="94"/>
      <c r="I18" s="170">
        <v>85.2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93</v>
      </c>
      <c r="F19" s="94"/>
      <c r="G19" s="94"/>
      <c r="H19" s="94"/>
      <c r="I19" s="170">
        <v>87.8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104.4</v>
      </c>
      <c r="F20" s="94"/>
      <c r="G20" s="94"/>
      <c r="H20" s="94"/>
      <c r="I20" s="170">
        <v>98.600000000000009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112.8</v>
      </c>
      <c r="F21" s="94"/>
      <c r="G21" s="94"/>
      <c r="H21" s="94"/>
      <c r="I21" s="170">
        <v>109.4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147</v>
      </c>
      <c r="F22" s="94"/>
      <c r="G22" s="94"/>
      <c r="H22" s="94"/>
      <c r="I22" s="170">
        <v>112.2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155.4</v>
      </c>
      <c r="F23" s="94"/>
      <c r="G23" s="94"/>
      <c r="H23" s="94"/>
      <c r="I23" s="170">
        <v>132.4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162</v>
      </c>
      <c r="F24" s="94"/>
      <c r="G24" s="94"/>
      <c r="H24" s="94"/>
      <c r="I24" s="170">
        <v>137.6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168.6</v>
      </c>
      <c r="F25" s="94"/>
      <c r="G25" s="94"/>
      <c r="H25" s="94"/>
      <c r="I25" s="170">
        <v>137.4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169.8</v>
      </c>
      <c r="F26" s="94"/>
      <c r="G26" s="94"/>
      <c r="H26" s="94"/>
      <c r="I26" s="170">
        <v>146.20000000000002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166.20000000000002</v>
      </c>
      <c r="F27" s="94"/>
      <c r="G27" s="94"/>
      <c r="H27" s="94"/>
      <c r="I27" s="170">
        <v>148.4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166.8</v>
      </c>
      <c r="F28" s="94"/>
      <c r="G28" s="94"/>
      <c r="H28" s="94"/>
      <c r="I28" s="170">
        <v>149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166.8</v>
      </c>
      <c r="F29" s="94"/>
      <c r="G29" s="94"/>
      <c r="H29" s="94"/>
      <c r="I29" s="170">
        <v>147.80000000000001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174</v>
      </c>
      <c r="F30" s="94"/>
      <c r="G30" s="94"/>
      <c r="H30" s="94"/>
      <c r="I30" s="170">
        <v>150.80000000000001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178.20000000000002</v>
      </c>
      <c r="F31" s="94"/>
      <c r="G31" s="94"/>
      <c r="H31" s="94"/>
      <c r="I31" s="170">
        <v>152.4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186</v>
      </c>
      <c r="F32" s="94"/>
      <c r="G32" s="94"/>
      <c r="H32" s="94"/>
      <c r="I32" s="170">
        <v>161.6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178.20000000000002</v>
      </c>
      <c r="F33" s="94"/>
      <c r="G33" s="94"/>
      <c r="H33" s="94"/>
      <c r="I33" s="170">
        <v>148.6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171.6</v>
      </c>
      <c r="F34" s="94"/>
      <c r="G34" s="94"/>
      <c r="H34" s="94"/>
      <c r="I34" s="170">
        <v>147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155.4</v>
      </c>
      <c r="F35" s="94"/>
      <c r="G35" s="94"/>
      <c r="H35" s="94"/>
      <c r="I35" s="170">
        <v>139.80000000000001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145.80000000000001</v>
      </c>
      <c r="F36" s="94"/>
      <c r="G36" s="94"/>
      <c r="H36" s="94"/>
      <c r="I36" s="170">
        <v>122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125.4</v>
      </c>
      <c r="F37" s="94"/>
      <c r="G37" s="94"/>
      <c r="H37" s="94"/>
      <c r="I37" s="170">
        <v>103.2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3283.7999999999997</v>
      </c>
      <c r="F39" s="95"/>
      <c r="G39" s="107"/>
      <c r="H39" s="107"/>
      <c r="I39" s="106">
        <f>SUM(I15:I38)</f>
        <v>2879.6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412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413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Котельная-1</v>
      </c>
      <c r="C10" s="232"/>
      <c r="D10" s="232"/>
      <c r="E10" s="232"/>
      <c r="F10" s="215" t="str">
        <f>N4</f>
        <v>ф,10кВ Котельная-2</v>
      </c>
      <c r="G10" s="218"/>
      <c r="H10" s="218"/>
      <c r="I10" s="219"/>
      <c r="J10" s="232" t="str">
        <f>N3</f>
        <v>ф,10кВ Котельная-1</v>
      </c>
      <c r="K10" s="232"/>
      <c r="L10" s="232"/>
      <c r="M10" s="232"/>
      <c r="N10" s="215" t="str">
        <f>N4</f>
        <v>ф,10кВ Котельная-2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3.6</v>
      </c>
      <c r="F14" s="94"/>
      <c r="G14" s="95"/>
      <c r="H14" s="95"/>
      <c r="I14" s="170">
        <v>0.2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3</v>
      </c>
      <c r="F15" s="94"/>
      <c r="G15" s="94"/>
      <c r="H15" s="94"/>
      <c r="I15" s="170">
        <v>0.2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3.8000000000000003</v>
      </c>
      <c r="F16" s="94"/>
      <c r="G16" s="94"/>
      <c r="H16" s="94"/>
      <c r="I16" s="170">
        <v>0.2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3.2</v>
      </c>
      <c r="F17" s="94"/>
      <c r="G17" s="94"/>
      <c r="H17" s="94"/>
      <c r="I17" s="170">
        <v>0.2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3.4</v>
      </c>
      <c r="F18" s="94"/>
      <c r="G18" s="94"/>
      <c r="H18" s="94"/>
      <c r="I18" s="170">
        <v>0.4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3.2</v>
      </c>
      <c r="F19" s="94"/>
      <c r="G19" s="94"/>
      <c r="H19" s="94"/>
      <c r="I19" s="170">
        <v>0.2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3.2</v>
      </c>
      <c r="F20" s="94"/>
      <c r="G20" s="94"/>
      <c r="H20" s="94"/>
      <c r="I20" s="170">
        <v>0.2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4</v>
      </c>
      <c r="F21" s="94"/>
      <c r="G21" s="94"/>
      <c r="H21" s="94"/>
      <c r="I21" s="170">
        <v>0.4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17.400000000000002</v>
      </c>
      <c r="F22" s="94"/>
      <c r="G22" s="94"/>
      <c r="H22" s="94"/>
      <c r="I22" s="170">
        <v>0.2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17.8</v>
      </c>
      <c r="F23" s="94"/>
      <c r="G23" s="94"/>
      <c r="H23" s="94"/>
      <c r="I23" s="170">
        <v>0.2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15</v>
      </c>
      <c r="F24" s="94"/>
      <c r="G24" s="94"/>
      <c r="H24" s="94"/>
      <c r="I24" s="170">
        <v>0.4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12.8</v>
      </c>
      <c r="F25" s="94"/>
      <c r="G25" s="94"/>
      <c r="H25" s="94"/>
      <c r="I25" s="170">
        <v>0.2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8</v>
      </c>
      <c r="F26" s="94"/>
      <c r="G26" s="94"/>
      <c r="H26" s="94"/>
      <c r="I26" s="170">
        <v>0.2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18.400000000000002</v>
      </c>
      <c r="F27" s="94"/>
      <c r="G27" s="94"/>
      <c r="H27" s="94"/>
      <c r="I27" s="170">
        <v>0.2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18.400000000000002</v>
      </c>
      <c r="F28" s="94"/>
      <c r="G28" s="94"/>
      <c r="H28" s="94"/>
      <c r="I28" s="170">
        <v>0.4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15.200000000000001</v>
      </c>
      <c r="F29" s="94"/>
      <c r="G29" s="94"/>
      <c r="H29" s="94"/>
      <c r="I29" s="170">
        <v>0.2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10.8</v>
      </c>
      <c r="F30" s="94"/>
      <c r="G30" s="94"/>
      <c r="H30" s="94"/>
      <c r="I30" s="170">
        <v>0.2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3.2</v>
      </c>
      <c r="F31" s="94"/>
      <c r="G31" s="94"/>
      <c r="H31" s="94"/>
      <c r="I31" s="170">
        <v>0.4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3</v>
      </c>
      <c r="F32" s="94"/>
      <c r="G32" s="94"/>
      <c r="H32" s="94"/>
      <c r="I32" s="170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3.2</v>
      </c>
      <c r="F33" s="94"/>
      <c r="G33" s="94"/>
      <c r="H33" s="94"/>
      <c r="I33" s="170">
        <v>0.2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3.2</v>
      </c>
      <c r="F34" s="94"/>
      <c r="G34" s="94"/>
      <c r="H34" s="94"/>
      <c r="I34" s="170">
        <v>0.2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</v>
      </c>
      <c r="F35" s="94"/>
      <c r="G35" s="94"/>
      <c r="H35" s="94"/>
      <c r="I35" s="170">
        <v>0.4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3.4</v>
      </c>
      <c r="F36" s="94"/>
      <c r="G36" s="94"/>
      <c r="H36" s="94"/>
      <c r="I36" s="170">
        <v>0.2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3.6</v>
      </c>
      <c r="F37" s="94"/>
      <c r="G37" s="94"/>
      <c r="H37" s="94"/>
      <c r="I37" s="170">
        <v>0.2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180.19999999999996</v>
      </c>
      <c r="F39" s="95"/>
      <c r="G39" s="107"/>
      <c r="H39" s="107"/>
      <c r="I39" s="106">
        <f>SUM(I15:I38)</f>
        <v>5.6000000000000014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407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414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Поселок-1</v>
      </c>
      <c r="C10" s="232"/>
      <c r="D10" s="232"/>
      <c r="E10" s="232"/>
      <c r="F10" s="215" t="str">
        <f>N4</f>
        <v>ф,10кВ Поселок-3</v>
      </c>
      <c r="G10" s="218"/>
      <c r="H10" s="218"/>
      <c r="I10" s="219"/>
      <c r="J10" s="232" t="str">
        <f>N3</f>
        <v>ф,10кВ Поселок-1</v>
      </c>
      <c r="K10" s="232"/>
      <c r="L10" s="232"/>
      <c r="M10" s="232"/>
      <c r="N10" s="215" t="str">
        <f>N4</f>
        <v>ф,10кВ Поселок-3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34.800000000000004</v>
      </c>
      <c r="F14" s="94"/>
      <c r="G14" s="95"/>
      <c r="H14" s="95"/>
      <c r="I14" s="170">
        <v>33.799999999999997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27.6</v>
      </c>
      <c r="F15" s="94"/>
      <c r="G15" s="94"/>
      <c r="H15" s="94"/>
      <c r="I15" s="170">
        <v>30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23.2</v>
      </c>
      <c r="F16" s="94"/>
      <c r="G16" s="94"/>
      <c r="H16" s="94"/>
      <c r="I16" s="170">
        <v>29.400000000000002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25.2</v>
      </c>
      <c r="F17" s="94"/>
      <c r="G17" s="94"/>
      <c r="H17" s="94"/>
      <c r="I17" s="170">
        <v>30.400000000000002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24.2</v>
      </c>
      <c r="F18" s="94"/>
      <c r="G18" s="94"/>
      <c r="H18" s="94"/>
      <c r="I18" s="170">
        <v>29.6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24.6</v>
      </c>
      <c r="F19" s="94"/>
      <c r="G19" s="94"/>
      <c r="H19" s="94"/>
      <c r="I19" s="170">
        <v>29.8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31</v>
      </c>
      <c r="F20" s="94"/>
      <c r="G20" s="94"/>
      <c r="H20" s="94"/>
      <c r="I20" s="170">
        <v>31.400000000000002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39.800000000000004</v>
      </c>
      <c r="F21" s="94"/>
      <c r="G21" s="94"/>
      <c r="H21" s="94"/>
      <c r="I21" s="170">
        <v>38.200000000000003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43</v>
      </c>
      <c r="F22" s="94"/>
      <c r="G22" s="94"/>
      <c r="H22" s="94"/>
      <c r="I22" s="170">
        <v>38.6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37.4</v>
      </c>
      <c r="F23" s="94"/>
      <c r="G23" s="94"/>
      <c r="H23" s="94"/>
      <c r="I23" s="170">
        <v>73.400000000000006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38.800000000000004</v>
      </c>
      <c r="F24" s="94"/>
      <c r="G24" s="94"/>
      <c r="H24" s="94"/>
      <c r="I24" s="170">
        <v>62.800000000000004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46.6</v>
      </c>
      <c r="F25" s="94"/>
      <c r="G25" s="94"/>
      <c r="H25" s="94"/>
      <c r="I25" s="170">
        <v>67.2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51</v>
      </c>
      <c r="F26" s="94"/>
      <c r="G26" s="94"/>
      <c r="H26" s="94"/>
      <c r="I26" s="170">
        <v>44.2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42</v>
      </c>
      <c r="F27" s="94"/>
      <c r="G27" s="94"/>
      <c r="H27" s="94"/>
      <c r="I27" s="170">
        <v>41.4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43.2</v>
      </c>
      <c r="F28" s="94"/>
      <c r="G28" s="94"/>
      <c r="H28" s="94"/>
      <c r="I28" s="170">
        <v>50.2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41.6</v>
      </c>
      <c r="F29" s="94"/>
      <c r="G29" s="94"/>
      <c r="H29" s="94"/>
      <c r="I29" s="170">
        <v>47.6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46.4</v>
      </c>
      <c r="F30" s="94"/>
      <c r="G30" s="94"/>
      <c r="H30" s="94"/>
      <c r="I30" s="170">
        <v>58.6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47.6</v>
      </c>
      <c r="F31" s="94"/>
      <c r="G31" s="94"/>
      <c r="H31" s="94"/>
      <c r="I31" s="170">
        <v>44.2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53.800000000000004</v>
      </c>
      <c r="F32" s="94"/>
      <c r="G32" s="94"/>
      <c r="H32" s="94"/>
      <c r="I32" s="170">
        <v>43.2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63.2</v>
      </c>
      <c r="F33" s="94"/>
      <c r="G33" s="94"/>
      <c r="H33" s="94"/>
      <c r="I33" s="170">
        <v>47.6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57.6</v>
      </c>
      <c r="F34" s="94"/>
      <c r="G34" s="94"/>
      <c r="H34" s="94"/>
      <c r="I34" s="170">
        <v>56.6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63.2</v>
      </c>
      <c r="F35" s="94"/>
      <c r="G35" s="94"/>
      <c r="H35" s="94"/>
      <c r="I35" s="170">
        <v>55.2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52.6</v>
      </c>
      <c r="F36" s="94"/>
      <c r="G36" s="94"/>
      <c r="H36" s="94"/>
      <c r="I36" s="170">
        <v>46.2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39.800000000000004</v>
      </c>
      <c r="F37" s="94"/>
      <c r="G37" s="94"/>
      <c r="H37" s="94"/>
      <c r="I37" s="170">
        <v>38.6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963.40000000000009</v>
      </c>
      <c r="F39" s="95"/>
      <c r="G39" s="107"/>
      <c r="H39" s="107"/>
      <c r="I39" s="106">
        <f>SUM(I15:I38)</f>
        <v>1034.4000000000003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415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416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Поселок-5</v>
      </c>
      <c r="C10" s="232"/>
      <c r="D10" s="232"/>
      <c r="E10" s="232"/>
      <c r="F10" s="215" t="str">
        <f>N4</f>
        <v>ф,10кВ Торф-1</v>
      </c>
      <c r="G10" s="218"/>
      <c r="H10" s="218"/>
      <c r="I10" s="219"/>
      <c r="J10" s="232" t="str">
        <f>N3</f>
        <v>ф,10кВ Поселок-5</v>
      </c>
      <c r="K10" s="232"/>
      <c r="L10" s="232"/>
      <c r="M10" s="232"/>
      <c r="N10" s="215" t="str">
        <f>N4</f>
        <v>ф,10кВ Торф-1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184.6</v>
      </c>
      <c r="F14" s="94"/>
      <c r="G14" s="95"/>
      <c r="H14" s="95"/>
      <c r="I14" s="170">
        <v>41.4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164.6</v>
      </c>
      <c r="F15" s="94"/>
      <c r="G15" s="94"/>
      <c r="H15" s="94"/>
      <c r="I15" s="170">
        <v>36.300000000000004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151.6</v>
      </c>
      <c r="F16" s="94"/>
      <c r="G16" s="94"/>
      <c r="H16" s="94"/>
      <c r="I16" s="170">
        <v>30.900000000000002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154.20000000000002</v>
      </c>
      <c r="F17" s="94"/>
      <c r="G17" s="94"/>
      <c r="H17" s="94"/>
      <c r="I17" s="170">
        <v>30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157</v>
      </c>
      <c r="F18" s="94"/>
      <c r="G18" s="94"/>
      <c r="H18" s="94"/>
      <c r="I18" s="170">
        <v>35.4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172.20000000000002</v>
      </c>
      <c r="F19" s="94"/>
      <c r="G19" s="94"/>
      <c r="H19" s="94"/>
      <c r="I19" s="170">
        <v>41.4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206.8</v>
      </c>
      <c r="F20" s="94"/>
      <c r="G20" s="94"/>
      <c r="H20" s="94"/>
      <c r="I20" s="170">
        <v>39.6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253.4</v>
      </c>
      <c r="F21" s="94"/>
      <c r="G21" s="94"/>
      <c r="H21" s="94"/>
      <c r="I21" s="170">
        <v>45.6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247</v>
      </c>
      <c r="F22" s="94"/>
      <c r="G22" s="94"/>
      <c r="H22" s="94"/>
      <c r="I22" s="170">
        <v>54.300000000000004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249.6</v>
      </c>
      <c r="F23" s="94"/>
      <c r="G23" s="94"/>
      <c r="H23" s="94"/>
      <c r="I23" s="170">
        <v>57.300000000000004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254.20000000000002</v>
      </c>
      <c r="F24" s="94"/>
      <c r="G24" s="94"/>
      <c r="H24" s="94"/>
      <c r="I24" s="170">
        <v>52.2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241.4</v>
      </c>
      <c r="F25" s="94"/>
      <c r="G25" s="94"/>
      <c r="H25" s="94"/>
      <c r="I25" s="170">
        <v>52.800000000000004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247.8</v>
      </c>
      <c r="F26" s="94"/>
      <c r="G26" s="94"/>
      <c r="H26" s="94"/>
      <c r="I26" s="170">
        <v>60.9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242.4</v>
      </c>
      <c r="F27" s="94"/>
      <c r="G27" s="94"/>
      <c r="H27" s="94"/>
      <c r="I27" s="170">
        <v>58.5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249.20000000000002</v>
      </c>
      <c r="F28" s="94"/>
      <c r="G28" s="94"/>
      <c r="H28" s="94"/>
      <c r="I28" s="170">
        <v>56.7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256.60000000000002</v>
      </c>
      <c r="F29" s="94"/>
      <c r="G29" s="94"/>
      <c r="H29" s="94"/>
      <c r="I29" s="170">
        <v>56.7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272.2</v>
      </c>
      <c r="F30" s="94"/>
      <c r="G30" s="94"/>
      <c r="H30" s="94"/>
      <c r="I30" s="170">
        <v>64.8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277</v>
      </c>
      <c r="F31" s="94"/>
      <c r="G31" s="94"/>
      <c r="H31" s="94"/>
      <c r="I31" s="170">
        <v>67.2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287.40000000000003</v>
      </c>
      <c r="F32" s="94"/>
      <c r="G32" s="94"/>
      <c r="H32" s="94"/>
      <c r="I32" s="170">
        <v>59.7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290.2</v>
      </c>
      <c r="F33" s="94"/>
      <c r="G33" s="94"/>
      <c r="H33" s="94"/>
      <c r="I33" s="170">
        <v>66.3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303.8</v>
      </c>
      <c r="F34" s="94"/>
      <c r="G34" s="94"/>
      <c r="H34" s="94"/>
      <c r="I34" s="170">
        <v>66.599999999999994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302</v>
      </c>
      <c r="F35" s="94"/>
      <c r="G35" s="94"/>
      <c r="H35" s="94"/>
      <c r="I35" s="170">
        <v>60.6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258.8</v>
      </c>
      <c r="F36" s="94"/>
      <c r="G36" s="94"/>
      <c r="H36" s="94"/>
      <c r="I36" s="170">
        <v>52.2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218.20000000000002</v>
      </c>
      <c r="F37" s="94"/>
      <c r="G37" s="94"/>
      <c r="H37" s="94"/>
      <c r="I37" s="170">
        <v>41.1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5457.6</v>
      </c>
      <c r="F39" s="95"/>
      <c r="G39" s="107"/>
      <c r="H39" s="107"/>
      <c r="I39" s="106">
        <f>SUM(I15:I38)</f>
        <v>1187.0999999999999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417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418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Фабрика</v>
      </c>
      <c r="C10" s="232"/>
      <c r="D10" s="232"/>
      <c r="E10" s="232"/>
      <c r="F10" s="215" t="str">
        <f>N4</f>
        <v>ф,10кВ Газовая</v>
      </c>
      <c r="G10" s="218"/>
      <c r="H10" s="218"/>
      <c r="I10" s="219"/>
      <c r="J10" s="232" t="str">
        <f>N3</f>
        <v>ф,10кВ Фабрика</v>
      </c>
      <c r="K10" s="232"/>
      <c r="L10" s="232"/>
      <c r="M10" s="232"/>
      <c r="N10" s="215" t="str">
        <f>N4</f>
        <v>ф,10кВ Газовая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6</v>
      </c>
      <c r="F14" s="94"/>
      <c r="G14" s="95"/>
      <c r="H14" s="95"/>
      <c r="I14" s="170">
        <v>16.8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4.8</v>
      </c>
      <c r="F15" s="94"/>
      <c r="G15" s="94"/>
      <c r="H15" s="94"/>
      <c r="I15" s="170">
        <v>15.6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4.8</v>
      </c>
      <c r="F16" s="94"/>
      <c r="G16" s="94"/>
      <c r="H16" s="94"/>
      <c r="I16" s="170">
        <v>16.8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4.8</v>
      </c>
      <c r="F17" s="94"/>
      <c r="G17" s="94"/>
      <c r="H17" s="94"/>
      <c r="I17" s="170">
        <v>18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4.8</v>
      </c>
      <c r="F18" s="94"/>
      <c r="G18" s="94"/>
      <c r="H18" s="94"/>
      <c r="I18" s="170">
        <v>20.400000000000002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4.8</v>
      </c>
      <c r="F19" s="94"/>
      <c r="G19" s="94"/>
      <c r="H19" s="94"/>
      <c r="I19" s="170">
        <v>19.2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6</v>
      </c>
      <c r="F20" s="94"/>
      <c r="G20" s="94"/>
      <c r="H20" s="94"/>
      <c r="I20" s="170">
        <v>38.4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7.2</v>
      </c>
      <c r="F21" s="94"/>
      <c r="G21" s="94"/>
      <c r="H21" s="94"/>
      <c r="I21" s="170">
        <v>49.2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13.200000000000001</v>
      </c>
      <c r="F22" s="94"/>
      <c r="G22" s="94"/>
      <c r="H22" s="94"/>
      <c r="I22" s="170">
        <v>187.20000000000002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12</v>
      </c>
      <c r="F23" s="94"/>
      <c r="G23" s="94"/>
      <c r="H23" s="94"/>
      <c r="I23" s="170">
        <v>182.4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9.6</v>
      </c>
      <c r="F24" s="94"/>
      <c r="G24" s="94"/>
      <c r="H24" s="94"/>
      <c r="I24" s="170">
        <v>177.6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9.6</v>
      </c>
      <c r="F25" s="94"/>
      <c r="G25" s="94"/>
      <c r="H25" s="94"/>
      <c r="I25" s="170">
        <v>200.4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7.2</v>
      </c>
      <c r="F26" s="94"/>
      <c r="G26" s="94"/>
      <c r="H26" s="94"/>
      <c r="I26" s="170">
        <v>172.8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10.8</v>
      </c>
      <c r="F27" s="94"/>
      <c r="G27" s="94"/>
      <c r="H27" s="94"/>
      <c r="I27" s="170">
        <v>277.2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12</v>
      </c>
      <c r="F28" s="94"/>
      <c r="G28" s="94"/>
      <c r="H28" s="94"/>
      <c r="I28" s="170">
        <v>247.20000000000002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9.6</v>
      </c>
      <c r="F29" s="94"/>
      <c r="G29" s="94"/>
      <c r="H29" s="94"/>
      <c r="I29" s="170">
        <v>226.8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7.2</v>
      </c>
      <c r="F30" s="94"/>
      <c r="G30" s="94"/>
      <c r="H30" s="94"/>
      <c r="I30" s="170">
        <v>198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3.6</v>
      </c>
      <c r="F31" s="94"/>
      <c r="G31" s="94"/>
      <c r="H31" s="94"/>
      <c r="I31" s="170">
        <v>46.800000000000004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3.6</v>
      </c>
      <c r="F32" s="94"/>
      <c r="G32" s="94"/>
      <c r="H32" s="94"/>
      <c r="I32" s="170">
        <v>20.400000000000002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2.4</v>
      </c>
      <c r="F33" s="94"/>
      <c r="G33" s="94"/>
      <c r="H33" s="94"/>
      <c r="I33" s="170">
        <v>19.2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3.6</v>
      </c>
      <c r="F34" s="94"/>
      <c r="G34" s="94"/>
      <c r="H34" s="94"/>
      <c r="I34" s="170">
        <v>18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2.4</v>
      </c>
      <c r="F35" s="94"/>
      <c r="G35" s="94"/>
      <c r="H35" s="94"/>
      <c r="I35" s="170">
        <v>18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3.6</v>
      </c>
      <c r="F36" s="94"/>
      <c r="G36" s="94"/>
      <c r="H36" s="94"/>
      <c r="I36" s="170">
        <v>16.8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3.6</v>
      </c>
      <c r="F37" s="94"/>
      <c r="G37" s="94"/>
      <c r="H37" s="94"/>
      <c r="I37" s="170">
        <v>19.2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151.19999999999996</v>
      </c>
      <c r="F39" s="95"/>
      <c r="G39" s="107"/>
      <c r="H39" s="107"/>
      <c r="I39" s="106">
        <f>SUM(I15:I38)</f>
        <v>2205.6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419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222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221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ТП-43</v>
      </c>
      <c r="C10" s="232"/>
      <c r="D10" s="232"/>
      <c r="E10" s="232"/>
      <c r="F10" s="215" t="str">
        <f>N4</f>
        <v>ТП-23</v>
      </c>
      <c r="G10" s="218"/>
      <c r="H10" s="218"/>
      <c r="I10" s="219"/>
      <c r="J10" s="232" t="str">
        <f>N3</f>
        <v>ТП-43</v>
      </c>
      <c r="K10" s="232"/>
      <c r="L10" s="232"/>
      <c r="M10" s="232"/>
      <c r="N10" s="215" t="str">
        <f>N4</f>
        <v>ТП-23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 t="s">
        <v>110</v>
      </c>
      <c r="F11" s="204" t="s">
        <v>286</v>
      </c>
      <c r="G11" s="205"/>
      <c r="H11" s="32"/>
      <c r="I11" s="33" t="s">
        <v>110</v>
      </c>
      <c r="J11" s="204" t="s">
        <v>286</v>
      </c>
      <c r="K11" s="205"/>
      <c r="L11" s="32"/>
      <c r="M11" s="33" t="str">
        <f>E11</f>
        <v xml:space="preserve"> </v>
      </c>
      <c r="N11" s="204" t="s">
        <v>286</v>
      </c>
      <c r="O11" s="205"/>
      <c r="P11" s="32"/>
      <c r="Q11" s="33" t="str">
        <f>I11</f>
        <v xml:space="preserve"> 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1.4822218451864702</v>
      </c>
      <c r="F14" s="94"/>
      <c r="G14" s="95"/>
      <c r="H14" s="95"/>
      <c r="I14" s="92">
        <v>1.8149655247181267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2.5375017921686749</v>
      </c>
      <c r="F15" s="96"/>
      <c r="G15" s="96"/>
      <c r="H15" s="96"/>
      <c r="I15" s="92">
        <v>4.5630216867469882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1.0549573516483515</v>
      </c>
      <c r="F16" s="96"/>
      <c r="G16" s="96"/>
      <c r="H16" s="96"/>
      <c r="I16" s="92">
        <v>2.7247242857142857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0.90847878244274805</v>
      </c>
      <c r="F17" s="96"/>
      <c r="G17" s="96"/>
      <c r="H17" s="96"/>
      <c r="I17" s="92">
        <v>1.4152541221374046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0.77058827772768268</v>
      </c>
      <c r="F18" s="96"/>
      <c r="G18" s="96"/>
      <c r="H18" s="96"/>
      <c r="I18" s="92">
        <v>1.2642463931469792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0.79563363157894729</v>
      </c>
      <c r="F19" s="96"/>
      <c r="G19" s="96"/>
      <c r="H19" s="96"/>
      <c r="I19" s="92">
        <v>0.8011113157894737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0.62916733965125082</v>
      </c>
      <c r="F20" s="96"/>
      <c r="G20" s="96"/>
      <c r="H20" s="96"/>
      <c r="I20" s="92">
        <v>0.62751598180439727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2.391207274905518</v>
      </c>
      <c r="F21" s="96"/>
      <c r="G21" s="96"/>
      <c r="H21" s="96"/>
      <c r="I21" s="92">
        <v>0.74642511791383226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4.2363159566037742</v>
      </c>
      <c r="F22" s="96"/>
      <c r="G22" s="96"/>
      <c r="H22" s="96"/>
      <c r="I22" s="92">
        <v>0.71578482148040656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1.8028386004672896</v>
      </c>
      <c r="F23" s="96"/>
      <c r="G23" s="96"/>
      <c r="H23" s="96"/>
      <c r="I23" s="92">
        <v>1.5527734746328437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1.6559228058414466</v>
      </c>
      <c r="F24" s="96"/>
      <c r="G24" s="96"/>
      <c r="H24" s="96"/>
      <c r="I24" s="92">
        <v>1.5755063365785813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1.4012495166546504</v>
      </c>
      <c r="F25" s="96"/>
      <c r="G25" s="96"/>
      <c r="H25" s="96"/>
      <c r="I25" s="92">
        <v>2.8921384109589043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1.2700087272727274</v>
      </c>
      <c r="F26" s="96"/>
      <c r="G26" s="96"/>
      <c r="H26" s="96"/>
      <c r="I26" s="92">
        <v>2.2904203636363638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0.93809280082987567</v>
      </c>
      <c r="F27" s="96"/>
      <c r="G27" s="96"/>
      <c r="H27" s="96"/>
      <c r="I27" s="92">
        <v>2.9577514190871375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0.59586675707317083</v>
      </c>
      <c r="F28" s="96"/>
      <c r="G28" s="96"/>
      <c r="H28" s="96"/>
      <c r="I28" s="92">
        <v>2.9054049073170738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1.9042812340813464</v>
      </c>
      <c r="F29" s="96"/>
      <c r="G29" s="96"/>
      <c r="H29" s="96"/>
      <c r="I29" s="92">
        <v>1.5224880715287519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2.3065675669603523</v>
      </c>
      <c r="F30" s="96"/>
      <c r="G30" s="96"/>
      <c r="H30" s="96"/>
      <c r="I30" s="92">
        <v>2.2071667929515417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1.9557209828741622</v>
      </c>
      <c r="F31" s="96"/>
      <c r="G31" s="96"/>
      <c r="H31" s="96"/>
      <c r="I31" s="92">
        <v>1.7270278034251674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2.3261659502423266</v>
      </c>
      <c r="F32" s="96"/>
      <c r="G32" s="96"/>
      <c r="H32" s="96"/>
      <c r="I32" s="92">
        <v>2.4009113021001616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2.8471356092136619</v>
      </c>
      <c r="F33" s="96"/>
      <c r="G33" s="96"/>
      <c r="H33" s="96"/>
      <c r="I33" s="92">
        <v>3.0295090389197785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1.4288586242378052</v>
      </c>
      <c r="F34" s="96"/>
      <c r="G34" s="96"/>
      <c r="H34" s="96"/>
      <c r="I34" s="92">
        <v>2.0090216387195121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1.0117638124519599</v>
      </c>
      <c r="F35" s="96"/>
      <c r="G35" s="96"/>
      <c r="H35" s="96"/>
      <c r="I35" s="92">
        <v>1.9575430284396615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1.1144229242819843</v>
      </c>
      <c r="F36" s="96"/>
      <c r="G36" s="96"/>
      <c r="H36" s="96"/>
      <c r="I36" s="92">
        <v>1.7063567624020888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1.0092338080895009</v>
      </c>
      <c r="F37" s="96"/>
      <c r="G37" s="96"/>
      <c r="H37" s="96"/>
      <c r="I37" s="92">
        <v>1.2461279173838209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6"/>
      <c r="H38" s="96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36.891980127299199</v>
      </c>
      <c r="F39" s="95"/>
      <c r="G39" s="107"/>
      <c r="H39" s="107"/>
      <c r="I39" s="106">
        <f>SUM(I15:I38)</f>
        <v>44.838230992815149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420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223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ТП-62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ТП-62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11.170680669991329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4.8550007530120487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4.67705521978022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3.9670001908396948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3.6455782236248875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3.509141447368421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3.2476704321455645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4.7776501341647766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8.3665199528301883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8.2783405123497982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13.088190660639778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12.240848976207642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11.892567272727273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12.655055822959891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9.7955763414634163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8.9592567286115017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9.4704674449339219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10.784066306775873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11.778055444264945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11.417179586973791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10.75787989710366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13.031957801691005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11.921349086161879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10.806265533562822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203.922673770193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421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224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ТП-66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ТП-66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11.382426647875109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5.3371057228915664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4.3781894505494501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4.0098866793893126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4.3947612714156898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4.3547589473684205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3.930231675511751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7.2895559387755098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8.3822169883889703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8.8863542222963954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10.117704755215575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12.583339051189617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10.593194181818181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9.6237284979253115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9.7586119024390268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10.891645434782607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12.796871299559474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12.680642501861502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11.189152672051696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13.135408594122321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16.867825243902441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19.311491898539586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12.202434986945169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8.820249165232358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221.53536108217196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422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225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ТП-63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ТП-63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2.5063809627059843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2.3833640060240961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3.6329657142857132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3.4023280916030534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3.2910541027953113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3.2592221052631576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2.6476770811220622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2.3133884860166294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1.7455103541364299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2.4757071061415217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4.3490539499304584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5.6574286459985572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7.3928878048780504E-3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7.8859717051377488E-3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0.64930305654281106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2.2985081016679905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2.0620651143292688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2.2654711452728669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2.0039771279373366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1.8821723752151462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46.334475423792433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423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182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ТП-57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ТП-57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60.429709280138781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39.28544385542169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37.956728967032959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31.930420274809158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29.132517944093777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27.169313684210525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24.114228184988622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35.235500601662899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47.357328399419451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47.593442403204264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61.418488687621696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70.656125296034617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59.433471999999995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70.279705360995848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64.418667176585373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64.184974043197741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63.766770551541846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57.056582481012661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61.028447286591266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59.734080711675944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53.913388609756097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64.072509491160645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57.947346548302868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48.723601569707398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1176.4090841290274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424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425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Агрострой</v>
      </c>
      <c r="C10" s="232"/>
      <c r="D10" s="232"/>
      <c r="E10" s="232"/>
      <c r="F10" s="215" t="str">
        <f>N4</f>
        <v>ф,10кВ Завод-1</v>
      </c>
      <c r="G10" s="218"/>
      <c r="H10" s="218"/>
      <c r="I10" s="219"/>
      <c r="J10" s="232" t="str">
        <f>N3</f>
        <v>ф,10кВ Агрострой</v>
      </c>
      <c r="K10" s="232"/>
      <c r="L10" s="232"/>
      <c r="M10" s="232"/>
      <c r="N10" s="215" t="str">
        <f>N4</f>
        <v>ф,10кВ Завод-1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79.8</v>
      </c>
      <c r="F14" s="94"/>
      <c r="G14" s="95"/>
      <c r="H14" s="95"/>
      <c r="I14" s="170">
        <v>137.20000000000002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67</v>
      </c>
      <c r="F15" s="96"/>
      <c r="G15" s="95"/>
      <c r="H15" s="95"/>
      <c r="I15" s="170">
        <v>136.69999999999999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60</v>
      </c>
      <c r="F16" s="96"/>
      <c r="G16" s="95"/>
      <c r="H16" s="95"/>
      <c r="I16" s="170">
        <v>136.4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59.800000000000004</v>
      </c>
      <c r="F17" s="96"/>
      <c r="G17" s="95"/>
      <c r="H17" s="95"/>
      <c r="I17" s="170">
        <v>135.5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63.800000000000004</v>
      </c>
      <c r="F18" s="96"/>
      <c r="G18" s="95"/>
      <c r="H18" s="95"/>
      <c r="I18" s="170">
        <v>133.6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73.400000000000006</v>
      </c>
      <c r="F19" s="96"/>
      <c r="G19" s="95"/>
      <c r="H19" s="95"/>
      <c r="I19" s="170">
        <v>132.1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84.2</v>
      </c>
      <c r="F20" s="96"/>
      <c r="G20" s="95"/>
      <c r="H20" s="95"/>
      <c r="I20" s="170">
        <v>128.19999999999999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109.2</v>
      </c>
      <c r="F21" s="96"/>
      <c r="G21" s="95"/>
      <c r="H21" s="95"/>
      <c r="I21" s="170">
        <v>154.9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108.60000000000001</v>
      </c>
      <c r="F22" s="96"/>
      <c r="G22" s="95"/>
      <c r="H22" s="95"/>
      <c r="I22" s="170">
        <v>205.6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107</v>
      </c>
      <c r="F23" s="96"/>
      <c r="G23" s="95"/>
      <c r="H23" s="95"/>
      <c r="I23" s="170">
        <v>205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101.4</v>
      </c>
      <c r="F24" s="96"/>
      <c r="G24" s="95"/>
      <c r="H24" s="95"/>
      <c r="I24" s="170">
        <v>190.8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99.4</v>
      </c>
      <c r="F25" s="96"/>
      <c r="G25" s="95"/>
      <c r="H25" s="95"/>
      <c r="I25" s="170">
        <v>174.20000000000002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98.600000000000009</v>
      </c>
      <c r="F26" s="96"/>
      <c r="G26" s="95"/>
      <c r="H26" s="95"/>
      <c r="I26" s="170">
        <v>170.20000000000002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97.600000000000009</v>
      </c>
      <c r="F27" s="96"/>
      <c r="G27" s="95"/>
      <c r="H27" s="95"/>
      <c r="I27" s="170">
        <v>206.9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92.600000000000009</v>
      </c>
      <c r="F28" s="96"/>
      <c r="G28" s="95"/>
      <c r="H28" s="95"/>
      <c r="I28" s="170">
        <v>182.20000000000002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97.600000000000009</v>
      </c>
      <c r="F29" s="96"/>
      <c r="G29" s="95"/>
      <c r="H29" s="95"/>
      <c r="I29" s="170">
        <v>172.4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90.2</v>
      </c>
      <c r="F30" s="96"/>
      <c r="G30" s="95"/>
      <c r="H30" s="95"/>
      <c r="I30" s="170">
        <v>151.6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85</v>
      </c>
      <c r="F31" s="96"/>
      <c r="G31" s="95"/>
      <c r="H31" s="95"/>
      <c r="I31" s="170">
        <v>136.69999999999999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91</v>
      </c>
      <c r="F32" s="96"/>
      <c r="G32" s="95"/>
      <c r="H32" s="95"/>
      <c r="I32" s="170">
        <v>139.5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94</v>
      </c>
      <c r="F33" s="96"/>
      <c r="G33" s="95"/>
      <c r="H33" s="95"/>
      <c r="I33" s="170">
        <v>137.1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106.60000000000001</v>
      </c>
      <c r="F34" s="96"/>
      <c r="G34" s="95"/>
      <c r="H34" s="95"/>
      <c r="I34" s="170">
        <v>134.9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113</v>
      </c>
      <c r="F35" s="96"/>
      <c r="G35" s="95"/>
      <c r="H35" s="95"/>
      <c r="I35" s="170">
        <v>161.5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100</v>
      </c>
      <c r="F36" s="96"/>
      <c r="G36" s="95"/>
      <c r="H36" s="95"/>
      <c r="I36" s="170">
        <v>159.20000000000002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90.4</v>
      </c>
      <c r="F37" s="96"/>
      <c r="G37" s="95"/>
      <c r="H37" s="95"/>
      <c r="I37" s="170">
        <v>26.5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2090.3999999999996</v>
      </c>
      <c r="F39" s="95"/>
      <c r="G39" s="107"/>
      <c r="H39" s="107"/>
      <c r="I39" s="106">
        <f>SUM(I15:I38)</f>
        <v>3511.6999999999994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426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Центральная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ф,10кВ Центральная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28.8</v>
      </c>
      <c r="F14" s="94"/>
      <c r="G14" s="95"/>
      <c r="H14" s="95"/>
      <c r="I14" s="164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30.3</v>
      </c>
      <c r="F15" s="96"/>
      <c r="G15" s="95"/>
      <c r="H15" s="95"/>
      <c r="I15" s="164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28.5</v>
      </c>
      <c r="F16" s="96"/>
      <c r="G16" s="95"/>
      <c r="H16" s="95"/>
      <c r="I16" s="164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28.5</v>
      </c>
      <c r="F17" s="96"/>
      <c r="G17" s="95"/>
      <c r="H17" s="95"/>
      <c r="I17" s="164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23.1</v>
      </c>
      <c r="F18" s="96"/>
      <c r="G18" s="95"/>
      <c r="H18" s="95"/>
      <c r="I18" s="164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24</v>
      </c>
      <c r="F19" s="96"/>
      <c r="G19" s="95"/>
      <c r="H19" s="95"/>
      <c r="I19" s="164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26.400000000000002</v>
      </c>
      <c r="F20" s="96"/>
      <c r="G20" s="95"/>
      <c r="H20" s="95"/>
      <c r="I20" s="164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30.3</v>
      </c>
      <c r="F21" s="96"/>
      <c r="G21" s="95"/>
      <c r="H21" s="95"/>
      <c r="I21" s="164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35.1</v>
      </c>
      <c r="F22" s="96"/>
      <c r="G22" s="95"/>
      <c r="H22" s="95"/>
      <c r="I22" s="164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37.200000000000003</v>
      </c>
      <c r="F23" s="96"/>
      <c r="G23" s="95"/>
      <c r="H23" s="95"/>
      <c r="I23" s="164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35.700000000000003</v>
      </c>
      <c r="F24" s="96"/>
      <c r="G24" s="95"/>
      <c r="H24" s="95"/>
      <c r="I24" s="164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34.200000000000003</v>
      </c>
      <c r="F25" s="96"/>
      <c r="G25" s="95"/>
      <c r="H25" s="95"/>
      <c r="I25" s="164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33.6</v>
      </c>
      <c r="F26" s="96"/>
      <c r="G26" s="95"/>
      <c r="H26" s="95"/>
      <c r="I26" s="164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36</v>
      </c>
      <c r="F27" s="96"/>
      <c r="G27" s="95"/>
      <c r="H27" s="95"/>
      <c r="I27" s="164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36.300000000000004</v>
      </c>
      <c r="F28" s="96"/>
      <c r="G28" s="95"/>
      <c r="H28" s="95"/>
      <c r="I28" s="164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33.6</v>
      </c>
      <c r="F29" s="96"/>
      <c r="G29" s="95"/>
      <c r="H29" s="95"/>
      <c r="I29" s="164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34.200000000000003</v>
      </c>
      <c r="F30" s="96"/>
      <c r="G30" s="95"/>
      <c r="H30" s="95"/>
      <c r="I30" s="164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32.700000000000003</v>
      </c>
      <c r="F31" s="96"/>
      <c r="G31" s="95"/>
      <c r="H31" s="95"/>
      <c r="I31" s="164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33.9</v>
      </c>
      <c r="F32" s="96"/>
      <c r="G32" s="95"/>
      <c r="H32" s="95"/>
      <c r="I32" s="164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33.9</v>
      </c>
      <c r="F33" s="96"/>
      <c r="G33" s="95"/>
      <c r="H33" s="95"/>
      <c r="I33" s="164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31.2</v>
      </c>
      <c r="F34" s="96"/>
      <c r="G34" s="95"/>
      <c r="H34" s="95"/>
      <c r="I34" s="164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31.8</v>
      </c>
      <c r="F35" s="96"/>
      <c r="G35" s="95"/>
      <c r="H35" s="95"/>
      <c r="I35" s="164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28.5</v>
      </c>
      <c r="F36" s="96"/>
      <c r="G36" s="95"/>
      <c r="H36" s="95"/>
      <c r="I36" s="164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25.2</v>
      </c>
      <c r="F37" s="96"/>
      <c r="G37" s="95"/>
      <c r="H37" s="95"/>
      <c r="I37" s="164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724.2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427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428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ЭСУ-1</v>
      </c>
      <c r="C10" s="232"/>
      <c r="D10" s="232"/>
      <c r="E10" s="232"/>
      <c r="F10" s="215" t="str">
        <f>N4</f>
        <v>ф,10кВ ЭСУ-2</v>
      </c>
      <c r="G10" s="218"/>
      <c r="H10" s="218"/>
      <c r="I10" s="219"/>
      <c r="J10" s="232" t="str">
        <f>N3</f>
        <v>ф,10кВ ЭСУ-1</v>
      </c>
      <c r="K10" s="232"/>
      <c r="L10" s="232"/>
      <c r="M10" s="232"/>
      <c r="N10" s="215" t="str">
        <f>N4</f>
        <v>ф,10кВ ЭСУ-2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103.2</v>
      </c>
      <c r="F14" s="94"/>
      <c r="G14" s="95"/>
      <c r="H14" s="95"/>
      <c r="I14" s="170">
        <v>484.8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99</v>
      </c>
      <c r="F15" s="96"/>
      <c r="G15" s="95"/>
      <c r="H15" s="95"/>
      <c r="I15" s="170">
        <v>448.2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84.9</v>
      </c>
      <c r="F16" s="96"/>
      <c r="G16" s="95"/>
      <c r="H16" s="95"/>
      <c r="I16" s="170">
        <v>430.8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84.600000000000009</v>
      </c>
      <c r="F17" s="96"/>
      <c r="G17" s="95"/>
      <c r="H17" s="95"/>
      <c r="I17" s="170">
        <v>403.2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76.2</v>
      </c>
      <c r="F18" s="96"/>
      <c r="G18" s="95"/>
      <c r="H18" s="95"/>
      <c r="I18" s="170">
        <v>399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71.400000000000006</v>
      </c>
      <c r="F19" s="96"/>
      <c r="G19" s="95"/>
      <c r="H19" s="95"/>
      <c r="I19" s="170">
        <v>423.6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83.7</v>
      </c>
      <c r="F20" s="96"/>
      <c r="G20" s="95"/>
      <c r="H20" s="95"/>
      <c r="I20" s="170">
        <v>512.4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105.3</v>
      </c>
      <c r="F21" s="96"/>
      <c r="G21" s="95"/>
      <c r="H21" s="95"/>
      <c r="I21" s="170">
        <v>682.2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129</v>
      </c>
      <c r="F22" s="96"/>
      <c r="G22" s="95"/>
      <c r="H22" s="95"/>
      <c r="I22" s="170">
        <v>752.4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130.80000000000001</v>
      </c>
      <c r="F23" s="96"/>
      <c r="G23" s="95"/>
      <c r="H23" s="95"/>
      <c r="I23" s="170">
        <v>801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146.1</v>
      </c>
      <c r="F24" s="96"/>
      <c r="G24" s="95"/>
      <c r="H24" s="95"/>
      <c r="I24" s="170">
        <v>766.2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130.80000000000001</v>
      </c>
      <c r="F25" s="96"/>
      <c r="G25" s="95"/>
      <c r="H25" s="95"/>
      <c r="I25" s="170">
        <v>730.2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139.80000000000001</v>
      </c>
      <c r="F26" s="96"/>
      <c r="G26" s="95"/>
      <c r="H26" s="95"/>
      <c r="I26" s="170">
        <v>717.6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132.9</v>
      </c>
      <c r="F27" s="96"/>
      <c r="G27" s="95"/>
      <c r="H27" s="95"/>
      <c r="I27" s="170">
        <v>700.2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129.6</v>
      </c>
      <c r="F28" s="96"/>
      <c r="G28" s="95"/>
      <c r="H28" s="95"/>
      <c r="I28" s="170">
        <v>696.6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129.30000000000001</v>
      </c>
      <c r="F29" s="96"/>
      <c r="G29" s="95"/>
      <c r="H29" s="95"/>
      <c r="I29" s="170">
        <v>658.2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129</v>
      </c>
      <c r="F30" s="96"/>
      <c r="G30" s="95"/>
      <c r="H30" s="95"/>
      <c r="I30" s="170">
        <v>627.6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197.1</v>
      </c>
      <c r="F31" s="96"/>
      <c r="G31" s="95"/>
      <c r="H31" s="95"/>
      <c r="I31" s="170">
        <v>632.4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116.4</v>
      </c>
      <c r="F32" s="96"/>
      <c r="G32" s="95"/>
      <c r="H32" s="95"/>
      <c r="I32" s="170">
        <v>663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114.60000000000001</v>
      </c>
      <c r="F33" s="96"/>
      <c r="G33" s="95"/>
      <c r="H33" s="95"/>
      <c r="I33" s="170">
        <v>703.2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119.7</v>
      </c>
      <c r="F34" s="96"/>
      <c r="G34" s="95"/>
      <c r="H34" s="95"/>
      <c r="I34" s="170">
        <v>698.4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113.4</v>
      </c>
      <c r="F35" s="96"/>
      <c r="G35" s="95"/>
      <c r="H35" s="95"/>
      <c r="I35" s="170">
        <v>688.2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106.2</v>
      </c>
      <c r="F36" s="96"/>
      <c r="G36" s="95"/>
      <c r="H36" s="95"/>
      <c r="I36" s="170">
        <v>638.4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99.9</v>
      </c>
      <c r="F37" s="96"/>
      <c r="G37" s="95"/>
      <c r="H37" s="95"/>
      <c r="I37" s="170">
        <v>551.4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2669.7</v>
      </c>
      <c r="F39" s="95"/>
      <c r="G39" s="107"/>
      <c r="H39" s="107"/>
      <c r="I39" s="106">
        <f>SUM(I15:I38)</f>
        <v>14324.400000000001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429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430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Дедово Поле</v>
      </c>
      <c r="C10" s="232"/>
      <c r="D10" s="232"/>
      <c r="E10" s="232"/>
      <c r="F10" s="215" t="str">
        <f>N4</f>
        <v>ф,10кВ Котельная</v>
      </c>
      <c r="G10" s="218"/>
      <c r="H10" s="218"/>
      <c r="I10" s="219"/>
      <c r="J10" s="232" t="str">
        <f>N3</f>
        <v>ф,10кВ Дедово Поле</v>
      </c>
      <c r="K10" s="232"/>
      <c r="L10" s="232"/>
      <c r="M10" s="232"/>
      <c r="N10" s="215" t="str">
        <f>N4</f>
        <v>ф,10кВ Котельная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132.30000000000001</v>
      </c>
      <c r="F14" s="94"/>
      <c r="G14" s="95"/>
      <c r="H14" s="95"/>
      <c r="I14" s="170">
        <v>3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124.2</v>
      </c>
      <c r="F15" s="96"/>
      <c r="G15" s="95"/>
      <c r="H15" s="95"/>
      <c r="I15" s="170">
        <v>3.3000000000000003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115.8</v>
      </c>
      <c r="F16" s="96"/>
      <c r="G16" s="95"/>
      <c r="H16" s="95"/>
      <c r="I16" s="170">
        <v>3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110.4</v>
      </c>
      <c r="F17" s="96"/>
      <c r="G17" s="95"/>
      <c r="H17" s="95"/>
      <c r="I17" s="170">
        <v>3.3000000000000003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110.7</v>
      </c>
      <c r="F18" s="96"/>
      <c r="G18" s="95"/>
      <c r="H18" s="95"/>
      <c r="I18" s="170">
        <v>3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112.2</v>
      </c>
      <c r="F19" s="96"/>
      <c r="G19" s="95"/>
      <c r="H19" s="95"/>
      <c r="I19" s="170">
        <v>3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143.1</v>
      </c>
      <c r="F20" s="96"/>
      <c r="G20" s="95"/>
      <c r="H20" s="95"/>
      <c r="I20" s="170">
        <v>3.3000000000000003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168.9</v>
      </c>
      <c r="F21" s="96"/>
      <c r="G21" s="95"/>
      <c r="H21" s="95"/>
      <c r="I21" s="170">
        <v>3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202.20000000000002</v>
      </c>
      <c r="F22" s="96"/>
      <c r="G22" s="95"/>
      <c r="H22" s="95"/>
      <c r="I22" s="170">
        <v>5.1000000000000005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194.4</v>
      </c>
      <c r="F23" s="96"/>
      <c r="G23" s="95"/>
      <c r="H23" s="95"/>
      <c r="I23" s="170">
        <v>5.4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195</v>
      </c>
      <c r="F24" s="96"/>
      <c r="G24" s="95"/>
      <c r="H24" s="95"/>
      <c r="I24" s="170">
        <v>5.7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200.4</v>
      </c>
      <c r="F25" s="96"/>
      <c r="G25" s="95"/>
      <c r="H25" s="95"/>
      <c r="I25" s="170">
        <v>4.2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189</v>
      </c>
      <c r="F26" s="96"/>
      <c r="G26" s="95"/>
      <c r="H26" s="95"/>
      <c r="I26" s="170">
        <v>3.3000000000000003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180.6</v>
      </c>
      <c r="F27" s="96"/>
      <c r="G27" s="95"/>
      <c r="H27" s="95"/>
      <c r="I27" s="170">
        <v>3.6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179.1</v>
      </c>
      <c r="F28" s="96"/>
      <c r="G28" s="95"/>
      <c r="H28" s="95"/>
      <c r="I28" s="170">
        <v>4.2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174</v>
      </c>
      <c r="F29" s="96"/>
      <c r="G29" s="95"/>
      <c r="H29" s="95"/>
      <c r="I29" s="170">
        <v>13.8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174.3</v>
      </c>
      <c r="F30" s="96"/>
      <c r="G30" s="95"/>
      <c r="H30" s="95"/>
      <c r="I30" s="170">
        <v>7.8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192</v>
      </c>
      <c r="F31" s="96"/>
      <c r="G31" s="95"/>
      <c r="H31" s="95"/>
      <c r="I31" s="170">
        <v>3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187.5</v>
      </c>
      <c r="F32" s="96"/>
      <c r="G32" s="95"/>
      <c r="H32" s="95"/>
      <c r="I32" s="170">
        <v>3.3000000000000003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184.5</v>
      </c>
      <c r="F33" s="96"/>
      <c r="G33" s="95"/>
      <c r="H33" s="95"/>
      <c r="I33" s="170">
        <v>3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192</v>
      </c>
      <c r="F34" s="96"/>
      <c r="G34" s="95"/>
      <c r="H34" s="95"/>
      <c r="I34" s="170">
        <v>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199.20000000000002</v>
      </c>
      <c r="F35" s="96"/>
      <c r="G35" s="95"/>
      <c r="H35" s="95"/>
      <c r="I35" s="170">
        <v>3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197.1</v>
      </c>
      <c r="F36" s="96"/>
      <c r="G36" s="95"/>
      <c r="H36" s="95"/>
      <c r="I36" s="170">
        <v>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165</v>
      </c>
      <c r="F37" s="96"/>
      <c r="G37" s="95"/>
      <c r="H37" s="95"/>
      <c r="I37" s="170">
        <v>2.7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3891.6</v>
      </c>
      <c r="F39" s="95"/>
      <c r="G39" s="107"/>
      <c r="H39" s="107"/>
      <c r="I39" s="106">
        <f>SUM(I15:I38)</f>
        <v>96.000000000000014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431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432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ЛПХ</v>
      </c>
      <c r="C10" s="232"/>
      <c r="D10" s="232"/>
      <c r="E10" s="232"/>
      <c r="F10" s="215" t="str">
        <f>N4</f>
        <v>ф,10кВ Сазоново</v>
      </c>
      <c r="G10" s="218"/>
      <c r="H10" s="218"/>
      <c r="I10" s="219"/>
      <c r="J10" s="232" t="str">
        <f>N3</f>
        <v>ф,10кВ ЛПХ</v>
      </c>
      <c r="K10" s="232"/>
      <c r="L10" s="232"/>
      <c r="M10" s="232"/>
      <c r="N10" s="215" t="str">
        <f>N4</f>
        <v>ф,10кВ Сазоново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117.60000000000001</v>
      </c>
      <c r="F14" s="94"/>
      <c r="G14" s="95"/>
      <c r="H14" s="95"/>
      <c r="I14" s="170">
        <v>80.7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106.8</v>
      </c>
      <c r="F15" s="96"/>
      <c r="G15" s="95"/>
      <c r="H15" s="95"/>
      <c r="I15" s="170">
        <v>72.600000000000009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92.100000000000009</v>
      </c>
      <c r="F16" s="96"/>
      <c r="G16" s="95"/>
      <c r="H16" s="95"/>
      <c r="I16" s="170">
        <v>67.2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85.5</v>
      </c>
      <c r="F17" s="96"/>
      <c r="G17" s="95"/>
      <c r="H17" s="95"/>
      <c r="I17" s="170">
        <v>59.7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87.9</v>
      </c>
      <c r="F18" s="96"/>
      <c r="G18" s="95"/>
      <c r="H18" s="95"/>
      <c r="I18" s="170">
        <v>60.300000000000004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88.5</v>
      </c>
      <c r="F19" s="96"/>
      <c r="G19" s="95"/>
      <c r="H19" s="95"/>
      <c r="I19" s="170">
        <v>63.6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110.10000000000001</v>
      </c>
      <c r="F20" s="96"/>
      <c r="G20" s="95"/>
      <c r="H20" s="95"/>
      <c r="I20" s="170">
        <v>79.2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138.30000000000001</v>
      </c>
      <c r="F21" s="96"/>
      <c r="G21" s="95"/>
      <c r="H21" s="95"/>
      <c r="I21" s="170">
        <v>87.9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204.3</v>
      </c>
      <c r="F22" s="96"/>
      <c r="G22" s="95"/>
      <c r="H22" s="95"/>
      <c r="I22" s="170">
        <v>90.9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191.1</v>
      </c>
      <c r="F23" s="96"/>
      <c r="G23" s="95"/>
      <c r="H23" s="95"/>
      <c r="I23" s="170">
        <v>100.8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169.5</v>
      </c>
      <c r="F24" s="96"/>
      <c r="G24" s="95"/>
      <c r="H24" s="95"/>
      <c r="I24" s="170">
        <v>101.10000000000001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172.5</v>
      </c>
      <c r="F25" s="96"/>
      <c r="G25" s="95"/>
      <c r="H25" s="95"/>
      <c r="I25" s="170">
        <v>100.5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150.30000000000001</v>
      </c>
      <c r="F26" s="96"/>
      <c r="G26" s="95"/>
      <c r="H26" s="95"/>
      <c r="I26" s="170">
        <v>95.4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188.70000000000002</v>
      </c>
      <c r="F27" s="96"/>
      <c r="G27" s="95"/>
      <c r="H27" s="95"/>
      <c r="I27" s="170">
        <v>97.2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178.20000000000002</v>
      </c>
      <c r="F28" s="96"/>
      <c r="G28" s="95"/>
      <c r="H28" s="95"/>
      <c r="I28" s="170">
        <v>93.9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192.6</v>
      </c>
      <c r="F29" s="96"/>
      <c r="G29" s="95"/>
      <c r="H29" s="95"/>
      <c r="I29" s="170">
        <v>87.3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190.5</v>
      </c>
      <c r="F30" s="96"/>
      <c r="G30" s="95"/>
      <c r="H30" s="95"/>
      <c r="I30" s="170">
        <v>91.5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149.1</v>
      </c>
      <c r="F31" s="96"/>
      <c r="G31" s="95"/>
      <c r="H31" s="95"/>
      <c r="I31" s="170">
        <v>103.5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156.30000000000001</v>
      </c>
      <c r="F32" s="96"/>
      <c r="G32" s="95"/>
      <c r="H32" s="95"/>
      <c r="I32" s="170">
        <v>114.9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151.5</v>
      </c>
      <c r="F33" s="96"/>
      <c r="G33" s="95"/>
      <c r="H33" s="95"/>
      <c r="I33" s="170">
        <v>125.10000000000001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152.4</v>
      </c>
      <c r="F34" s="96"/>
      <c r="G34" s="95"/>
      <c r="H34" s="95"/>
      <c r="I34" s="170">
        <v>122.10000000000001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163.20000000000002</v>
      </c>
      <c r="F35" s="96"/>
      <c r="G35" s="95"/>
      <c r="H35" s="95"/>
      <c r="I35" s="170">
        <v>116.4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149.4</v>
      </c>
      <c r="F36" s="96"/>
      <c r="G36" s="95"/>
      <c r="H36" s="95"/>
      <c r="I36" s="170">
        <v>111.3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136.80000000000001</v>
      </c>
      <c r="F37" s="96"/>
      <c r="G37" s="95"/>
      <c r="H37" s="95"/>
      <c r="I37" s="170">
        <v>91.2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3405.6000000000004</v>
      </c>
      <c r="F39" s="95"/>
      <c r="G39" s="107"/>
      <c r="H39" s="107"/>
      <c r="I39" s="106">
        <f>SUM(I15:I38)</f>
        <v>2133.6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433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434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ЭТС-1</v>
      </c>
      <c r="C10" s="232"/>
      <c r="D10" s="232"/>
      <c r="E10" s="232"/>
      <c r="F10" s="215" t="str">
        <f>N4</f>
        <v>ф,10кВ ЭТС-2</v>
      </c>
      <c r="G10" s="218"/>
      <c r="H10" s="218"/>
      <c r="I10" s="219"/>
      <c r="J10" s="232" t="str">
        <f>N3</f>
        <v>ф,10кВ ЭТС-1</v>
      </c>
      <c r="K10" s="232"/>
      <c r="L10" s="232"/>
      <c r="M10" s="232"/>
      <c r="N10" s="215" t="str">
        <f>N4</f>
        <v>ф,10кВ ЭТС-2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375.3</v>
      </c>
      <c r="F14" s="94"/>
      <c r="G14" s="95"/>
      <c r="H14" s="95"/>
      <c r="I14" s="170">
        <v>8.7000000000000011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344.1</v>
      </c>
      <c r="F15" s="96"/>
      <c r="G15" s="95"/>
      <c r="H15" s="95"/>
      <c r="I15" s="170">
        <v>4.8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300.90000000000003</v>
      </c>
      <c r="F16" s="96"/>
      <c r="G16" s="95"/>
      <c r="H16" s="95"/>
      <c r="I16" s="170">
        <v>5.1000000000000005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285.90000000000003</v>
      </c>
      <c r="F17" s="96"/>
      <c r="G17" s="95"/>
      <c r="H17" s="95"/>
      <c r="I17" s="170">
        <v>10.8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293.10000000000002</v>
      </c>
      <c r="F18" s="96"/>
      <c r="G18" s="95"/>
      <c r="H18" s="95"/>
      <c r="I18" s="170">
        <v>5.1000000000000005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320.10000000000002</v>
      </c>
      <c r="F19" s="96"/>
      <c r="G19" s="95"/>
      <c r="H19" s="95"/>
      <c r="I19" s="170">
        <v>5.1000000000000005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402.90000000000003</v>
      </c>
      <c r="F20" s="96"/>
      <c r="G20" s="95"/>
      <c r="H20" s="95"/>
      <c r="I20" s="170">
        <v>4.8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529.20000000000005</v>
      </c>
      <c r="F21" s="96"/>
      <c r="G21" s="95"/>
      <c r="H21" s="95"/>
      <c r="I21" s="170">
        <v>5.1000000000000005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554.4</v>
      </c>
      <c r="F22" s="96"/>
      <c r="G22" s="95"/>
      <c r="H22" s="95"/>
      <c r="I22" s="170">
        <v>11.700000000000001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580.80000000000007</v>
      </c>
      <c r="F23" s="96"/>
      <c r="G23" s="95"/>
      <c r="H23" s="95"/>
      <c r="I23" s="170">
        <v>5.1000000000000005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552.30000000000007</v>
      </c>
      <c r="F24" s="96"/>
      <c r="G24" s="95"/>
      <c r="H24" s="95"/>
      <c r="I24" s="170">
        <v>5.1000000000000005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559.20000000000005</v>
      </c>
      <c r="F25" s="96"/>
      <c r="G25" s="95"/>
      <c r="H25" s="95"/>
      <c r="I25" s="170">
        <v>5.1000000000000005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580.80000000000007</v>
      </c>
      <c r="F26" s="96"/>
      <c r="G26" s="95"/>
      <c r="H26" s="95"/>
      <c r="I26" s="170">
        <v>11.700000000000001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538.20000000000005</v>
      </c>
      <c r="F27" s="96"/>
      <c r="G27" s="95"/>
      <c r="H27" s="95"/>
      <c r="I27" s="170">
        <v>5.4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503.1</v>
      </c>
      <c r="F28" s="96"/>
      <c r="G28" s="95"/>
      <c r="H28" s="95"/>
      <c r="I28" s="170">
        <v>12.3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510.3</v>
      </c>
      <c r="F29" s="96"/>
      <c r="G29" s="95"/>
      <c r="H29" s="95"/>
      <c r="I29" s="170">
        <v>4.8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529.20000000000005</v>
      </c>
      <c r="F30" s="96"/>
      <c r="G30" s="95"/>
      <c r="H30" s="95"/>
      <c r="I30" s="170">
        <v>5.1000000000000005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546.9</v>
      </c>
      <c r="F31" s="96"/>
      <c r="G31" s="95"/>
      <c r="H31" s="95"/>
      <c r="I31" s="170">
        <v>12.6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564</v>
      </c>
      <c r="F32" s="96"/>
      <c r="G32" s="95"/>
      <c r="H32" s="95"/>
      <c r="I32" s="170">
        <v>4.8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554.1</v>
      </c>
      <c r="F33" s="96"/>
      <c r="G33" s="95"/>
      <c r="H33" s="95"/>
      <c r="I33" s="170">
        <v>4.5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561.6</v>
      </c>
      <c r="F34" s="96"/>
      <c r="G34" s="95"/>
      <c r="H34" s="95"/>
      <c r="I34" s="170">
        <v>13.5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538.79999999999995</v>
      </c>
      <c r="F35" s="96"/>
      <c r="G35" s="95"/>
      <c r="H35" s="95"/>
      <c r="I35" s="170">
        <v>5.1000000000000005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516.6</v>
      </c>
      <c r="F36" s="96"/>
      <c r="G36" s="95"/>
      <c r="H36" s="95"/>
      <c r="I36" s="170">
        <v>5.1000000000000005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456</v>
      </c>
      <c r="F37" s="96"/>
      <c r="G37" s="95"/>
      <c r="H37" s="95"/>
      <c r="I37" s="170">
        <v>16.2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11122.5</v>
      </c>
      <c r="F39" s="95"/>
      <c r="G39" s="107"/>
      <c r="H39" s="107"/>
      <c r="I39" s="106">
        <f>SUM(I15:I38)</f>
        <v>168.89999999999998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435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436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ЭТС-3</v>
      </c>
      <c r="C10" s="232"/>
      <c r="D10" s="232"/>
      <c r="E10" s="232"/>
      <c r="F10" s="215" t="str">
        <f>N4</f>
        <v>ф,10кВ ЭТС-4</v>
      </c>
      <c r="G10" s="218"/>
      <c r="H10" s="218"/>
      <c r="I10" s="219"/>
      <c r="J10" s="232" t="str">
        <f>N3</f>
        <v>ф,10кВ ЭТС-3</v>
      </c>
      <c r="K10" s="232"/>
      <c r="L10" s="232"/>
      <c r="M10" s="232"/>
      <c r="N10" s="215" t="str">
        <f>N4</f>
        <v>ф,10кВ ЭТС-4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64">
        <v>0</v>
      </c>
      <c r="F14" s="94"/>
      <c r="G14" s="95"/>
      <c r="H14" s="95"/>
      <c r="I14" s="170">
        <v>198.4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64">
        <v>0</v>
      </c>
      <c r="F15" s="96"/>
      <c r="G15" s="95"/>
      <c r="H15" s="95"/>
      <c r="I15" s="170">
        <v>184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64">
        <v>0</v>
      </c>
      <c r="F16" s="96"/>
      <c r="G16" s="95"/>
      <c r="H16" s="95"/>
      <c r="I16" s="170">
        <v>166.8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64">
        <v>0</v>
      </c>
      <c r="F17" s="96"/>
      <c r="G17" s="95"/>
      <c r="H17" s="95"/>
      <c r="I17" s="170">
        <v>155.20000000000002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64">
        <v>0</v>
      </c>
      <c r="F18" s="96"/>
      <c r="G18" s="95"/>
      <c r="H18" s="95"/>
      <c r="I18" s="170">
        <v>155.6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64">
        <v>0</v>
      </c>
      <c r="F19" s="96"/>
      <c r="G19" s="95"/>
      <c r="H19" s="95"/>
      <c r="I19" s="170">
        <v>178.8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64">
        <v>0</v>
      </c>
      <c r="F20" s="96"/>
      <c r="G20" s="95"/>
      <c r="H20" s="95"/>
      <c r="I20" s="170">
        <v>226.4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64">
        <v>0</v>
      </c>
      <c r="F21" s="96"/>
      <c r="G21" s="95"/>
      <c r="H21" s="95"/>
      <c r="I21" s="170">
        <v>266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64">
        <v>0</v>
      </c>
      <c r="F22" s="96"/>
      <c r="G22" s="95"/>
      <c r="H22" s="95"/>
      <c r="I22" s="170">
        <v>324.40000000000003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64">
        <v>0</v>
      </c>
      <c r="F23" s="96"/>
      <c r="G23" s="95"/>
      <c r="H23" s="95"/>
      <c r="I23" s="170">
        <v>348.8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64">
        <v>0</v>
      </c>
      <c r="F24" s="96"/>
      <c r="G24" s="95"/>
      <c r="H24" s="95"/>
      <c r="I24" s="170">
        <v>340.8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64">
        <v>0</v>
      </c>
      <c r="F25" s="96"/>
      <c r="G25" s="95"/>
      <c r="H25" s="95"/>
      <c r="I25" s="170">
        <v>332.8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64">
        <v>0</v>
      </c>
      <c r="F26" s="96"/>
      <c r="G26" s="95"/>
      <c r="H26" s="95"/>
      <c r="I26" s="170">
        <v>325.60000000000002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64">
        <v>0</v>
      </c>
      <c r="F27" s="96"/>
      <c r="G27" s="95"/>
      <c r="H27" s="95"/>
      <c r="I27" s="170">
        <v>299.2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64">
        <v>0</v>
      </c>
      <c r="F28" s="96"/>
      <c r="G28" s="95"/>
      <c r="H28" s="95"/>
      <c r="I28" s="170">
        <v>303.2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64">
        <v>0</v>
      </c>
      <c r="F29" s="96"/>
      <c r="G29" s="95"/>
      <c r="H29" s="95"/>
      <c r="I29" s="170">
        <v>301.60000000000002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64">
        <v>0</v>
      </c>
      <c r="F30" s="96"/>
      <c r="G30" s="95"/>
      <c r="H30" s="95"/>
      <c r="I30" s="170">
        <v>306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64">
        <v>0</v>
      </c>
      <c r="F31" s="96"/>
      <c r="G31" s="95"/>
      <c r="H31" s="95"/>
      <c r="I31" s="170">
        <v>298.40000000000003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64">
        <v>0</v>
      </c>
      <c r="F32" s="96"/>
      <c r="G32" s="95"/>
      <c r="H32" s="95"/>
      <c r="I32" s="170">
        <v>282.40000000000003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64">
        <v>0</v>
      </c>
      <c r="F33" s="96"/>
      <c r="G33" s="95"/>
      <c r="H33" s="95"/>
      <c r="I33" s="170">
        <v>282.40000000000003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64">
        <v>0</v>
      </c>
      <c r="F34" s="96"/>
      <c r="G34" s="95"/>
      <c r="H34" s="95"/>
      <c r="I34" s="170">
        <v>271.2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64">
        <v>0</v>
      </c>
      <c r="F35" s="96"/>
      <c r="G35" s="95"/>
      <c r="H35" s="95"/>
      <c r="I35" s="170">
        <v>274.8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64">
        <v>0</v>
      </c>
      <c r="F36" s="96"/>
      <c r="G36" s="95"/>
      <c r="H36" s="95"/>
      <c r="I36" s="170">
        <v>253.6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64">
        <v>0</v>
      </c>
      <c r="F37" s="96"/>
      <c r="G37" s="95"/>
      <c r="H37" s="95"/>
      <c r="I37" s="170">
        <v>228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6105.9999999999991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228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437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Ретранслятор (ПКУ)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ф,10кВ Ретранслятор (ПКУ)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124.8</v>
      </c>
      <c r="F14" s="94"/>
      <c r="G14" s="95"/>
      <c r="H14" s="95"/>
      <c r="I14" s="164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105.3</v>
      </c>
      <c r="F15" s="96"/>
      <c r="G15" s="95"/>
      <c r="H15" s="95"/>
      <c r="I15" s="164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108.60000000000001</v>
      </c>
      <c r="F16" s="96"/>
      <c r="G16" s="95"/>
      <c r="H16" s="95"/>
      <c r="I16" s="164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105.60000000000001</v>
      </c>
      <c r="F17" s="96"/>
      <c r="G17" s="95"/>
      <c r="H17" s="95"/>
      <c r="I17" s="164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110.10000000000001</v>
      </c>
      <c r="F18" s="96"/>
      <c r="G18" s="95"/>
      <c r="H18" s="95"/>
      <c r="I18" s="164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93.600000000000009</v>
      </c>
      <c r="F19" s="96"/>
      <c r="G19" s="95"/>
      <c r="H19" s="95"/>
      <c r="I19" s="164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108</v>
      </c>
      <c r="F20" s="96"/>
      <c r="G20" s="95"/>
      <c r="H20" s="95"/>
      <c r="I20" s="164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116.10000000000001</v>
      </c>
      <c r="F21" s="96"/>
      <c r="G21" s="95"/>
      <c r="H21" s="95"/>
      <c r="I21" s="164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192</v>
      </c>
      <c r="F22" s="96"/>
      <c r="G22" s="95"/>
      <c r="H22" s="95"/>
      <c r="I22" s="164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225.6</v>
      </c>
      <c r="F23" s="96"/>
      <c r="G23" s="95"/>
      <c r="H23" s="95"/>
      <c r="I23" s="164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182.4</v>
      </c>
      <c r="F24" s="96"/>
      <c r="G24" s="95"/>
      <c r="H24" s="95"/>
      <c r="I24" s="164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220.20000000000002</v>
      </c>
      <c r="F25" s="96"/>
      <c r="G25" s="95"/>
      <c r="H25" s="95"/>
      <c r="I25" s="164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134.4</v>
      </c>
      <c r="F26" s="96"/>
      <c r="G26" s="95"/>
      <c r="H26" s="95"/>
      <c r="I26" s="164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225.9</v>
      </c>
      <c r="F27" s="96"/>
      <c r="G27" s="95"/>
      <c r="H27" s="95"/>
      <c r="I27" s="164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263.10000000000002</v>
      </c>
      <c r="F28" s="96"/>
      <c r="G28" s="95"/>
      <c r="H28" s="95"/>
      <c r="I28" s="164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182.1</v>
      </c>
      <c r="F29" s="96"/>
      <c r="G29" s="95"/>
      <c r="H29" s="95"/>
      <c r="I29" s="164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241.8</v>
      </c>
      <c r="F30" s="96"/>
      <c r="G30" s="95"/>
      <c r="H30" s="95"/>
      <c r="I30" s="164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237.9</v>
      </c>
      <c r="F31" s="96"/>
      <c r="G31" s="95"/>
      <c r="H31" s="95"/>
      <c r="I31" s="164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127.5</v>
      </c>
      <c r="F32" s="96"/>
      <c r="G32" s="95"/>
      <c r="H32" s="95"/>
      <c r="I32" s="164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123.9</v>
      </c>
      <c r="F33" s="96"/>
      <c r="G33" s="95"/>
      <c r="H33" s="95"/>
      <c r="I33" s="164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129</v>
      </c>
      <c r="F34" s="96"/>
      <c r="G34" s="95"/>
      <c r="H34" s="95"/>
      <c r="I34" s="164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126.3</v>
      </c>
      <c r="F35" s="96"/>
      <c r="G35" s="95"/>
      <c r="H35" s="95"/>
      <c r="I35" s="164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117.3</v>
      </c>
      <c r="F36" s="96"/>
      <c r="G36" s="95"/>
      <c r="H36" s="95"/>
      <c r="I36" s="164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136.19999999999999</v>
      </c>
      <c r="F37" s="96"/>
      <c r="G37" s="95"/>
      <c r="H37" s="95"/>
      <c r="I37" s="164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3612.900000000001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ТП-129 В-1</v>
      </c>
      <c r="C10" s="232"/>
      <c r="D10" s="232"/>
      <c r="E10" s="232"/>
      <c r="F10" s="215" t="str">
        <f>N4</f>
        <v>ТП-130</v>
      </c>
      <c r="G10" s="218"/>
      <c r="H10" s="218"/>
      <c r="I10" s="219"/>
      <c r="J10" s="232" t="str">
        <f>N3</f>
        <v>ТП-129 В-1</v>
      </c>
      <c r="K10" s="232"/>
      <c r="L10" s="232"/>
      <c r="M10" s="232"/>
      <c r="N10" s="215" t="str">
        <f>N4</f>
        <v>ТП-130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1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1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9.5375820988725053</v>
      </c>
      <c r="F14" s="94"/>
      <c r="G14" s="95"/>
      <c r="H14" s="95"/>
      <c r="I14" s="92">
        <v>2.4095828013876845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7.4523922048192777</v>
      </c>
      <c r="F15" s="96"/>
      <c r="G15" s="95"/>
      <c r="H15" s="95"/>
      <c r="I15" s="92">
        <v>0.7895657168674699</v>
      </c>
      <c r="J15" s="94"/>
      <c r="K15" s="94"/>
      <c r="L15" s="94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8.5408850373626368</v>
      </c>
      <c r="F16" s="96"/>
      <c r="G16" s="95"/>
      <c r="H16" s="95"/>
      <c r="I16" s="92">
        <v>0.96071759999999984</v>
      </c>
      <c r="J16" s="94"/>
      <c r="K16" s="94"/>
      <c r="L16" s="94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7.8767367083969457</v>
      </c>
      <c r="F17" s="96"/>
      <c r="G17" s="95"/>
      <c r="H17" s="95"/>
      <c r="I17" s="92">
        <v>0.7971168671755724</v>
      </c>
      <c r="J17" s="94"/>
      <c r="K17" s="94"/>
      <c r="L17" s="94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7.3700500090171328</v>
      </c>
      <c r="F18" s="96"/>
      <c r="G18" s="95"/>
      <c r="H18" s="95"/>
      <c r="I18" s="92">
        <v>0.78431055906221814</v>
      </c>
      <c r="J18" s="94"/>
      <c r="K18" s="94"/>
      <c r="L18" s="94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7.5374499789473681</v>
      </c>
      <c r="F19" s="96"/>
      <c r="G19" s="95"/>
      <c r="H19" s="95"/>
      <c r="I19" s="92">
        <v>0.87799452631578945</v>
      </c>
      <c r="J19" s="94"/>
      <c r="K19" s="94"/>
      <c r="L19" s="94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6.4194104685367703</v>
      </c>
      <c r="F20" s="96"/>
      <c r="G20" s="95"/>
      <c r="H20" s="95"/>
      <c r="I20" s="92">
        <v>0.63899532373009849</v>
      </c>
      <c r="J20" s="94"/>
      <c r="K20" s="94"/>
      <c r="L20" s="94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6.1769235461829171</v>
      </c>
      <c r="F21" s="96"/>
      <c r="G21" s="95"/>
      <c r="H21" s="95"/>
      <c r="I21" s="92">
        <v>0.80793593393801988</v>
      </c>
      <c r="J21" s="94"/>
      <c r="K21" s="94"/>
      <c r="L21" s="94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7.3288514153846167</v>
      </c>
      <c r="F22" s="96"/>
      <c r="G22" s="95"/>
      <c r="H22" s="95"/>
      <c r="I22" s="92">
        <v>1.4467729076923075</v>
      </c>
      <c r="J22" s="94"/>
      <c r="K22" s="94"/>
      <c r="L22" s="94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7.2750709692923898</v>
      </c>
      <c r="F23" s="96"/>
      <c r="G23" s="95"/>
      <c r="H23" s="95"/>
      <c r="I23" s="92">
        <v>1.4433340340453937</v>
      </c>
      <c r="J23" s="94"/>
      <c r="K23" s="94"/>
      <c r="L23" s="94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9.5712965958275369</v>
      </c>
      <c r="F24" s="96"/>
      <c r="G24" s="95"/>
      <c r="H24" s="95"/>
      <c r="I24" s="92">
        <v>1.8570038127955493</v>
      </c>
      <c r="J24" s="94"/>
      <c r="K24" s="94"/>
      <c r="L24" s="94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9.8777372458543624</v>
      </c>
      <c r="F25" s="96"/>
      <c r="G25" s="95"/>
      <c r="H25" s="95"/>
      <c r="I25" s="92">
        <v>1.1470359198269646</v>
      </c>
      <c r="J25" s="94"/>
      <c r="K25" s="94"/>
      <c r="L25" s="94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8.5702888727272732</v>
      </c>
      <c r="F26" s="96"/>
      <c r="G26" s="95"/>
      <c r="H26" s="95"/>
      <c r="I26" s="92">
        <v>1.6673684363636363</v>
      </c>
      <c r="J26" s="94"/>
      <c r="K26" s="94"/>
      <c r="L26" s="94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8.427484273305673</v>
      </c>
      <c r="F27" s="96"/>
      <c r="G27" s="95"/>
      <c r="H27" s="95"/>
      <c r="I27" s="92">
        <v>2.3178553360995853</v>
      </c>
      <c r="J27" s="94"/>
      <c r="K27" s="94"/>
      <c r="L27" s="94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8.461942446829271</v>
      </c>
      <c r="F28" s="96"/>
      <c r="G28" s="95"/>
      <c r="H28" s="95"/>
      <c r="I28" s="92">
        <v>1.6452118165853662</v>
      </c>
      <c r="J28" s="94"/>
      <c r="K28" s="94"/>
      <c r="L28" s="94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8.9382367663394113</v>
      </c>
      <c r="F29" s="96"/>
      <c r="G29" s="95"/>
      <c r="H29" s="95"/>
      <c r="I29" s="92">
        <v>2.1963245396914446</v>
      </c>
      <c r="J29" s="94"/>
      <c r="K29" s="94"/>
      <c r="L29" s="94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9.1457081374449345</v>
      </c>
      <c r="F30" s="96"/>
      <c r="G30" s="95"/>
      <c r="H30" s="95"/>
      <c r="I30" s="92">
        <v>1.9576070731277533</v>
      </c>
      <c r="J30" s="94"/>
      <c r="K30" s="94"/>
      <c r="L30" s="94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9.237549176470587</v>
      </c>
      <c r="F31" s="96"/>
      <c r="G31" s="95"/>
      <c r="H31" s="95"/>
      <c r="I31" s="92">
        <v>2.5684219448994789</v>
      </c>
      <c r="J31" s="94"/>
      <c r="K31" s="94"/>
      <c r="L31" s="94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8.8238237156704358</v>
      </c>
      <c r="F32" s="96"/>
      <c r="G32" s="95"/>
      <c r="H32" s="95"/>
      <c r="I32" s="92">
        <v>2.4932160930533116</v>
      </c>
      <c r="J32" s="94"/>
      <c r="K32" s="94"/>
      <c r="L32" s="94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8.8370156378077844</v>
      </c>
      <c r="F33" s="96"/>
      <c r="G33" s="95"/>
      <c r="H33" s="95"/>
      <c r="I33" s="92">
        <v>1.9182562922954733</v>
      </c>
      <c r="J33" s="94"/>
      <c r="K33" s="94"/>
      <c r="L33" s="94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7.7777490731707335</v>
      </c>
      <c r="F34" s="96"/>
      <c r="G34" s="95"/>
      <c r="H34" s="95"/>
      <c r="I34" s="92">
        <v>1.6590528658536583</v>
      </c>
      <c r="J34" s="94"/>
      <c r="K34" s="94"/>
      <c r="L34" s="94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8.5715805564950038</v>
      </c>
      <c r="F35" s="96"/>
      <c r="G35" s="95"/>
      <c r="H35" s="95"/>
      <c r="I35" s="92">
        <v>2.8551803474250579</v>
      </c>
      <c r="J35" s="94"/>
      <c r="K35" s="94"/>
      <c r="L35" s="94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7.5742909660574416</v>
      </c>
      <c r="F36" s="96"/>
      <c r="G36" s="95"/>
      <c r="H36" s="95"/>
      <c r="I36" s="92">
        <v>2.2722872898172324</v>
      </c>
      <c r="J36" s="94"/>
      <c r="K36" s="94"/>
      <c r="L36" s="94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7.4380573425129093</v>
      </c>
      <c r="F37" s="96"/>
      <c r="G37" s="95"/>
      <c r="H37" s="95"/>
      <c r="I37" s="92">
        <v>2.2691711772805507</v>
      </c>
      <c r="J37" s="94"/>
      <c r="K37" s="94"/>
      <c r="L37" s="94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4"/>
      <c r="K38" s="94"/>
      <c r="L38" s="94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187.23053114445341</v>
      </c>
      <c r="F39" s="95"/>
      <c r="G39" s="107"/>
      <c r="H39" s="107"/>
      <c r="I39" s="106">
        <f>SUM(I15:I38)</f>
        <v>37.370736413941934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454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258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ТП-126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ТП-126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1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1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0.57930736339982647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0.63323566265060238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0.45245726844583983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0.45827276335877865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0.38988097385031562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0.39908842105263154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6.2200076724791504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11.048510276643993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11.999362615384616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11.012722109479304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16.264617296244783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11.670524798846431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9.6098443636363644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8.7142445809128635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3.7397963707317081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2.5305821150070122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3.7717583788546256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3.2399631868950109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2.3089653247172861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2.1184626528991264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0.38916054878048778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0.63414899308224437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0.82155007832898175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0.49158820998278835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3"/>
      <c r="C39" s="182"/>
      <c r="D39" s="182"/>
      <c r="E39" s="106">
        <f>SUM(E15:E38)</f>
        <v>108.91874466226496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452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255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254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ТП-53</v>
      </c>
      <c r="C10" s="232"/>
      <c r="D10" s="232"/>
      <c r="E10" s="232"/>
      <c r="F10" s="215" t="str">
        <f>N4</f>
        <v>ТП-54</v>
      </c>
      <c r="G10" s="218"/>
      <c r="H10" s="218"/>
      <c r="I10" s="219"/>
      <c r="J10" s="232" t="str">
        <f>N3</f>
        <v>ТП-53</v>
      </c>
      <c r="K10" s="232"/>
      <c r="L10" s="232"/>
      <c r="M10" s="232"/>
      <c r="N10" s="215" t="str">
        <f>N4</f>
        <v>ТП-54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40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40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71.951653686036437</v>
      </c>
      <c r="F14" s="94"/>
      <c r="G14" s="95"/>
      <c r="H14" s="95"/>
      <c r="I14" s="92">
        <v>32.743459670424976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4"/>
      <c r="C15" s="96"/>
      <c r="D15" s="96"/>
      <c r="E15" s="92">
        <v>47.558636746987951</v>
      </c>
      <c r="F15" s="94"/>
      <c r="G15" s="94"/>
      <c r="H15" s="94"/>
      <c r="I15" s="92">
        <v>21.470646686746989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4"/>
      <c r="C16" s="96"/>
      <c r="D16" s="96"/>
      <c r="E16" s="92">
        <v>44.959170574568283</v>
      </c>
      <c r="F16" s="94"/>
      <c r="G16" s="94"/>
      <c r="H16" s="94"/>
      <c r="I16" s="92">
        <v>22.034668973312399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4"/>
      <c r="C17" s="96"/>
      <c r="D17" s="96"/>
      <c r="E17" s="92">
        <v>38.4949121221374</v>
      </c>
      <c r="F17" s="94"/>
      <c r="G17" s="94"/>
      <c r="H17" s="94"/>
      <c r="I17" s="92">
        <v>19.330778381679387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4"/>
      <c r="C18" s="96"/>
      <c r="D18" s="96"/>
      <c r="E18" s="92">
        <v>34.881351127141563</v>
      </c>
      <c r="F18" s="94"/>
      <c r="G18" s="94"/>
      <c r="H18" s="94"/>
      <c r="I18" s="92">
        <v>15.575744905320107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4"/>
      <c r="C19" s="96"/>
      <c r="D19" s="96"/>
      <c r="E19" s="92">
        <v>36.011078526315785</v>
      </c>
      <c r="F19" s="94"/>
      <c r="G19" s="94"/>
      <c r="H19" s="94"/>
      <c r="I19" s="92">
        <v>16.881440210526318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4"/>
      <c r="C20" s="96"/>
      <c r="D20" s="96"/>
      <c r="E20" s="92">
        <v>31.791150326004544</v>
      </c>
      <c r="F20" s="94"/>
      <c r="G20" s="94"/>
      <c r="H20" s="94"/>
      <c r="I20" s="92">
        <v>16.637670796057616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4"/>
      <c r="C21" s="96"/>
      <c r="D21" s="96"/>
      <c r="E21" s="92">
        <v>34.812613741496605</v>
      </c>
      <c r="F21" s="94"/>
      <c r="G21" s="94"/>
      <c r="H21" s="94"/>
      <c r="I21" s="92">
        <v>18.681134979591835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4"/>
      <c r="C22" s="96"/>
      <c r="D22" s="96"/>
      <c r="E22" s="92">
        <v>54.885614461538466</v>
      </c>
      <c r="F22" s="94"/>
      <c r="G22" s="94"/>
      <c r="H22" s="94"/>
      <c r="I22" s="92">
        <v>28.088976461538465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4"/>
      <c r="C23" s="96"/>
      <c r="D23" s="96"/>
      <c r="E23" s="92">
        <v>55.923578357810413</v>
      </c>
      <c r="F23" s="94"/>
      <c r="G23" s="94"/>
      <c r="H23" s="94"/>
      <c r="I23" s="92">
        <v>28.667732903871826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4"/>
      <c r="C24" s="96"/>
      <c r="D24" s="96"/>
      <c r="E24" s="92">
        <v>65.582044611961052</v>
      </c>
      <c r="F24" s="94"/>
      <c r="G24" s="94"/>
      <c r="H24" s="94"/>
      <c r="I24" s="92">
        <v>36.988070486787201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4"/>
      <c r="C25" s="96"/>
      <c r="D25" s="96"/>
      <c r="E25" s="92">
        <v>66.768282070656085</v>
      </c>
      <c r="F25" s="94"/>
      <c r="G25" s="94"/>
      <c r="H25" s="94"/>
      <c r="I25" s="92">
        <v>35.377094188896891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4"/>
      <c r="C26" s="96"/>
      <c r="D26" s="96"/>
      <c r="E26" s="92">
        <v>57.840384000000007</v>
      </c>
      <c r="F26" s="94"/>
      <c r="G26" s="94"/>
      <c r="H26" s="94"/>
      <c r="I26" s="92">
        <v>30.076093090909097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4"/>
      <c r="C27" s="96"/>
      <c r="D27" s="96"/>
      <c r="E27" s="92">
        <v>58.823008177040123</v>
      </c>
      <c r="F27" s="94"/>
      <c r="G27" s="94"/>
      <c r="H27" s="94"/>
      <c r="I27" s="92">
        <v>27.034216564315358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4"/>
      <c r="C28" s="96"/>
      <c r="D28" s="96"/>
      <c r="E28" s="92">
        <v>59.478438087804896</v>
      </c>
      <c r="F28" s="94"/>
      <c r="G28" s="94"/>
      <c r="H28" s="94"/>
      <c r="I28" s="92">
        <v>30.030340917073172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4"/>
      <c r="C29" s="96"/>
      <c r="D29" s="96"/>
      <c r="E29" s="92">
        <v>61.065074962131824</v>
      </c>
      <c r="F29" s="94"/>
      <c r="G29" s="94"/>
      <c r="H29" s="94"/>
      <c r="I29" s="92">
        <v>31.880604589060308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4"/>
      <c r="C30" s="96"/>
      <c r="D30" s="96"/>
      <c r="E30" s="92">
        <v>60.315896810572688</v>
      </c>
      <c r="F30" s="94"/>
      <c r="G30" s="94"/>
      <c r="H30" s="94"/>
      <c r="I30" s="92">
        <v>34.743697374449347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4"/>
      <c r="C31" s="96"/>
      <c r="D31" s="96"/>
      <c r="E31" s="92">
        <v>64.312051228592694</v>
      </c>
      <c r="F31" s="94"/>
      <c r="G31" s="94"/>
      <c r="H31" s="94"/>
      <c r="I31" s="92">
        <v>35.176743172002972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4"/>
      <c r="C32" s="96"/>
      <c r="D32" s="96"/>
      <c r="E32" s="92">
        <v>71.368019127625189</v>
      </c>
      <c r="F32" s="94"/>
      <c r="G32" s="94"/>
      <c r="H32" s="94"/>
      <c r="I32" s="92">
        <v>33.468335767366717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4"/>
      <c r="C33" s="96"/>
      <c r="D33" s="96"/>
      <c r="E33" s="92">
        <v>78.111520381254977</v>
      </c>
      <c r="F33" s="94"/>
      <c r="G33" s="94"/>
      <c r="H33" s="94"/>
      <c r="I33" s="92">
        <v>39.668795170770466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4"/>
      <c r="C34" s="96"/>
      <c r="D34" s="96"/>
      <c r="E34" s="92">
        <v>72.424826341463429</v>
      </c>
      <c r="F34" s="94"/>
      <c r="G34" s="94"/>
      <c r="H34" s="94"/>
      <c r="I34" s="92">
        <v>33.242503719512193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4"/>
      <c r="C35" s="96"/>
      <c r="D35" s="96"/>
      <c r="E35" s="92">
        <v>86.153670345887789</v>
      </c>
      <c r="F35" s="94"/>
      <c r="G35" s="94"/>
      <c r="H35" s="94"/>
      <c r="I35" s="92">
        <v>39.294589392774789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4"/>
      <c r="C36" s="96"/>
      <c r="D36" s="96"/>
      <c r="E36" s="92">
        <v>72.496784960835512</v>
      </c>
      <c r="F36" s="94"/>
      <c r="G36" s="94"/>
      <c r="H36" s="94"/>
      <c r="I36" s="92">
        <v>33.663515404699744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4"/>
      <c r="C37" s="96"/>
      <c r="D37" s="96"/>
      <c r="E37" s="92">
        <v>64.784771566265064</v>
      </c>
      <c r="F37" s="94"/>
      <c r="G37" s="94"/>
      <c r="H37" s="94"/>
      <c r="I37" s="92">
        <v>31.992560705679864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4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1318.8428786560926</v>
      </c>
      <c r="F39" s="95"/>
      <c r="G39" s="107"/>
      <c r="H39" s="107"/>
      <c r="I39" s="106">
        <f>SUM(I15:I38)</f>
        <v>660.00595484294308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453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257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256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ТП-111</v>
      </c>
      <c r="C10" s="232"/>
      <c r="D10" s="232"/>
      <c r="E10" s="232"/>
      <c r="F10" s="215" t="str">
        <f>N4</f>
        <v>ТП-131</v>
      </c>
      <c r="G10" s="218"/>
      <c r="H10" s="218"/>
      <c r="I10" s="219"/>
      <c r="J10" s="232" t="str">
        <f>N3</f>
        <v>ТП-111</v>
      </c>
      <c r="K10" s="232"/>
      <c r="L10" s="232"/>
      <c r="M10" s="232"/>
      <c r="N10" s="215" t="str">
        <f>N4</f>
        <v>ТП-131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1.5112366001734605</v>
      </c>
      <c r="F14" s="94"/>
      <c r="G14" s="95"/>
      <c r="H14" s="95"/>
      <c r="I14" s="92">
        <v>12.989918154379879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1.8205525301204819</v>
      </c>
      <c r="F15" s="103"/>
      <c r="G15" s="95"/>
      <c r="H15" s="95"/>
      <c r="I15" s="92">
        <v>7.8837840000000003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1.9003205274725274</v>
      </c>
      <c r="F16" s="103"/>
      <c r="G16" s="95"/>
      <c r="H16" s="95"/>
      <c r="I16" s="92">
        <v>9.5076354009419131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1.6942205190839692</v>
      </c>
      <c r="F17" s="103"/>
      <c r="G17" s="95"/>
      <c r="H17" s="95"/>
      <c r="I17" s="92">
        <v>7.4323509984732832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1.6634921550946797</v>
      </c>
      <c r="F18" s="103"/>
      <c r="G18" s="95"/>
      <c r="H18" s="95"/>
      <c r="I18" s="92">
        <v>7.7560321731289452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1.729383157894737</v>
      </c>
      <c r="F19" s="103"/>
      <c r="G19" s="95"/>
      <c r="H19" s="95"/>
      <c r="I19" s="92">
        <v>13.068815494736839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1.2009486580742987</v>
      </c>
      <c r="F20" s="103"/>
      <c r="G20" s="95"/>
      <c r="H20" s="95"/>
      <c r="I20" s="92">
        <v>6.1452316239575433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1.5472272773998492</v>
      </c>
      <c r="F21" s="103"/>
      <c r="G21" s="95"/>
      <c r="H21" s="95"/>
      <c r="I21" s="92">
        <v>6.2847936169312177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1.1631046153846156</v>
      </c>
      <c r="F22" s="103"/>
      <c r="G22" s="95"/>
      <c r="H22" s="95"/>
      <c r="I22" s="92">
        <v>6.3066116923076931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1.1038392790387184</v>
      </c>
      <c r="F23" s="103"/>
      <c r="G23" s="95"/>
      <c r="H23" s="95"/>
      <c r="I23" s="92">
        <v>7.6703994552736976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1.4187205118219748</v>
      </c>
      <c r="F24" s="103"/>
      <c r="G24" s="95"/>
      <c r="H24" s="95"/>
      <c r="I24" s="92">
        <v>15.632948877885951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1.2532107166546502</v>
      </c>
      <c r="F25" s="103"/>
      <c r="G25" s="95"/>
      <c r="H25" s="95"/>
      <c r="I25" s="92">
        <v>10.220629622494592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1.0274676363636364</v>
      </c>
      <c r="F26" s="103"/>
      <c r="G26" s="95"/>
      <c r="H26" s="95"/>
      <c r="I26" s="92">
        <v>8.7757824000000006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1.8721139253112036</v>
      </c>
      <c r="F27" s="103"/>
      <c r="G27" s="95"/>
      <c r="H27" s="95"/>
      <c r="I27" s="92">
        <v>8.4869164614107877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1.104770185365854</v>
      </c>
      <c r="F28" s="103"/>
      <c r="G28" s="95"/>
      <c r="H28" s="95"/>
      <c r="I28" s="92">
        <v>8.7545572526829289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1.1667481402524544</v>
      </c>
      <c r="F29" s="103"/>
      <c r="G29" s="95"/>
      <c r="H29" s="95"/>
      <c r="I29" s="92">
        <v>9.9898867792426369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1.1283037885462555</v>
      </c>
      <c r="F30" s="103"/>
      <c r="G30" s="95"/>
      <c r="H30" s="95"/>
      <c r="I30" s="92">
        <v>18.41391782907489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1.1043483544303796</v>
      </c>
      <c r="F31" s="103"/>
      <c r="G31" s="95"/>
      <c r="H31" s="95"/>
      <c r="I31" s="92">
        <v>15.590800297840651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1.0884011631663975</v>
      </c>
      <c r="F32" s="103"/>
      <c r="G32" s="95"/>
      <c r="H32" s="95"/>
      <c r="I32" s="92">
        <v>18.247822929886915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2.8556566163621926</v>
      </c>
      <c r="F33" s="103"/>
      <c r="G33" s="95"/>
      <c r="H33" s="95"/>
      <c r="I33" s="92">
        <v>16.165499628276415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3.7414031707317079</v>
      </c>
      <c r="F34" s="103"/>
      <c r="G34" s="95"/>
      <c r="H34" s="95"/>
      <c r="I34" s="92">
        <v>12.890089756097563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2.3856081168332057</v>
      </c>
      <c r="F35" s="103"/>
      <c r="G35" s="95"/>
      <c r="H35" s="95"/>
      <c r="I35" s="92">
        <v>16.125502966948503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1.60302454308094</v>
      </c>
      <c r="F36" s="103"/>
      <c r="G36" s="95"/>
      <c r="H36" s="95"/>
      <c r="I36" s="92">
        <v>10.793698590078328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1.0487215146299484</v>
      </c>
      <c r="F37" s="103"/>
      <c r="G37" s="95"/>
      <c r="H37" s="95"/>
      <c r="I37" s="92">
        <v>9.2811854044750444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36.621587103114678</v>
      </c>
      <c r="F39" s="106"/>
      <c r="G39" s="107"/>
      <c r="H39" s="107"/>
      <c r="I39" s="111">
        <f>SUM(I15:I38)</f>
        <v>251.42489325214632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444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ТП-129 В-2</v>
      </c>
      <c r="C10" s="232"/>
      <c r="D10" s="232"/>
      <c r="E10" s="232"/>
      <c r="F10" s="215" t="str">
        <f>N4</f>
        <v>ТП-108 В-1</v>
      </c>
      <c r="G10" s="218"/>
      <c r="H10" s="218"/>
      <c r="I10" s="219"/>
      <c r="J10" s="232" t="str">
        <f>N3</f>
        <v>ТП-129 В-2</v>
      </c>
      <c r="K10" s="232"/>
      <c r="L10" s="232"/>
      <c r="M10" s="232"/>
      <c r="N10" s="215" t="str">
        <f>N4</f>
        <v>ТП-108 В-1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200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200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3.7025296704249788</v>
      </c>
      <c r="F14" s="94"/>
      <c r="G14" s="95"/>
      <c r="H14" s="95"/>
      <c r="I14" s="92">
        <v>39.124236426712926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2.9168417710843375</v>
      </c>
      <c r="F15" s="103"/>
      <c r="G15" s="95"/>
      <c r="H15" s="95"/>
      <c r="I15" s="92">
        <v>18.271487349397592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3.3889049406593403</v>
      </c>
      <c r="F16" s="103"/>
      <c r="G16" s="95"/>
      <c r="H16" s="95"/>
      <c r="I16" s="92">
        <v>23.98023522762951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3.1218096122137404</v>
      </c>
      <c r="F17" s="103"/>
      <c r="G17" s="95"/>
      <c r="H17" s="95"/>
      <c r="I17" s="92">
        <v>15.76180564885496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2.9202084941388633</v>
      </c>
      <c r="F18" s="103"/>
      <c r="G18" s="95"/>
      <c r="H18" s="95"/>
      <c r="I18" s="92">
        <v>29.371033363390445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2.991832863157895</v>
      </c>
      <c r="F19" s="103"/>
      <c r="G19" s="95"/>
      <c r="H19" s="95"/>
      <c r="I19" s="92">
        <v>29.266484210526315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2.5469175314632304</v>
      </c>
      <c r="F20" s="103"/>
      <c r="G20" s="95"/>
      <c r="H20" s="95"/>
      <c r="I20" s="92">
        <v>28.834097498104622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2.4483237269841269</v>
      </c>
      <c r="F21" s="103"/>
      <c r="G21" s="95"/>
      <c r="H21" s="95"/>
      <c r="I21" s="92">
        <v>30.99902538170824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2.9271466153846153</v>
      </c>
      <c r="F22" s="103"/>
      <c r="G22" s="95"/>
      <c r="H22" s="95"/>
      <c r="I22" s="92">
        <v>35.022372307692315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2.8866680680907879</v>
      </c>
      <c r="F23" s="103"/>
      <c r="G23" s="95"/>
      <c r="H23" s="95"/>
      <c r="I23" s="92">
        <v>34.591242523364478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3.7933884161335185</v>
      </c>
      <c r="F24" s="103"/>
      <c r="G24" s="95"/>
      <c r="H24" s="95"/>
      <c r="I24" s="92">
        <v>62.997946536856738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3.8884343625090123</v>
      </c>
      <c r="F25" s="103"/>
      <c r="G25" s="95"/>
      <c r="H25" s="95"/>
      <c r="I25" s="92">
        <v>48.910029358327321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3.3619345454545462</v>
      </c>
      <c r="F26" s="103"/>
      <c r="G26" s="95"/>
      <c r="H26" s="95"/>
      <c r="I26" s="92">
        <v>33.997090909090915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3.3074012680497931</v>
      </c>
      <c r="F27" s="103"/>
      <c r="G27" s="95"/>
      <c r="H27" s="95"/>
      <c r="I27" s="92">
        <v>37.219407800829885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3.3187893541463418</v>
      </c>
      <c r="F28" s="103"/>
      <c r="G28" s="95"/>
      <c r="H28" s="95"/>
      <c r="I28" s="92">
        <v>20.005297951219518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3.5049744807854131</v>
      </c>
      <c r="F29" s="103"/>
      <c r="G29" s="95"/>
      <c r="H29" s="95"/>
      <c r="I29" s="92">
        <v>23.965637475455818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3.5912297726872251</v>
      </c>
      <c r="F30" s="103"/>
      <c r="G30" s="95"/>
      <c r="H30" s="95"/>
      <c r="I30" s="92">
        <v>23.533193303964758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3.6281091526433356</v>
      </c>
      <c r="F31" s="103"/>
      <c r="G31" s="95"/>
      <c r="H31" s="95"/>
      <c r="I31" s="92">
        <v>37.596565301563658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3.4813288633279482</v>
      </c>
      <c r="F32" s="103"/>
      <c r="G32" s="95"/>
      <c r="H32" s="95"/>
      <c r="I32" s="92">
        <v>43.380560646203548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3.4935233931691827</v>
      </c>
      <c r="F33" s="103"/>
      <c r="G33" s="95"/>
      <c r="H33" s="95"/>
      <c r="I33" s="92">
        <v>53.853959015091348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3.0559344146341467</v>
      </c>
      <c r="F34" s="103"/>
      <c r="G34" s="95"/>
      <c r="H34" s="95"/>
      <c r="I34" s="92">
        <v>49.293669512195123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3.3896773558800919</v>
      </c>
      <c r="F35" s="103"/>
      <c r="G35" s="95"/>
      <c r="H35" s="95"/>
      <c r="I35" s="92">
        <v>63.641381091468098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2.9976558955613579</v>
      </c>
      <c r="F36" s="103"/>
      <c r="G36" s="95"/>
      <c r="H36" s="95"/>
      <c r="I36" s="92">
        <v>59.84624960835508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2.9102022030981072</v>
      </c>
      <c r="F37" s="103"/>
      <c r="G37" s="95"/>
      <c r="H37" s="95"/>
      <c r="I37" s="92">
        <v>33.034727710843384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73.871237101256952</v>
      </c>
      <c r="F39" s="95"/>
      <c r="G39" s="107"/>
      <c r="H39" s="107"/>
      <c r="I39" s="106">
        <f>SUM(I15:I38)</f>
        <v>837.37349973213372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236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282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ТП-133</v>
      </c>
      <c r="C10" s="232"/>
      <c r="D10" s="232"/>
      <c r="E10" s="232"/>
      <c r="F10" s="215" t="str">
        <f>N4</f>
        <v>КТП-Шайма</v>
      </c>
      <c r="G10" s="218"/>
      <c r="H10" s="218"/>
      <c r="I10" s="219"/>
      <c r="J10" s="232" t="str">
        <f>N3</f>
        <v>ТП-133</v>
      </c>
      <c r="K10" s="232"/>
      <c r="L10" s="232"/>
      <c r="M10" s="232"/>
      <c r="N10" s="215" t="str">
        <f>N4</f>
        <v>КТП-Шайма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0.46680419427580228</v>
      </c>
      <c r="F14" s="94"/>
      <c r="G14" s="95"/>
      <c r="H14" s="95"/>
      <c r="I14" s="92">
        <v>13.433214223764095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0.33838530722891569</v>
      </c>
      <c r="F15" s="96"/>
      <c r="G15" s="95"/>
      <c r="H15" s="95"/>
      <c r="I15" s="92">
        <v>11.873168674698796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0.35103143076923071</v>
      </c>
      <c r="F16" s="96"/>
      <c r="G16" s="95"/>
      <c r="H16" s="95"/>
      <c r="I16" s="92">
        <v>13.573718053375194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0.3423158671755725</v>
      </c>
      <c r="F17" s="96"/>
      <c r="G17" s="95"/>
      <c r="H17" s="95"/>
      <c r="I17" s="92">
        <v>13.887053435114504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0.28753721821460776</v>
      </c>
      <c r="F18" s="96"/>
      <c r="G18" s="95"/>
      <c r="H18" s="95"/>
      <c r="I18" s="92">
        <v>10.396825969341748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0.24843254210526317</v>
      </c>
      <c r="F19" s="96"/>
      <c r="G19" s="95"/>
      <c r="H19" s="95"/>
      <c r="I19" s="92">
        <v>11.972652631578946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0.29230637149355565</v>
      </c>
      <c r="F20" s="96"/>
      <c r="G20" s="95"/>
      <c r="H20" s="95"/>
      <c r="I20" s="92">
        <v>14.728615617892343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0.63523486107331828</v>
      </c>
      <c r="F21" s="96"/>
      <c r="G21" s="95"/>
      <c r="H21" s="95"/>
      <c r="I21" s="92">
        <v>26.150320181405899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0.44811836153846157</v>
      </c>
      <c r="F22" s="96"/>
      <c r="G22" s="95"/>
      <c r="H22" s="95"/>
      <c r="I22" s="92">
        <v>11.631046153846155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0.50025739419225634</v>
      </c>
      <c r="F23" s="96"/>
      <c r="G23" s="95"/>
      <c r="H23" s="95"/>
      <c r="I23" s="92">
        <v>10.268272363150867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0.86516616926286516</v>
      </c>
      <c r="F24" s="96"/>
      <c r="G24" s="95"/>
      <c r="H24" s="95"/>
      <c r="I24" s="92">
        <v>13.511623922114046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0.70275531506849331</v>
      </c>
      <c r="F25" s="96"/>
      <c r="G25" s="95"/>
      <c r="H25" s="95"/>
      <c r="I25" s="92">
        <v>13.924563518385002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0.61572509090909089</v>
      </c>
      <c r="F26" s="96"/>
      <c r="G26" s="95"/>
      <c r="H26" s="95"/>
      <c r="I26" s="92">
        <v>10.576872727272729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0.79713422295988945</v>
      </c>
      <c r="F27" s="96"/>
      <c r="G27" s="95"/>
      <c r="H27" s="95"/>
      <c r="I27" s="92">
        <v>10.400632918395576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0.8158877112195122</v>
      </c>
      <c r="F28" s="96"/>
      <c r="G28" s="95"/>
      <c r="H28" s="95"/>
      <c r="I28" s="92">
        <v>13.436394146341463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0.88215619523141653</v>
      </c>
      <c r="F29" s="96"/>
      <c r="G29" s="95"/>
      <c r="H29" s="95"/>
      <c r="I29" s="92">
        <v>15.766866760168302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0.79061858325991197</v>
      </c>
      <c r="F30" s="96"/>
      <c r="G30" s="95"/>
      <c r="H30" s="95"/>
      <c r="I30" s="92">
        <v>17.730488105726877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0.65002268950111675</v>
      </c>
      <c r="F31" s="96"/>
      <c r="G31" s="95"/>
      <c r="H31" s="95"/>
      <c r="I31" s="92">
        <v>16.240416976917349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0.65964884781906308</v>
      </c>
      <c r="F32" s="96"/>
      <c r="G32" s="95"/>
      <c r="H32" s="95"/>
      <c r="I32" s="92">
        <v>12.438870436187399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0.56880334233518681</v>
      </c>
      <c r="F33" s="96"/>
      <c r="G33" s="95"/>
      <c r="H33" s="95"/>
      <c r="I33" s="92">
        <v>10.863911040508345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0.83089190853658557</v>
      </c>
      <c r="F34" s="96"/>
      <c r="G34" s="95"/>
      <c r="H34" s="95"/>
      <c r="I34" s="92">
        <v>10.923804878048783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0.84402211222136814</v>
      </c>
      <c r="F35" s="96"/>
      <c r="G35" s="95"/>
      <c r="H35" s="95"/>
      <c r="I35" s="92">
        <v>27.177813989239045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0.58844359268929503</v>
      </c>
      <c r="F36" s="96"/>
      <c r="G36" s="95"/>
      <c r="H36" s="95"/>
      <c r="I36" s="92">
        <v>21.373660574412533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0.69608890533562817</v>
      </c>
      <c r="F37" s="96"/>
      <c r="G37" s="95"/>
      <c r="H37" s="95"/>
      <c r="I37" s="92">
        <v>18.352626506024102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13.750984040140608</v>
      </c>
      <c r="F39" s="95"/>
      <c r="G39" s="107"/>
      <c r="H39" s="107"/>
      <c r="I39" s="106">
        <f>SUM(I15:I38)</f>
        <v>337.20021958014598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237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483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ТП-107 В-1</v>
      </c>
      <c r="C10" s="232"/>
      <c r="D10" s="232"/>
      <c r="E10" s="232"/>
      <c r="F10" s="215" t="str">
        <f>N4</f>
        <v>ТП-117 В-2</v>
      </c>
      <c r="G10" s="218"/>
      <c r="H10" s="218"/>
      <c r="I10" s="219"/>
      <c r="J10" s="232" t="str">
        <f>N3</f>
        <v>ТП-107 В-1</v>
      </c>
      <c r="K10" s="232"/>
      <c r="L10" s="232"/>
      <c r="M10" s="232"/>
      <c r="N10" s="215" t="str">
        <f>N4</f>
        <v>ТП-117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17.916549470945359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13.231986867469878</v>
      </c>
      <c r="F15" s="103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12.261591974882259</v>
      </c>
      <c r="F16" s="103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13.359345404580154</v>
      </c>
      <c r="F17" s="103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8.2264885482416581</v>
      </c>
      <c r="F18" s="103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24.66366442105263</v>
      </c>
      <c r="F19" s="103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28.505536072782409</v>
      </c>
      <c r="F20" s="103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61.671171761148912</v>
      </c>
      <c r="F21" s="103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78.083089846153854</v>
      </c>
      <c r="F22" s="103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79.656122857142861</v>
      </c>
      <c r="F23" s="103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94.226687326842836</v>
      </c>
      <c r="F24" s="103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86.889276354722426</v>
      </c>
      <c r="F25" s="103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57.795054545454541</v>
      </c>
      <c r="F26" s="103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58.080105825726157</v>
      </c>
      <c r="F27" s="103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48.460594887804888</v>
      </c>
      <c r="F28" s="103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61.348878563814864</v>
      </c>
      <c r="F29" s="103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59.864575295154189</v>
      </c>
      <c r="F30" s="103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39.561655755770659</v>
      </c>
      <c r="F31" s="103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38.622692704361874</v>
      </c>
      <c r="F32" s="103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42.974528101668007</v>
      </c>
      <c r="F33" s="103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43.913695609756104</v>
      </c>
      <c r="F34" s="103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32.809660999231362</v>
      </c>
      <c r="F35" s="103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23.190421723237595</v>
      </c>
      <c r="F36" s="103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15.23268</v>
      </c>
      <c r="F37" s="103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1022.629505447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238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442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ТП-118</v>
      </c>
      <c r="C10" s="232"/>
      <c r="D10" s="232"/>
      <c r="E10" s="232"/>
      <c r="F10" s="215" t="str">
        <f>N4</f>
        <v>д,Оношево</v>
      </c>
      <c r="G10" s="218"/>
      <c r="H10" s="218"/>
      <c r="I10" s="219"/>
      <c r="J10" s="232" t="str">
        <f>N3</f>
        <v>ТП-118</v>
      </c>
      <c r="K10" s="232"/>
      <c r="L10" s="232"/>
      <c r="M10" s="232"/>
      <c r="N10" s="215" t="str">
        <f>N4</f>
        <v>д,Оношево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0.88390549592367729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0.71450090602409644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0.80416738511773922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0.74656799267175566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0.70282543552750221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0.70771680000000003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0.60274026990144058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0.59709897747543472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0.72267566769230773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0.71467175647530023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0.90392764038942974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0.93085707120403738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0.80444671999999995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0.7922310674412173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0.78587976429268291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0.83690528762973337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0.864603074537445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0.88023060014892029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0.85641622953150243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0.85607618999205726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0.75701967804878056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0.84009642797847817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0.72403275195822447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0.68743695283993123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17.833124646878016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443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239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ТП-106</v>
      </c>
      <c r="C10" s="232"/>
      <c r="D10" s="232"/>
      <c r="E10" s="232"/>
      <c r="F10" s="215" t="str">
        <f>N4</f>
        <v>ТП-107 В-2</v>
      </c>
      <c r="G10" s="218"/>
      <c r="H10" s="218"/>
      <c r="I10" s="219"/>
      <c r="J10" s="232" t="str">
        <f>N3</f>
        <v>ТП-106</v>
      </c>
      <c r="K10" s="232"/>
      <c r="L10" s="232"/>
      <c r="M10" s="232"/>
      <c r="N10" s="215" t="str">
        <f>N4</f>
        <v>ТП-107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20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1.2845511101474414</v>
      </c>
      <c r="F14" s="94"/>
      <c r="G14" s="95"/>
      <c r="H14" s="95"/>
      <c r="I14" s="92">
        <v>34.708067250650473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1.1675282530120483</v>
      </c>
      <c r="F15" s="96"/>
      <c r="G15" s="95"/>
      <c r="H15" s="95"/>
      <c r="I15" s="92">
        <v>19.828191686746987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1.4478632590266873</v>
      </c>
      <c r="F16" s="96"/>
      <c r="G16" s="95"/>
      <c r="H16" s="95"/>
      <c r="I16" s="92">
        <v>12.261591974882259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1.1456819083969463</v>
      </c>
      <c r="F17" s="96"/>
      <c r="G17" s="95"/>
      <c r="H17" s="95"/>
      <c r="I17" s="92">
        <v>6.4158186870229024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1.0526786293958521</v>
      </c>
      <c r="F18" s="96"/>
      <c r="G18" s="95"/>
      <c r="H18" s="95"/>
      <c r="I18" s="92">
        <v>8.2264885482416581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1.2172196842105263</v>
      </c>
      <c r="F19" s="96"/>
      <c r="G19" s="95"/>
      <c r="H19" s="95"/>
      <c r="I19" s="92">
        <v>4.7092433684210526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0.78174959818043965</v>
      </c>
      <c r="F20" s="96"/>
      <c r="G20" s="95"/>
      <c r="H20" s="95"/>
      <c r="I20" s="92">
        <v>5.8461274298711148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1.1931083582766442</v>
      </c>
      <c r="F21" s="96"/>
      <c r="G21" s="95"/>
      <c r="H21" s="95"/>
      <c r="I21" s="92">
        <v>7.191338049886622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1.4344956923076926</v>
      </c>
      <c r="F22" s="96"/>
      <c r="G22" s="95"/>
      <c r="H22" s="95"/>
      <c r="I22" s="92">
        <v>58.698012923076931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1.6557589185580774</v>
      </c>
      <c r="F23" s="96"/>
      <c r="G23" s="95"/>
      <c r="H23" s="95"/>
      <c r="I23" s="92">
        <v>53.985441949265685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2.3307551265646729</v>
      </c>
      <c r="F24" s="96"/>
      <c r="G24" s="95"/>
      <c r="H24" s="95"/>
      <c r="I24" s="92">
        <v>60.44762752155772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1.8275989617880322</v>
      </c>
      <c r="F25" s="96"/>
      <c r="G25" s="95"/>
      <c r="H25" s="95"/>
      <c r="I25" s="92">
        <v>112.99783295169429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2.1984785454545461</v>
      </c>
      <c r="F26" s="96"/>
      <c r="G26" s="95"/>
      <c r="H26" s="95"/>
      <c r="I26" s="92">
        <v>57.795054545454541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1.5155207966804978</v>
      </c>
      <c r="F27" s="96"/>
      <c r="G27" s="95"/>
      <c r="H27" s="95"/>
      <c r="I27" s="92">
        <v>58.080105825726157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1.2316694634146341</v>
      </c>
      <c r="F28" s="96"/>
      <c r="G28" s="95"/>
      <c r="H28" s="95"/>
      <c r="I28" s="92">
        <v>48.460594887804888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2.0575761122019638</v>
      </c>
      <c r="F29" s="96"/>
      <c r="G29" s="95"/>
      <c r="H29" s="95"/>
      <c r="I29" s="92">
        <v>61.348878563814864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1.764989497797357</v>
      </c>
      <c r="F30" s="96"/>
      <c r="G30" s="95"/>
      <c r="H30" s="95"/>
      <c r="I30" s="92">
        <v>59.864575295154189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3.3861269396872671</v>
      </c>
      <c r="F31" s="96"/>
      <c r="G31" s="95"/>
      <c r="H31" s="95"/>
      <c r="I31" s="92">
        <v>39.561655755770659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5.8073976348949916</v>
      </c>
      <c r="F32" s="96"/>
      <c r="G32" s="95"/>
      <c r="H32" s="95"/>
      <c r="I32" s="92">
        <v>38.622692704361874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2.8634165528196989</v>
      </c>
      <c r="F33" s="96"/>
      <c r="G33" s="95"/>
      <c r="H33" s="95"/>
      <c r="I33" s="92">
        <v>42.974528101668007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2.1096598170731711</v>
      </c>
      <c r="F34" s="96"/>
      <c r="G34" s="95"/>
      <c r="H34" s="95"/>
      <c r="I34" s="92">
        <v>43.913695609756104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2.151576940814758</v>
      </c>
      <c r="F35" s="96"/>
      <c r="G35" s="95"/>
      <c r="H35" s="95"/>
      <c r="I35" s="92">
        <v>40.359053774019984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1.4827977023498693</v>
      </c>
      <c r="F36" s="96"/>
      <c r="G36" s="95"/>
      <c r="H36" s="95"/>
      <c r="I36" s="92">
        <v>36.548959582245431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1.4157740447504306</v>
      </c>
      <c r="F37" s="96"/>
      <c r="G37" s="95"/>
      <c r="H37" s="95"/>
      <c r="I37" s="92">
        <v>41.450717865748707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43.239422437656799</v>
      </c>
      <c r="F39" s="95"/>
      <c r="G39" s="107"/>
      <c r="H39" s="107"/>
      <c r="I39" s="106">
        <f>SUM(I15:I38)</f>
        <v>919.58822760219266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445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ТП-123</v>
      </c>
      <c r="C10" s="232"/>
      <c r="D10" s="232"/>
      <c r="E10" s="232"/>
      <c r="F10" s="215" t="str">
        <f>N4</f>
        <v>ТП-124</v>
      </c>
      <c r="G10" s="218"/>
      <c r="H10" s="218"/>
      <c r="I10" s="219"/>
      <c r="J10" s="232" t="str">
        <f>N3</f>
        <v>ТП-123</v>
      </c>
      <c r="K10" s="232"/>
      <c r="L10" s="232"/>
      <c r="M10" s="232"/>
      <c r="N10" s="215" t="str">
        <f>N4</f>
        <v>ТП-124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30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30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1.0830528967909803</v>
      </c>
      <c r="F14" s="94"/>
      <c r="G14" s="95"/>
      <c r="H14" s="95"/>
      <c r="I14" s="92">
        <v>8.3999567692974839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0.85091042168674702</v>
      </c>
      <c r="F15" s="103"/>
      <c r="G15" s="95"/>
      <c r="H15" s="95"/>
      <c r="I15" s="92">
        <v>5.2142999096385534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0.99540599058084767</v>
      </c>
      <c r="F16" s="103"/>
      <c r="G16" s="95"/>
      <c r="H16" s="95"/>
      <c r="I16" s="92">
        <v>4.7960470455259019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0.89571494656488548</v>
      </c>
      <c r="F17" s="103"/>
      <c r="G17" s="95"/>
      <c r="H17" s="95"/>
      <c r="I17" s="92">
        <v>4.3535912519083961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0.83824409377817843</v>
      </c>
      <c r="F18" s="103"/>
      <c r="G18" s="95"/>
      <c r="H18" s="95"/>
      <c r="I18" s="92">
        <v>3.7331103246167712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0.85804010526315788</v>
      </c>
      <c r="F19" s="103"/>
      <c r="G19" s="95"/>
      <c r="H19" s="95"/>
      <c r="I19" s="92">
        <v>4.0906563157894738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0.74776048521607286</v>
      </c>
      <c r="F20" s="103"/>
      <c r="G20" s="95"/>
      <c r="H20" s="95"/>
      <c r="I20" s="92">
        <v>3.4668895223654279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1.2257962585034015</v>
      </c>
      <c r="F21" s="103"/>
      <c r="G21" s="95"/>
      <c r="H21" s="95"/>
      <c r="I21" s="92">
        <v>3.1216944716553297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1.337570307692308</v>
      </c>
      <c r="F22" s="103"/>
      <c r="G22" s="95"/>
      <c r="H22" s="95"/>
      <c r="I22" s="92">
        <v>4.4197975384615384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0.82787945927903872</v>
      </c>
      <c r="F23" s="103"/>
      <c r="G23" s="95"/>
      <c r="H23" s="95"/>
      <c r="I23" s="92">
        <v>6.94071035046729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1.0893746787204452</v>
      </c>
      <c r="F24" s="103"/>
      <c r="G24" s="95"/>
      <c r="H24" s="95"/>
      <c r="I24" s="92">
        <v>10.843078197496522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2.1931187541456381</v>
      </c>
      <c r="F25" s="103"/>
      <c r="G25" s="95"/>
      <c r="H25" s="95"/>
      <c r="I25" s="92">
        <v>9.9081972285508293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1.1332363636363636</v>
      </c>
      <c r="F26" s="103"/>
      <c r="G26" s="95"/>
      <c r="H26" s="95"/>
      <c r="I26" s="92">
        <v>9.6438414545454556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0.95834403319502093</v>
      </c>
      <c r="F27" s="103"/>
      <c r="G27" s="95"/>
      <c r="H27" s="95"/>
      <c r="I27" s="92">
        <v>8.8925411452282148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1.4332153756097563</v>
      </c>
      <c r="F28" s="103"/>
      <c r="G28" s="95"/>
      <c r="H28" s="95"/>
      <c r="I28" s="92">
        <v>6.8077730341463436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1.8683737110799441</v>
      </c>
      <c r="F29" s="103"/>
      <c r="G29" s="95"/>
      <c r="H29" s="95"/>
      <c r="I29" s="92">
        <v>10.216929660589061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1.01547340969163</v>
      </c>
      <c r="F30" s="103"/>
      <c r="G30" s="95"/>
      <c r="H30" s="95"/>
      <c r="I30" s="92">
        <v>10.191001004405287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1.0718675204765449</v>
      </c>
      <c r="F31" s="103"/>
      <c r="G31" s="95"/>
      <c r="H31" s="95"/>
      <c r="I31" s="92">
        <v>10.40198707371556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1.8891534474959608</v>
      </c>
      <c r="F32" s="103"/>
      <c r="G32" s="95"/>
      <c r="H32" s="95"/>
      <c r="I32" s="92">
        <v>11.334920684975767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1.9322241779189837</v>
      </c>
      <c r="F33" s="103"/>
      <c r="G33" s="95"/>
      <c r="H33" s="95"/>
      <c r="I33" s="92">
        <v>9.9288386973788736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0.86024963414634148</v>
      </c>
      <c r="F34" s="103"/>
      <c r="G34" s="95"/>
      <c r="H34" s="95"/>
      <c r="I34" s="92">
        <v>7.2404344207317086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1.0418162029208302</v>
      </c>
      <c r="F35" s="103"/>
      <c r="G35" s="95"/>
      <c r="H35" s="95"/>
      <c r="I35" s="92">
        <v>7.9834828593389702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1.8434782245430807</v>
      </c>
      <c r="F36" s="103"/>
      <c r="G36" s="95"/>
      <c r="H36" s="95"/>
      <c r="I36" s="92">
        <v>8.5160678851174936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0.94384936316695356</v>
      </c>
      <c r="F37" s="103"/>
      <c r="G37" s="95"/>
      <c r="H37" s="95"/>
      <c r="I37" s="92">
        <v>8.8485877796901882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27.851096965312131</v>
      </c>
      <c r="F39" s="95"/>
      <c r="G39" s="107"/>
      <c r="H39" s="107"/>
      <c r="I39" s="106">
        <f>SUM(I15:I38)</f>
        <v>170.89447785633897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110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ТП-119</v>
      </c>
      <c r="C10" s="232"/>
      <c r="D10" s="232"/>
      <c r="E10" s="232"/>
      <c r="F10" s="215" t="str">
        <f>N4</f>
        <v xml:space="preserve"> </v>
      </c>
      <c r="G10" s="218"/>
      <c r="H10" s="218"/>
      <c r="I10" s="219"/>
      <c r="J10" s="232" t="str">
        <f>N3</f>
        <v>ТП-119</v>
      </c>
      <c r="K10" s="232"/>
      <c r="L10" s="232"/>
      <c r="M10" s="232"/>
      <c r="N10" s="215" t="str">
        <f>N4</f>
        <v xml:space="preserve"> 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30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30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1.2089892801376687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1.266471325300053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1.4478632590274283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0.66657856488488987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0.62380955816171058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0.63854147368362968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0.54382580742937647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4.1840512290255978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8.3743532307686674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7.3931561014689038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14.119646154132685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12.880221254506129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7.615348363635623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7.488455701246111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14.272361802146344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13.559497530311361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8.1237872775322479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9.3544801787047476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10.821817279483801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10.056877648927045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8.848281951218917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8.6969004765568254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6.7327030809411141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4.4046303614453537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162.1136596105386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88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251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ТП-113</v>
      </c>
      <c r="C10" s="232"/>
      <c r="D10" s="232"/>
      <c r="E10" s="232"/>
      <c r="F10" s="215" t="str">
        <f>N4</f>
        <v>ТП-125</v>
      </c>
      <c r="G10" s="218"/>
      <c r="H10" s="218"/>
      <c r="I10" s="219"/>
      <c r="J10" s="232" t="str">
        <f>N3</f>
        <v>ТП-113</v>
      </c>
      <c r="K10" s="232"/>
      <c r="L10" s="232"/>
      <c r="M10" s="232"/>
      <c r="N10" s="215" t="str">
        <f>N4</f>
        <v>ТП-125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</v>
      </c>
      <c r="F11" s="204" t="s">
        <v>286</v>
      </c>
      <c r="G11" s="205"/>
      <c r="H11" s="32"/>
      <c r="I11" s="33">
        <v>40</v>
      </c>
      <c r="J11" s="204" t="s">
        <v>286</v>
      </c>
      <c r="K11" s="205"/>
      <c r="L11" s="32"/>
      <c r="M11" s="33">
        <f>E11</f>
        <v>1</v>
      </c>
      <c r="N11" s="204" t="s">
        <v>286</v>
      </c>
      <c r="O11" s="205"/>
      <c r="P11" s="32"/>
      <c r="Q11" s="33">
        <f>I11</f>
        <v>40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0.95711651344319171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4"/>
      <c r="G15" s="94"/>
      <c r="H15" s="94"/>
      <c r="I15" s="92">
        <v>0.94985349397590357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4"/>
      <c r="G16" s="94"/>
      <c r="H16" s="94"/>
      <c r="I16" s="92">
        <v>1.0255698084772369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4"/>
      <c r="G17" s="94"/>
      <c r="H17" s="94"/>
      <c r="I17" s="92">
        <v>0.98598079389312965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4"/>
      <c r="G18" s="94"/>
      <c r="H18" s="94"/>
      <c r="I18" s="92">
        <v>0.87073417493237137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4"/>
      <c r="G19" s="94"/>
      <c r="H19" s="94"/>
      <c r="I19" s="92">
        <v>0.75826799999999994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4"/>
      <c r="G20" s="94"/>
      <c r="H20" s="94"/>
      <c r="I20" s="92">
        <v>1.6428071266110686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4"/>
      <c r="G21" s="94"/>
      <c r="H21" s="94"/>
      <c r="I21" s="92">
        <v>5.8729260740740754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4"/>
      <c r="G22" s="94"/>
      <c r="H22" s="94"/>
      <c r="I22" s="92">
        <v>5.1047369230769242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4"/>
      <c r="G23" s="94"/>
      <c r="H23" s="94"/>
      <c r="I23" s="92">
        <v>6.1352927369826427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4"/>
      <c r="G24" s="94"/>
      <c r="H24" s="94"/>
      <c r="I24" s="92">
        <v>7.819852344923504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4"/>
      <c r="G25" s="94"/>
      <c r="H25" s="94"/>
      <c r="I25" s="92">
        <v>9.4687031925018044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4"/>
      <c r="G26" s="94"/>
      <c r="H26" s="94"/>
      <c r="I26" s="92">
        <v>5.9985978181818176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4"/>
      <c r="G27" s="94"/>
      <c r="H27" s="94"/>
      <c r="I27" s="92">
        <v>4.5911365311203323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4"/>
      <c r="G28" s="94"/>
      <c r="H28" s="94"/>
      <c r="I28" s="92">
        <v>5.4790629463414646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4"/>
      <c r="G29" s="94"/>
      <c r="H29" s="94"/>
      <c r="I29" s="92">
        <v>5.2976672314165505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4"/>
      <c r="G30" s="94"/>
      <c r="H30" s="94"/>
      <c r="I30" s="92">
        <v>4.5132151541850218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4"/>
      <c r="G31" s="94"/>
      <c r="H31" s="94"/>
      <c r="I31" s="92">
        <v>3.9301809084139978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4"/>
      <c r="G32" s="94"/>
      <c r="H32" s="94"/>
      <c r="I32" s="92">
        <v>3.7783068949919216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4"/>
      <c r="G33" s="94"/>
      <c r="H33" s="94"/>
      <c r="I33" s="92">
        <v>2.8401367434471809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4"/>
      <c r="G34" s="94"/>
      <c r="H34" s="94"/>
      <c r="I34" s="92">
        <v>2.0209039024390245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4"/>
      <c r="G35" s="94"/>
      <c r="H35" s="94"/>
      <c r="I35" s="92">
        <v>1.1324089162182935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4"/>
      <c r="G36" s="94"/>
      <c r="H36" s="94"/>
      <c r="I36" s="92">
        <v>1.2423440208877283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4"/>
      <c r="G37" s="94"/>
      <c r="H37" s="94"/>
      <c r="I37" s="92">
        <v>0.85208623063683298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3"/>
      <c r="G39" s="107"/>
      <c r="H39" s="107"/>
      <c r="I39" s="106">
        <f>SUM(I15:I38)</f>
        <v>82.31077196772884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252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ТП-112 В-1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ТП-112 В-1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57.88036178664354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40.883277469879516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45.969658474097329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41.327871022900766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37.935418755635709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30.410537684210521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42.792293222137992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44.12866530612245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58.155230769230769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62.91883890520694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91.76081596105702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98.585909710165822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56.072535272727279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53.310672730290463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62.076140956097568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74.971451444600277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76.789132123348026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56.614093581533879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47.205513305331181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55.266267450357432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55.015012317073179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58.20581829362029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62.157276657963443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51.361136179001718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1303.9135675925893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253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ТП-112 В-2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ТП-112 В-2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120</v>
      </c>
      <c r="F11" s="204" t="s">
        <v>286</v>
      </c>
      <c r="G11" s="205"/>
      <c r="H11" s="32"/>
      <c r="I11" s="33">
        <v>1</v>
      </c>
      <c r="J11" s="204" t="s">
        <v>286</v>
      </c>
      <c r="K11" s="205"/>
      <c r="L11" s="32"/>
      <c r="M11" s="33">
        <f>E11</f>
        <v>120</v>
      </c>
      <c r="N11" s="204" t="s">
        <v>286</v>
      </c>
      <c r="O11" s="205"/>
      <c r="P11" s="32"/>
      <c r="Q11" s="33">
        <f>I11</f>
        <v>1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43.003077033824809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6"/>
      <c r="D15" s="96"/>
      <c r="E15" s="92">
        <v>39.491478253012048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5"/>
      <c r="C16" s="96"/>
      <c r="D16" s="96"/>
      <c r="E16" s="92">
        <v>43.631962587127155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5"/>
      <c r="C17" s="96"/>
      <c r="D17" s="96"/>
      <c r="E17" s="92">
        <v>39.4045141221374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5"/>
      <c r="C18" s="96"/>
      <c r="D18" s="96"/>
      <c r="E18" s="92">
        <v>35.999009918845807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5"/>
      <c r="C19" s="96"/>
      <c r="D19" s="96"/>
      <c r="E19" s="92">
        <v>36.749392105263155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5"/>
      <c r="C20" s="96"/>
      <c r="D20" s="96"/>
      <c r="E20" s="92">
        <v>26.568156633813491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5"/>
      <c r="C21" s="96"/>
      <c r="D21" s="96"/>
      <c r="E21" s="92">
        <v>20.756816643990934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5"/>
      <c r="C22" s="96"/>
      <c r="D22" s="96"/>
      <c r="E22" s="92">
        <v>30.886889230769231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5"/>
      <c r="C23" s="96"/>
      <c r="D23" s="96"/>
      <c r="E23" s="92">
        <v>25.953058397863813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5"/>
      <c r="C24" s="96"/>
      <c r="D24" s="96"/>
      <c r="E24" s="92">
        <v>44.039449221140472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5"/>
      <c r="C25" s="96"/>
      <c r="D25" s="96"/>
      <c r="E25" s="92">
        <v>46.638584934390771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5"/>
      <c r="C26" s="96"/>
      <c r="D26" s="96"/>
      <c r="E26" s="92">
        <v>33.385143272727277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5"/>
      <c r="C27" s="96"/>
      <c r="D27" s="96"/>
      <c r="E27" s="92">
        <v>31.825936730290461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5"/>
      <c r="C28" s="96"/>
      <c r="D28" s="96"/>
      <c r="E28" s="92">
        <v>29.313733229268298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5"/>
      <c r="C29" s="96"/>
      <c r="D29" s="96"/>
      <c r="E29" s="92">
        <v>47.860324050490881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5"/>
      <c r="C30" s="96"/>
      <c r="D30" s="96"/>
      <c r="E30" s="92">
        <v>48.831376105726875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5"/>
      <c r="C31" s="96"/>
      <c r="D31" s="96"/>
      <c r="E31" s="92">
        <v>51.97745453462398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5"/>
      <c r="C32" s="96"/>
      <c r="D32" s="96"/>
      <c r="E32" s="92">
        <v>55.881625434571887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5"/>
      <c r="C33" s="96"/>
      <c r="D33" s="96"/>
      <c r="E33" s="92">
        <v>65.959459888800652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5"/>
      <c r="C34" s="96"/>
      <c r="D34" s="96"/>
      <c r="E34" s="92">
        <v>63.979359695121957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5"/>
      <c r="C35" s="96"/>
      <c r="D35" s="96"/>
      <c r="E35" s="92">
        <v>84.439958186010756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5"/>
      <c r="C36" s="96"/>
      <c r="D36" s="96"/>
      <c r="E36" s="92">
        <v>42.413357702349863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5"/>
      <c r="C37" s="96"/>
      <c r="D37" s="96"/>
      <c r="E37" s="92">
        <v>34.968308003442338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5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980.95534888177951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482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229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ТП-64</v>
      </c>
      <c r="C10" s="232"/>
      <c r="D10" s="232"/>
      <c r="E10" s="232"/>
      <c r="F10" s="215" t="str">
        <f>N4</f>
        <v>ТП-68</v>
      </c>
      <c r="G10" s="218"/>
      <c r="H10" s="218"/>
      <c r="I10" s="219"/>
      <c r="J10" s="232" t="str">
        <f>N3</f>
        <v>ТП-64</v>
      </c>
      <c r="K10" s="232"/>
      <c r="L10" s="232"/>
      <c r="M10" s="232"/>
      <c r="N10" s="215" t="str">
        <f>N4</f>
        <v>ТП-68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6.3220064440589763</v>
      </c>
      <c r="F14" s="94"/>
      <c r="G14" s="95"/>
      <c r="H14" s="95"/>
      <c r="I14" s="92">
        <v>8.9120980615784902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2.5725198795180728</v>
      </c>
      <c r="F15" s="96"/>
      <c r="G15" s="95"/>
      <c r="H15" s="95"/>
      <c r="I15" s="92">
        <v>10.052616144578312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2.9409722448979583</v>
      </c>
      <c r="F16" s="96"/>
      <c r="G16" s="95"/>
      <c r="H16" s="95"/>
      <c r="I16" s="92">
        <v>12.533066335949762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3.1662481832061067</v>
      </c>
      <c r="F17" s="96"/>
      <c r="G17" s="95"/>
      <c r="H17" s="95"/>
      <c r="I17" s="92">
        <v>11.935922427480914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3.0020834986474303</v>
      </c>
      <c r="F18" s="96"/>
      <c r="G18" s="95"/>
      <c r="H18" s="95"/>
      <c r="I18" s="92">
        <v>10.643750586113617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3.751431157894737</v>
      </c>
      <c r="F19" s="96"/>
      <c r="G19" s="95"/>
      <c r="H19" s="95"/>
      <c r="I19" s="92">
        <v>11.094658105263157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4.7924649279757388</v>
      </c>
      <c r="F20" s="96"/>
      <c r="G20" s="95"/>
      <c r="H20" s="95"/>
      <c r="I20" s="92">
        <v>8.4972782410917365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4.4782423310657604</v>
      </c>
      <c r="F21" s="96"/>
      <c r="G21" s="95"/>
      <c r="H21" s="95"/>
      <c r="I21" s="92">
        <v>8.1556311065759637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6.746006769230771</v>
      </c>
      <c r="F22" s="96"/>
      <c r="G22" s="95"/>
      <c r="H22" s="95"/>
      <c r="I22" s="92">
        <v>10.196550461538463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6.5845296528704935</v>
      </c>
      <c r="F23" s="96"/>
      <c r="G23" s="95"/>
      <c r="H23" s="95"/>
      <c r="I23" s="92">
        <v>11.994625654205608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10.969749671766342</v>
      </c>
      <c r="F24" s="96"/>
      <c r="G24" s="95"/>
      <c r="H24" s="95"/>
      <c r="I24" s="92">
        <v>13.984530759388036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7.7542413093006486</v>
      </c>
      <c r="F25" s="96"/>
      <c r="G25" s="95"/>
      <c r="H25" s="95"/>
      <c r="I25" s="92">
        <v>13.785317883201154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5.8248349090909102</v>
      </c>
      <c r="F26" s="96"/>
      <c r="G26" s="95"/>
      <c r="H26" s="95"/>
      <c r="I26" s="92">
        <v>11.423022545454547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6.4855375269709548</v>
      </c>
      <c r="F27" s="96"/>
      <c r="G27" s="95"/>
      <c r="H27" s="95"/>
      <c r="I27" s="92">
        <v>8.1347807468879676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6.4270752000000009</v>
      </c>
      <c r="F28" s="96"/>
      <c r="G28" s="95"/>
      <c r="H28" s="95"/>
      <c r="I28" s="92">
        <v>10.16463217170732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5.4395690322580643</v>
      </c>
      <c r="F29" s="96"/>
      <c r="G29" s="95"/>
      <c r="H29" s="95"/>
      <c r="I29" s="92">
        <v>12.31155790967742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7.4709829427312782</v>
      </c>
      <c r="F30" s="96"/>
      <c r="G30" s="95"/>
      <c r="H30" s="95"/>
      <c r="I30" s="92">
        <v>12.043837011453746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8.3313339091586016</v>
      </c>
      <c r="F31" s="96"/>
      <c r="G31" s="95"/>
      <c r="H31" s="95"/>
      <c r="I31" s="92">
        <v>13.800294326135518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7.9531027851373191</v>
      </c>
      <c r="F32" s="96"/>
      <c r="G32" s="95"/>
      <c r="H32" s="95"/>
      <c r="I32" s="92">
        <v>11.169328222294023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9.3817631771247054</v>
      </c>
      <c r="F33" s="96"/>
      <c r="G33" s="95"/>
      <c r="H33" s="95"/>
      <c r="I33" s="92">
        <v>13.675336019062749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6.5133186585365852</v>
      </c>
      <c r="F34" s="96"/>
      <c r="G34" s="95"/>
      <c r="H34" s="95"/>
      <c r="I34" s="92">
        <v>11.188024408536588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8.0401033051498842</v>
      </c>
      <c r="F35" s="96"/>
      <c r="G35" s="95"/>
      <c r="H35" s="95"/>
      <c r="I35" s="92">
        <v>9.8043963966179835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6.8328921148825073</v>
      </c>
      <c r="F36" s="96"/>
      <c r="G36" s="95"/>
      <c r="H36" s="95"/>
      <c r="I36" s="92">
        <v>9.6047887206266314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4.679919759036145</v>
      </c>
      <c r="F37" s="96"/>
      <c r="G37" s="95"/>
      <c r="H37" s="95"/>
      <c r="I37" s="92">
        <v>9.1015918450946636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140.13892294645103</v>
      </c>
      <c r="F39" s="95"/>
      <c r="G39" s="107"/>
      <c r="H39" s="107"/>
      <c r="I39" s="106">
        <f>SUM(I15:I38)</f>
        <v>255.29553802893591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231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230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ТП-69</v>
      </c>
      <c r="C10" s="232"/>
      <c r="D10" s="232"/>
      <c r="E10" s="232"/>
      <c r="F10" s="215" t="str">
        <f>N4</f>
        <v>ТП-70</v>
      </c>
      <c r="G10" s="218"/>
      <c r="H10" s="218"/>
      <c r="I10" s="219"/>
      <c r="J10" s="232" t="str">
        <f>N3</f>
        <v>ТП-69</v>
      </c>
      <c r="K10" s="232"/>
      <c r="L10" s="232"/>
      <c r="M10" s="232"/>
      <c r="N10" s="215" t="str">
        <f>N4</f>
        <v>ТП-70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30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30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11.37205541630529</v>
      </c>
      <c r="F14" s="94"/>
      <c r="G14" s="95"/>
      <c r="H14" s="95"/>
      <c r="I14" s="92">
        <v>3.4254696270598437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6.3620395481927714</v>
      </c>
      <c r="F15" s="103"/>
      <c r="G15" s="95"/>
      <c r="H15" s="95"/>
      <c r="I15" s="92">
        <v>0.31661783132530119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5.7122730141287281</v>
      </c>
      <c r="F16" s="103"/>
      <c r="G16" s="95"/>
      <c r="H16" s="95"/>
      <c r="I16" s="92">
        <v>0.54294872213500778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4.6243887938931296</v>
      </c>
      <c r="F17" s="103"/>
      <c r="G17" s="95"/>
      <c r="H17" s="95"/>
      <c r="I17" s="92">
        <v>2.7079754198473278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4.3764139314697932</v>
      </c>
      <c r="F18" s="103"/>
      <c r="G18" s="95"/>
      <c r="H18" s="95"/>
      <c r="I18" s="92">
        <v>1.4425596032461676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4.4398586842105257</v>
      </c>
      <c r="F19" s="103"/>
      <c r="G19" s="95"/>
      <c r="H19" s="95"/>
      <c r="I19" s="92">
        <v>0.11972652631578945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4.0447044427596666</v>
      </c>
      <c r="F20" s="103"/>
      <c r="G20" s="95"/>
      <c r="H20" s="95"/>
      <c r="I20" s="92">
        <v>0.10196733889310081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4.3229748049886627</v>
      </c>
      <c r="F21" s="103"/>
      <c r="G21" s="95"/>
      <c r="H21" s="95"/>
      <c r="I21" s="92">
        <v>0.1307516009070295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5.0885826923076927</v>
      </c>
      <c r="F22" s="103"/>
      <c r="G22" s="95"/>
      <c r="H22" s="95"/>
      <c r="I22" s="92">
        <v>0.1550806153846154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6.6326621795727636</v>
      </c>
      <c r="F23" s="103"/>
      <c r="G23" s="95"/>
      <c r="H23" s="95"/>
      <c r="I23" s="92">
        <v>2.1563371962616817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8.829001756606397</v>
      </c>
      <c r="F24" s="103"/>
      <c r="G24" s="95"/>
      <c r="H24" s="95"/>
      <c r="I24" s="92">
        <v>3.2427897413073712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11.566090572458544</v>
      </c>
      <c r="F25" s="103"/>
      <c r="G25" s="95"/>
      <c r="H25" s="95"/>
      <c r="I25" s="92">
        <v>0.99212515068493146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9.2018792727272718</v>
      </c>
      <c r="F26" s="103"/>
      <c r="G26" s="95"/>
      <c r="H26" s="95"/>
      <c r="I26" s="92">
        <v>0.22664727272727273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7.9341971120331962</v>
      </c>
      <c r="F27" s="103"/>
      <c r="G27" s="95"/>
      <c r="H27" s="95"/>
      <c r="I27" s="92">
        <v>0.26744484647302907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9.0471720585365869</v>
      </c>
      <c r="F28" s="103"/>
      <c r="G28" s="95"/>
      <c r="H28" s="95"/>
      <c r="I28" s="92">
        <v>0.17915192195121954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9.5192458064516128</v>
      </c>
      <c r="F29" s="103"/>
      <c r="G29" s="95"/>
      <c r="H29" s="95"/>
      <c r="I29" s="92">
        <v>1.6082204095371666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10.033844405286345</v>
      </c>
      <c r="F30" s="103"/>
      <c r="G30" s="95"/>
      <c r="H30" s="95"/>
      <c r="I30" s="92">
        <v>3.2881996123348016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10.657773641102009</v>
      </c>
      <c r="F31" s="103"/>
      <c r="G31" s="95"/>
      <c r="H31" s="95"/>
      <c r="I31" s="92">
        <v>3.0694388086373792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9.7139803812600984</v>
      </c>
      <c r="F32" s="103"/>
      <c r="G32" s="95"/>
      <c r="H32" s="95"/>
      <c r="I32" s="92">
        <v>3.0319746688206783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9.9521185067513915</v>
      </c>
      <c r="F33" s="103"/>
      <c r="G33" s="95"/>
      <c r="H33" s="95"/>
      <c r="I33" s="92">
        <v>3.026375218427324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10.425406280487806</v>
      </c>
      <c r="F34" s="103"/>
      <c r="G34" s="95"/>
      <c r="H34" s="95"/>
      <c r="I34" s="92">
        <v>2.7446059756097565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10.984366487317448</v>
      </c>
      <c r="F35" s="103"/>
      <c r="G35" s="95"/>
      <c r="H35" s="95"/>
      <c r="I35" s="92">
        <v>3.0801522521137583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11.862381618798954</v>
      </c>
      <c r="F36" s="103"/>
      <c r="G36" s="95"/>
      <c r="H36" s="95"/>
      <c r="I36" s="92">
        <v>3.446502767624021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10.952585318416524</v>
      </c>
      <c r="F37" s="103"/>
      <c r="G37" s="95"/>
      <c r="H37" s="95"/>
      <c r="I37" s="92">
        <v>2.7922210327022374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186.28394130975795</v>
      </c>
      <c r="F39" s="95"/>
      <c r="G39" s="107"/>
      <c r="H39" s="107"/>
      <c r="I39" s="106">
        <f>SUM(I15:I38)</f>
        <v>38.669814533266965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121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76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ТП-74</v>
      </c>
      <c r="C10" s="232"/>
      <c r="D10" s="232"/>
      <c r="E10" s="232"/>
      <c r="F10" s="215" t="str">
        <f>N4</f>
        <v>ТП-75</v>
      </c>
      <c r="G10" s="218"/>
      <c r="H10" s="218"/>
      <c r="I10" s="219"/>
      <c r="J10" s="232" t="str">
        <f>N3</f>
        <v>ТП-74</v>
      </c>
      <c r="K10" s="232"/>
      <c r="L10" s="232"/>
      <c r="M10" s="232"/>
      <c r="N10" s="215" t="str">
        <f>N4</f>
        <v>ТП-75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30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30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4.4581479705117086</v>
      </c>
      <c r="F14" s="94"/>
      <c r="G14" s="95"/>
      <c r="H14" s="95"/>
      <c r="I14" s="92">
        <v>5.4152644839549007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2.6120971084337352</v>
      </c>
      <c r="F15" s="96"/>
      <c r="G15" s="95"/>
      <c r="H15" s="95"/>
      <c r="I15" s="92">
        <v>3.5223733734939757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2.9409722448979583</v>
      </c>
      <c r="F16" s="96"/>
      <c r="G16" s="95"/>
      <c r="H16" s="95"/>
      <c r="I16" s="92">
        <v>4.796047045525901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2.7704671603053432</v>
      </c>
      <c r="F17" s="96"/>
      <c r="G17" s="95"/>
      <c r="H17" s="95"/>
      <c r="I17" s="92">
        <v>4.686880534351145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2.5147322813345352</v>
      </c>
      <c r="F18" s="96"/>
      <c r="G18" s="95"/>
      <c r="H18" s="95"/>
      <c r="I18" s="92">
        <v>4.8442711000901708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2.8335277894736843</v>
      </c>
      <c r="F19" s="96"/>
      <c r="G19" s="95"/>
      <c r="H19" s="95"/>
      <c r="I19" s="92">
        <v>4.0607246842105269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3.1100038362395752</v>
      </c>
      <c r="F20" s="96"/>
      <c r="G20" s="95"/>
      <c r="H20" s="95"/>
      <c r="I20" s="92">
        <v>4.2401418423047756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4.0369556780045359</v>
      </c>
      <c r="F21" s="96"/>
      <c r="G21" s="95"/>
      <c r="H21" s="95"/>
      <c r="I21" s="92">
        <v>4.9031850340136058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5.4472066153846157</v>
      </c>
      <c r="F22" s="96"/>
      <c r="G22" s="95"/>
      <c r="H22" s="95"/>
      <c r="I22" s="92">
        <v>7.3275590769230776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5.4486020226969289</v>
      </c>
      <c r="F23" s="96"/>
      <c r="G23" s="95"/>
      <c r="H23" s="95"/>
      <c r="I23" s="92">
        <v>9.328083674899867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6.5869166620305988</v>
      </c>
      <c r="F24" s="96"/>
      <c r="G24" s="95"/>
      <c r="H24" s="95"/>
      <c r="I24" s="92">
        <v>15.023236848400554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5.6655567815428984</v>
      </c>
      <c r="F25" s="96"/>
      <c r="G25" s="95"/>
      <c r="H25" s="95"/>
      <c r="I25" s="92">
        <v>12.897626958904109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5.484864</v>
      </c>
      <c r="F26" s="96"/>
      <c r="G26" s="95"/>
      <c r="H26" s="95"/>
      <c r="I26" s="92">
        <v>12.556258909090911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4.8808684481327811</v>
      </c>
      <c r="F27" s="96"/>
      <c r="G27" s="95"/>
      <c r="H27" s="95"/>
      <c r="I27" s="92">
        <v>6.7975565145228227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5.2177997268292691</v>
      </c>
      <c r="F28" s="96"/>
      <c r="G28" s="95"/>
      <c r="H28" s="95"/>
      <c r="I28" s="92">
        <v>6.8525610146341478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5.0848145301542775</v>
      </c>
      <c r="F29" s="96"/>
      <c r="G29" s="95"/>
      <c r="H29" s="95"/>
      <c r="I29" s="92">
        <v>6.1845534866760179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5.6818155066079292</v>
      </c>
      <c r="F30" s="96"/>
      <c r="G30" s="95"/>
      <c r="H30" s="95"/>
      <c r="I30" s="92">
        <v>8.4864563524229091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5.0670100967982128</v>
      </c>
      <c r="F31" s="96"/>
      <c r="G31" s="95"/>
      <c r="H31" s="95"/>
      <c r="I31" s="92">
        <v>8.2460717200297839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6.2738552762520197</v>
      </c>
      <c r="F32" s="96"/>
      <c r="G32" s="95"/>
      <c r="H32" s="95"/>
      <c r="I32" s="92">
        <v>7.673228200323102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6.6580254805401129</v>
      </c>
      <c r="F33" s="96"/>
      <c r="G33" s="95"/>
      <c r="H33" s="95"/>
      <c r="I33" s="92">
        <v>8.3690914694201766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5.6325868902439025</v>
      </c>
      <c r="F34" s="96"/>
      <c r="G34" s="95"/>
      <c r="H34" s="95"/>
      <c r="I34" s="92">
        <v>10.251308140243903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6.5906198923904684</v>
      </c>
      <c r="F35" s="96"/>
      <c r="G35" s="95"/>
      <c r="H35" s="95"/>
      <c r="I35" s="92">
        <v>9.6934203228285938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5.0294895039164489</v>
      </c>
      <c r="F36" s="96"/>
      <c r="G36" s="95"/>
      <c r="H36" s="95"/>
      <c r="I36" s="92">
        <v>6.1415877806788508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4.522611531841652</v>
      </c>
      <c r="F37" s="96"/>
      <c r="G37" s="95"/>
      <c r="H37" s="95"/>
      <c r="I37" s="92">
        <v>5.1715079690189336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110.09139906405149</v>
      </c>
      <c r="F39" s="95"/>
      <c r="G39" s="107"/>
      <c r="H39" s="107"/>
      <c r="I39" s="106">
        <f>SUM(I15:I38)</f>
        <v>172.05373205300788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233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232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ТП-67</v>
      </c>
      <c r="C10" s="232"/>
      <c r="D10" s="232"/>
      <c r="E10" s="232"/>
      <c r="F10" s="215" t="str">
        <f>N4</f>
        <v>ТП-76</v>
      </c>
      <c r="G10" s="218"/>
      <c r="H10" s="218"/>
      <c r="I10" s="219"/>
      <c r="J10" s="232" t="str">
        <f>N3</f>
        <v>ТП-67</v>
      </c>
      <c r="K10" s="232"/>
      <c r="L10" s="232"/>
      <c r="M10" s="232"/>
      <c r="N10" s="215" t="str">
        <f>N4</f>
        <v>ТП-76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30</v>
      </c>
      <c r="F11" s="204" t="s">
        <v>286</v>
      </c>
      <c r="G11" s="205"/>
      <c r="H11" s="32"/>
      <c r="I11" s="33">
        <v>30</v>
      </c>
      <c r="J11" s="204" t="s">
        <v>286</v>
      </c>
      <c r="K11" s="205"/>
      <c r="L11" s="32"/>
      <c r="M11" s="33">
        <f>E11</f>
        <v>30</v>
      </c>
      <c r="N11" s="204" t="s">
        <v>286</v>
      </c>
      <c r="O11" s="205"/>
      <c r="P11" s="32"/>
      <c r="Q11" s="33">
        <f>I11</f>
        <v>30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5.6167626973113611</v>
      </c>
      <c r="F14" s="94"/>
      <c r="G14" s="95"/>
      <c r="H14" s="95"/>
      <c r="I14" s="92">
        <v>7.5561830008673034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3.9478285843373495</v>
      </c>
      <c r="F15" s="95"/>
      <c r="G15" s="95"/>
      <c r="H15" s="95"/>
      <c r="I15" s="92">
        <v>4.8581048493975905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3.9816239623233902</v>
      </c>
      <c r="F16" s="95"/>
      <c r="G16" s="95"/>
      <c r="H16" s="95"/>
      <c r="I16" s="92">
        <v>5.4634215164835158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4.1348701603053444</v>
      </c>
      <c r="F17" s="95"/>
      <c r="G17" s="95"/>
      <c r="H17" s="95"/>
      <c r="I17" s="92">
        <v>5.0305851068702285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3.6356400811541931</v>
      </c>
      <c r="F18" s="95"/>
      <c r="G18" s="95"/>
      <c r="H18" s="95"/>
      <c r="I18" s="92">
        <v>4.6883187105500452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3.6017729999999997</v>
      </c>
      <c r="F19" s="95"/>
      <c r="G19" s="95"/>
      <c r="H19" s="95"/>
      <c r="I19" s="92">
        <v>4.9087875789473676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2.7616154283548142</v>
      </c>
      <c r="F20" s="95"/>
      <c r="G20" s="95"/>
      <c r="H20" s="95"/>
      <c r="I20" s="92">
        <v>5.5487226914329035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2.9909428707483001</v>
      </c>
      <c r="F21" s="95"/>
      <c r="G21" s="95"/>
      <c r="H21" s="95"/>
      <c r="I21" s="92">
        <v>6.5784399206349207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6.3292276153846156</v>
      </c>
      <c r="F22" s="95"/>
      <c r="G22" s="95"/>
      <c r="H22" s="95"/>
      <c r="I22" s="92">
        <v>9.0722160000000009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7.4797946495327103</v>
      </c>
      <c r="F23" s="95"/>
      <c r="G23" s="95"/>
      <c r="H23" s="95"/>
      <c r="I23" s="92">
        <v>9.2414451268357816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10.070382204450626</v>
      </c>
      <c r="F24" s="95"/>
      <c r="G24" s="95"/>
      <c r="H24" s="95"/>
      <c r="I24" s="92">
        <v>9.969045025034772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10.965593770728189</v>
      </c>
      <c r="F25" s="95"/>
      <c r="G25" s="95"/>
      <c r="H25" s="95"/>
      <c r="I25" s="92">
        <v>8.654986511896178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9.2018792727272718</v>
      </c>
      <c r="F26" s="95"/>
      <c r="G26" s="95"/>
      <c r="H26" s="95"/>
      <c r="I26" s="92">
        <v>8.9412349090909107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9.2825648796680529</v>
      </c>
      <c r="F27" s="95"/>
      <c r="G27" s="95"/>
      <c r="H27" s="95"/>
      <c r="I27" s="92">
        <v>7.2655849958506238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7.6475476682926855</v>
      </c>
      <c r="F28" s="95"/>
      <c r="G28" s="95"/>
      <c r="H28" s="95"/>
      <c r="I28" s="92">
        <v>8.4313373268292704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8.4786326002805055</v>
      </c>
      <c r="F29" s="95"/>
      <c r="G29" s="95"/>
      <c r="H29" s="95"/>
      <c r="I29" s="92">
        <v>10.098678159887799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9.2964172863436136</v>
      </c>
      <c r="F30" s="95"/>
      <c r="G30" s="95"/>
      <c r="H30" s="95"/>
      <c r="I30" s="92">
        <v>10.408602449339208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10.073118629932985</v>
      </c>
      <c r="F31" s="95"/>
      <c r="G31" s="95"/>
      <c r="H31" s="95"/>
      <c r="I31" s="92">
        <v>10.840478332092331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8.6994350113085641</v>
      </c>
      <c r="F32" s="95"/>
      <c r="G32" s="95"/>
      <c r="H32" s="95"/>
      <c r="I32" s="92">
        <v>10.471974048465267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7.9034952819698185</v>
      </c>
      <c r="F33" s="95"/>
      <c r="G33" s="95"/>
      <c r="H33" s="95"/>
      <c r="I33" s="92">
        <v>9.1256852740270062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6.2675330487804883</v>
      </c>
      <c r="F34" s="95"/>
      <c r="G34" s="95"/>
      <c r="H34" s="95"/>
      <c r="I34" s="92">
        <v>8.6127374085365851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6.7944534973097612</v>
      </c>
      <c r="F35" s="95"/>
      <c r="G35" s="95"/>
      <c r="H35" s="95"/>
      <c r="I35" s="92">
        <v>9.7387166794773243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4.7189034986945178</v>
      </c>
      <c r="F36" s="95"/>
      <c r="G36" s="95"/>
      <c r="H36" s="95"/>
      <c r="I36" s="92">
        <v>8.5160678851174936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5.1026856196213428</v>
      </c>
      <c r="F37" s="95"/>
      <c r="G37" s="95"/>
      <c r="H37" s="95"/>
      <c r="I37" s="92">
        <v>7.4229819707401017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5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153.36595862224914</v>
      </c>
      <c r="F39" s="93"/>
      <c r="G39" s="107"/>
      <c r="H39" s="107"/>
      <c r="I39" s="106">
        <f>SUM(I15:I38)</f>
        <v>183.8881524775372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225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234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ТП-63</v>
      </c>
      <c r="C10" s="232"/>
      <c r="D10" s="232"/>
      <c r="E10" s="232"/>
      <c r="F10" s="215" t="str">
        <f>N4</f>
        <v>ТП-61</v>
      </c>
      <c r="G10" s="218"/>
      <c r="H10" s="218"/>
      <c r="I10" s="219"/>
      <c r="J10" s="232" t="str">
        <f>N3</f>
        <v>ТП-63</v>
      </c>
      <c r="K10" s="232"/>
      <c r="L10" s="232"/>
      <c r="M10" s="232"/>
      <c r="N10" s="215" t="str">
        <f>N4</f>
        <v>ТП-61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12.996634761491761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</v>
      </c>
      <c r="F15" s="96"/>
      <c r="G15" s="95"/>
      <c r="H15" s="95"/>
      <c r="I15" s="92">
        <v>7.8362913253012039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</v>
      </c>
      <c r="F16" s="96"/>
      <c r="G16" s="95"/>
      <c r="H16" s="95"/>
      <c r="I16" s="92">
        <v>8.325213739403452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</v>
      </c>
      <c r="F17" s="96"/>
      <c r="G17" s="95"/>
      <c r="H17" s="95"/>
      <c r="I17" s="92">
        <v>3.8050526412213745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</v>
      </c>
      <c r="F18" s="96"/>
      <c r="G18" s="95"/>
      <c r="H18" s="95"/>
      <c r="I18" s="92">
        <v>3.7428573489630295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</v>
      </c>
      <c r="F19" s="96"/>
      <c r="G19" s="95"/>
      <c r="H19" s="95"/>
      <c r="I19" s="92">
        <v>3.7248252631578942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0</v>
      </c>
      <c r="F20" s="96"/>
      <c r="G20" s="95"/>
      <c r="H20" s="95"/>
      <c r="I20" s="92">
        <v>3.0590201667930255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0</v>
      </c>
      <c r="F21" s="96"/>
      <c r="G21" s="95"/>
      <c r="H21" s="95"/>
      <c r="I21" s="92">
        <v>4.5980979652305383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0</v>
      </c>
      <c r="F22" s="96"/>
      <c r="G22" s="95"/>
      <c r="H22" s="95"/>
      <c r="I22" s="92">
        <v>5.4795150769230778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0</v>
      </c>
      <c r="F23" s="96"/>
      <c r="G23" s="95"/>
      <c r="H23" s="95"/>
      <c r="I23" s="92">
        <v>5.2111482242990643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0</v>
      </c>
      <c r="F24" s="96"/>
      <c r="G24" s="95"/>
      <c r="H24" s="95"/>
      <c r="I24" s="92">
        <v>8.4109858915159954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0</v>
      </c>
      <c r="F25" s="96"/>
      <c r="G25" s="95"/>
      <c r="H25" s="95"/>
      <c r="I25" s="92">
        <v>7.9718126142754135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0</v>
      </c>
      <c r="F26" s="96"/>
      <c r="G26" s="95"/>
      <c r="H26" s="95"/>
      <c r="I26" s="92">
        <v>6.4367825454545455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0</v>
      </c>
      <c r="F27" s="96"/>
      <c r="G27" s="95"/>
      <c r="H27" s="95"/>
      <c r="I27" s="92">
        <v>6.6266889737206087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0</v>
      </c>
      <c r="F28" s="96"/>
      <c r="G28" s="95"/>
      <c r="H28" s="95"/>
      <c r="I28" s="92">
        <v>7.4646634146341473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0</v>
      </c>
      <c r="F29" s="96"/>
      <c r="G29" s="95"/>
      <c r="H29" s="95"/>
      <c r="I29" s="92">
        <v>9.7439236577840109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0</v>
      </c>
      <c r="F30" s="96"/>
      <c r="G30" s="95"/>
      <c r="H30" s="95"/>
      <c r="I30" s="92">
        <v>8.9297185550660814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0</v>
      </c>
      <c r="F31" s="96"/>
      <c r="G31" s="95"/>
      <c r="H31" s="95"/>
      <c r="I31" s="92">
        <v>10.361386031273268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0</v>
      </c>
      <c r="F32" s="96"/>
      <c r="G32" s="95"/>
      <c r="H32" s="95"/>
      <c r="I32" s="92">
        <v>10.604137046849758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0</v>
      </c>
      <c r="F33" s="96"/>
      <c r="G33" s="95"/>
      <c r="H33" s="95"/>
      <c r="I33" s="92">
        <v>11.764063669579034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0</v>
      </c>
      <c r="F34" s="96"/>
      <c r="G34" s="95"/>
      <c r="H34" s="95"/>
      <c r="I34" s="92">
        <v>9.8041148780487806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0</v>
      </c>
      <c r="F35" s="96"/>
      <c r="G35" s="95"/>
      <c r="H35" s="95"/>
      <c r="I35" s="92">
        <v>11.988435726364335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0</v>
      </c>
      <c r="F36" s="96"/>
      <c r="G36" s="95"/>
      <c r="H36" s="95"/>
      <c r="I36" s="92">
        <v>9.965469242819843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0</v>
      </c>
      <c r="F37" s="96"/>
      <c r="G37" s="95"/>
      <c r="H37" s="95"/>
      <c r="I37" s="92">
        <v>10.775613562822722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176.62981756150117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223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224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ТП-62</v>
      </c>
      <c r="C10" s="232"/>
      <c r="D10" s="232"/>
      <c r="E10" s="232"/>
      <c r="F10" s="215" t="str">
        <f>N4</f>
        <v>ТП-66</v>
      </c>
      <c r="G10" s="218"/>
      <c r="H10" s="218"/>
      <c r="I10" s="219"/>
      <c r="J10" s="232" t="str">
        <f>N3</f>
        <v>ТП-62</v>
      </c>
      <c r="K10" s="232"/>
      <c r="L10" s="232"/>
      <c r="M10" s="232"/>
      <c r="N10" s="215" t="str">
        <f>N4</f>
        <v>ТП-66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20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21.056563295750216</v>
      </c>
      <c r="F14" s="94"/>
      <c r="G14" s="95"/>
      <c r="H14" s="95"/>
      <c r="I14" s="92">
        <v>8.9120980615784902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10.580312530120482</v>
      </c>
      <c r="F15" s="103"/>
      <c r="G15" s="95"/>
      <c r="H15" s="95"/>
      <c r="I15" s="92">
        <v>3.7888600481927712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9.592094091051802</v>
      </c>
      <c r="F16" s="103"/>
      <c r="G16" s="95"/>
      <c r="H16" s="95"/>
      <c r="I16" s="92">
        <v>4.3179505318681315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7.3045901068702284</v>
      </c>
      <c r="F17" s="103"/>
      <c r="G17" s="95"/>
      <c r="H17" s="95"/>
      <c r="I17" s="92">
        <v>3.8397702748091596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6.1081352569882768</v>
      </c>
      <c r="F18" s="103"/>
      <c r="G18" s="95"/>
      <c r="H18" s="95"/>
      <c r="I18" s="92">
        <v>3.586904959422903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17.639708210526315</v>
      </c>
      <c r="F19" s="103"/>
      <c r="G19" s="95"/>
      <c r="H19" s="95"/>
      <c r="I19" s="92">
        <v>3.9350118315789469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17.334447611827141</v>
      </c>
      <c r="F20" s="103"/>
      <c r="G20" s="95"/>
      <c r="H20" s="95"/>
      <c r="I20" s="92">
        <v>6.1491970204700532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16.866956517006805</v>
      </c>
      <c r="F21" s="103"/>
      <c r="G21" s="95"/>
      <c r="H21" s="95"/>
      <c r="I21" s="92">
        <v>7.3422471892668195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22.254068307692307</v>
      </c>
      <c r="F22" s="103"/>
      <c r="G22" s="95"/>
      <c r="H22" s="95"/>
      <c r="I22" s="92">
        <v>7.6945832000000021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27.672994018691583</v>
      </c>
      <c r="F23" s="103"/>
      <c r="G23" s="95"/>
      <c r="H23" s="95"/>
      <c r="I23" s="92">
        <v>8.5014877496662216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25.469411093184981</v>
      </c>
      <c r="F24" s="103"/>
      <c r="G24" s="95"/>
      <c r="H24" s="95"/>
      <c r="I24" s="92">
        <v>9.9791787429763552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24.994591515501082</v>
      </c>
      <c r="F25" s="103"/>
      <c r="G25" s="95"/>
      <c r="H25" s="95"/>
      <c r="I25" s="92">
        <v>12.361531263446286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25.142737454545454</v>
      </c>
      <c r="F26" s="103"/>
      <c r="G26" s="95"/>
      <c r="H26" s="95"/>
      <c r="I26" s="92">
        <v>10.061627927272728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23.356849925311202</v>
      </c>
      <c r="F27" s="103"/>
      <c r="G27" s="95"/>
      <c r="H27" s="95"/>
      <c r="I27" s="92">
        <v>11.643508552143846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18.243637385365854</v>
      </c>
      <c r="F28" s="103"/>
      <c r="G28" s="95"/>
      <c r="H28" s="95"/>
      <c r="I28" s="92">
        <v>10.16463217170732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17.09128356802244</v>
      </c>
      <c r="F29" s="103"/>
      <c r="G29" s="95"/>
      <c r="H29" s="95"/>
      <c r="I29" s="92">
        <v>12.31155790967742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17.666013603524231</v>
      </c>
      <c r="F30" s="103"/>
      <c r="G30" s="95"/>
      <c r="H30" s="95"/>
      <c r="I30" s="92">
        <v>12.043837011453746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17.63709283693224</v>
      </c>
      <c r="F31" s="103"/>
      <c r="G31" s="95"/>
      <c r="H31" s="95"/>
      <c r="I31" s="92">
        <v>13.800294326135518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17.818681899838452</v>
      </c>
      <c r="F32" s="103"/>
      <c r="G32" s="95"/>
      <c r="H32" s="95"/>
      <c r="I32" s="92">
        <v>11.169328222294023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19.741278347895157</v>
      </c>
      <c r="F33" s="103"/>
      <c r="G33" s="95"/>
      <c r="H33" s="95"/>
      <c r="I33" s="92">
        <v>13.675336019062749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16.112612195121955</v>
      </c>
      <c r="F34" s="103"/>
      <c r="G34" s="95"/>
      <c r="H34" s="95"/>
      <c r="I34" s="92">
        <v>11.188024408536588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19.900199354342814</v>
      </c>
      <c r="F35" s="103"/>
      <c r="G35" s="95"/>
      <c r="H35" s="95"/>
      <c r="I35" s="92">
        <v>9.8043963966179835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19.182860365535248</v>
      </c>
      <c r="F36" s="103"/>
      <c r="G36" s="95"/>
      <c r="H36" s="95"/>
      <c r="I36" s="92">
        <v>9.6047887206266314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16.674672082616176</v>
      </c>
      <c r="F37" s="103"/>
      <c r="G37" s="95"/>
      <c r="H37" s="95"/>
      <c r="I37" s="92">
        <v>9.1015918450946636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414.38522827851222</v>
      </c>
      <c r="F39" s="95"/>
      <c r="G39" s="107"/>
      <c r="H39" s="107"/>
      <c r="I39" s="106">
        <f>SUM(I15:I38)</f>
        <v>206.06564632232087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439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235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ТП-102</v>
      </c>
      <c r="C10" s="232"/>
      <c r="D10" s="232"/>
      <c r="E10" s="232"/>
      <c r="F10" s="215" t="str">
        <f>N4</f>
        <v>ТП-103</v>
      </c>
      <c r="G10" s="218"/>
      <c r="H10" s="218"/>
      <c r="I10" s="219"/>
      <c r="J10" s="232" t="str">
        <f>N3</f>
        <v>ТП-102</v>
      </c>
      <c r="K10" s="232"/>
      <c r="L10" s="232"/>
      <c r="M10" s="232"/>
      <c r="N10" s="215" t="str">
        <f>N4</f>
        <v>ТП-103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</v>
      </c>
      <c r="F11" s="204" t="s">
        <v>286</v>
      </c>
      <c r="G11" s="205"/>
      <c r="H11" s="32"/>
      <c r="I11" s="33">
        <v>40</v>
      </c>
      <c r="J11" s="204" t="s">
        <v>286</v>
      </c>
      <c r="K11" s="205"/>
      <c r="L11" s="32"/>
      <c r="M11" s="33">
        <f>E11</f>
        <v>20</v>
      </c>
      <c r="N11" s="204" t="s">
        <v>286</v>
      </c>
      <c r="O11" s="205"/>
      <c r="P11" s="32"/>
      <c r="Q11" s="33">
        <f>I11</f>
        <v>40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268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ТП-109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ТП-109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200</v>
      </c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200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4"/>
      <c r="C15" s="96"/>
      <c r="D15" s="96"/>
      <c r="E15" s="92">
        <v>0</v>
      </c>
      <c r="F15" s="94"/>
      <c r="G15" s="94"/>
      <c r="H15" s="94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4"/>
      <c r="C16" s="96"/>
      <c r="D16" s="96"/>
      <c r="E16" s="92">
        <v>0</v>
      </c>
      <c r="F16" s="94"/>
      <c r="G16" s="94"/>
      <c r="H16" s="94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4"/>
      <c r="C17" s="96"/>
      <c r="D17" s="96"/>
      <c r="E17" s="92">
        <v>0</v>
      </c>
      <c r="F17" s="94"/>
      <c r="G17" s="94"/>
      <c r="H17" s="94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4"/>
      <c r="C18" s="96"/>
      <c r="D18" s="96"/>
      <c r="E18" s="92">
        <v>0</v>
      </c>
      <c r="F18" s="94"/>
      <c r="G18" s="94"/>
      <c r="H18" s="94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4"/>
      <c r="C19" s="96"/>
      <c r="D19" s="96"/>
      <c r="E19" s="92">
        <v>0</v>
      </c>
      <c r="F19" s="94"/>
      <c r="G19" s="94"/>
      <c r="H19" s="94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4"/>
      <c r="C20" s="96"/>
      <c r="D20" s="96"/>
      <c r="E20" s="92">
        <v>0</v>
      </c>
      <c r="F20" s="94"/>
      <c r="G20" s="94"/>
      <c r="H20" s="94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4"/>
      <c r="C21" s="96"/>
      <c r="D21" s="96"/>
      <c r="E21" s="92">
        <v>0</v>
      </c>
      <c r="F21" s="94"/>
      <c r="G21" s="94"/>
      <c r="H21" s="94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4"/>
      <c r="C22" s="96"/>
      <c r="D22" s="96"/>
      <c r="E22" s="92">
        <v>0</v>
      </c>
      <c r="F22" s="94"/>
      <c r="G22" s="94"/>
      <c r="H22" s="94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4"/>
      <c r="C23" s="96"/>
      <c r="D23" s="96"/>
      <c r="E23" s="92">
        <v>0</v>
      </c>
      <c r="F23" s="94"/>
      <c r="G23" s="94"/>
      <c r="H23" s="94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4"/>
      <c r="C24" s="96"/>
      <c r="D24" s="96"/>
      <c r="E24" s="92">
        <v>0</v>
      </c>
      <c r="F24" s="94"/>
      <c r="G24" s="94"/>
      <c r="H24" s="94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4"/>
      <c r="C25" s="96"/>
      <c r="D25" s="96"/>
      <c r="E25" s="92">
        <v>0</v>
      </c>
      <c r="F25" s="94"/>
      <c r="G25" s="94"/>
      <c r="H25" s="94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4"/>
      <c r="C26" s="96"/>
      <c r="D26" s="96"/>
      <c r="E26" s="92">
        <v>0</v>
      </c>
      <c r="F26" s="94"/>
      <c r="G26" s="94"/>
      <c r="H26" s="94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4"/>
      <c r="C27" s="96"/>
      <c r="D27" s="96"/>
      <c r="E27" s="92">
        <v>0</v>
      </c>
      <c r="F27" s="94"/>
      <c r="G27" s="94"/>
      <c r="H27" s="94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4"/>
      <c r="C28" s="96"/>
      <c r="D28" s="96"/>
      <c r="E28" s="92">
        <v>0</v>
      </c>
      <c r="F28" s="94"/>
      <c r="G28" s="94"/>
      <c r="H28" s="94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4"/>
      <c r="C29" s="96"/>
      <c r="D29" s="96"/>
      <c r="E29" s="92">
        <v>0</v>
      </c>
      <c r="F29" s="94"/>
      <c r="G29" s="94"/>
      <c r="H29" s="94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4"/>
      <c r="C30" s="96"/>
      <c r="D30" s="96"/>
      <c r="E30" s="92">
        <v>0</v>
      </c>
      <c r="F30" s="94"/>
      <c r="G30" s="94"/>
      <c r="H30" s="94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4"/>
      <c r="C31" s="96"/>
      <c r="D31" s="96"/>
      <c r="E31" s="92">
        <v>0</v>
      </c>
      <c r="F31" s="94"/>
      <c r="G31" s="94"/>
      <c r="H31" s="94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4"/>
      <c r="C32" s="96"/>
      <c r="D32" s="96"/>
      <c r="E32" s="92">
        <v>0</v>
      </c>
      <c r="F32" s="94"/>
      <c r="G32" s="94"/>
      <c r="H32" s="94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4"/>
      <c r="C33" s="96"/>
      <c r="D33" s="96"/>
      <c r="E33" s="92">
        <v>0</v>
      </c>
      <c r="F33" s="94"/>
      <c r="G33" s="94"/>
      <c r="H33" s="94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4"/>
      <c r="C34" s="96"/>
      <c r="D34" s="96"/>
      <c r="E34" s="92">
        <v>0</v>
      </c>
      <c r="F34" s="94"/>
      <c r="G34" s="94"/>
      <c r="H34" s="94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4"/>
      <c r="C35" s="96"/>
      <c r="D35" s="96"/>
      <c r="E35" s="92">
        <v>0</v>
      </c>
      <c r="F35" s="94"/>
      <c r="G35" s="94"/>
      <c r="H35" s="94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4"/>
      <c r="C36" s="96"/>
      <c r="D36" s="96"/>
      <c r="E36" s="92">
        <v>0</v>
      </c>
      <c r="F36" s="94"/>
      <c r="G36" s="94"/>
      <c r="H36" s="94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4"/>
      <c r="C37" s="96"/>
      <c r="D37" s="96"/>
      <c r="E37" s="92">
        <v>0</v>
      </c>
      <c r="F37" s="94"/>
      <c r="G37" s="94"/>
      <c r="H37" s="94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4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455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259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ТП-105</v>
      </c>
      <c r="C10" s="232"/>
      <c r="D10" s="232"/>
      <c r="E10" s="232"/>
      <c r="F10" s="215" t="str">
        <f>N4</f>
        <v>ТП-127</v>
      </c>
      <c r="G10" s="218"/>
      <c r="H10" s="218"/>
      <c r="I10" s="219"/>
      <c r="J10" s="232" t="str">
        <f>N3</f>
        <v>ТП-105</v>
      </c>
      <c r="K10" s="232"/>
      <c r="L10" s="232"/>
      <c r="M10" s="232"/>
      <c r="N10" s="215" t="str">
        <f>N4</f>
        <v>ТП-127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1.4104874934952301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6"/>
      <c r="D15" s="96"/>
      <c r="E15" s="92">
        <v>1.6622436144578316</v>
      </c>
      <c r="F15" s="94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5"/>
      <c r="C16" s="96"/>
      <c r="D16" s="96"/>
      <c r="E16" s="92">
        <v>0.90491453689167956</v>
      </c>
      <c r="F16" s="94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5"/>
      <c r="C17" s="96"/>
      <c r="D17" s="96"/>
      <c r="E17" s="92">
        <v>1.2220607022900762</v>
      </c>
      <c r="F17" s="94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5"/>
      <c r="C18" s="96"/>
      <c r="D18" s="96"/>
      <c r="E18" s="92">
        <v>0.83174607754733987</v>
      </c>
      <c r="F18" s="94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5"/>
      <c r="C19" s="96"/>
      <c r="D19" s="96"/>
      <c r="E19" s="92">
        <v>1.3302947368421052</v>
      </c>
      <c r="F19" s="94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5"/>
      <c r="C20" s="96"/>
      <c r="D20" s="96"/>
      <c r="E20" s="92">
        <v>0.36255053828658068</v>
      </c>
      <c r="F20" s="94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5"/>
      <c r="C21" s="96"/>
      <c r="D21" s="96"/>
      <c r="E21" s="92">
        <v>0.19612740136054424</v>
      </c>
      <c r="F21" s="94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5"/>
      <c r="C22" s="96"/>
      <c r="D22" s="96"/>
      <c r="E22" s="92">
        <v>0.12923384615384617</v>
      </c>
      <c r="F22" s="94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5"/>
      <c r="C23" s="96"/>
      <c r="D23" s="96"/>
      <c r="E23" s="92">
        <v>0.25670680907877169</v>
      </c>
      <c r="F23" s="94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5"/>
      <c r="C24" s="96"/>
      <c r="D24" s="96"/>
      <c r="E24" s="92">
        <v>0.16889529902642561</v>
      </c>
      <c r="F24" s="94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5"/>
      <c r="C25" s="96"/>
      <c r="D25" s="96"/>
      <c r="E25" s="92">
        <v>0.17405704397981256</v>
      </c>
      <c r="F25" s="94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5"/>
      <c r="C26" s="96"/>
      <c r="D26" s="96"/>
      <c r="E26" s="92">
        <v>0.15109818181818185</v>
      </c>
      <c r="F26" s="94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5"/>
      <c r="C27" s="96"/>
      <c r="D27" s="96"/>
      <c r="E27" s="92">
        <v>0.32687703457814665</v>
      </c>
      <c r="F27" s="94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5"/>
      <c r="C28" s="96"/>
      <c r="D28" s="96"/>
      <c r="E28" s="92">
        <v>0.17915192195121954</v>
      </c>
      <c r="F28" s="94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5"/>
      <c r="C29" s="96"/>
      <c r="D29" s="96"/>
      <c r="E29" s="92">
        <v>0.15766866760168305</v>
      </c>
      <c r="F29" s="94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5"/>
      <c r="C30" s="96"/>
      <c r="D30" s="96"/>
      <c r="E30" s="92">
        <v>0.22566075770925112</v>
      </c>
      <c r="F30" s="94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5"/>
      <c r="C31" s="96"/>
      <c r="D31" s="96"/>
      <c r="E31" s="92">
        <v>0.25984667163067759</v>
      </c>
      <c r="F31" s="94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5"/>
      <c r="C32" s="96"/>
      <c r="D32" s="96"/>
      <c r="E32" s="92">
        <v>0.12438870436187402</v>
      </c>
      <c r="F32" s="94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5"/>
      <c r="C33" s="96"/>
      <c r="D33" s="96"/>
      <c r="E33" s="92">
        <v>0.15519872915011917</v>
      </c>
      <c r="F33" s="94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5"/>
      <c r="C34" s="96"/>
      <c r="D34" s="96"/>
      <c r="E34" s="92">
        <v>0.19116658536585368</v>
      </c>
      <c r="F34" s="94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5"/>
      <c r="C35" s="96"/>
      <c r="D35" s="96"/>
      <c r="E35" s="92">
        <v>0.78513684857801702</v>
      </c>
      <c r="F35" s="94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5"/>
      <c r="C36" s="96"/>
      <c r="D36" s="96"/>
      <c r="E36" s="92">
        <v>1.6831757702349872</v>
      </c>
      <c r="F36" s="94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5"/>
      <c r="C37" s="96"/>
      <c r="D37" s="96"/>
      <c r="E37" s="92">
        <v>1.3109018932874354</v>
      </c>
      <c r="F37" s="94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5"/>
      <c r="C38" s="96"/>
      <c r="D38" s="96"/>
      <c r="E38" s="116"/>
      <c r="F38" s="94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4.15" x14ac:dyDescent="0.35">
      <c r="A39" s="180" t="s">
        <v>14</v>
      </c>
      <c r="B39" s="181"/>
      <c r="C39" s="182"/>
      <c r="D39" s="182"/>
      <c r="E39" s="106">
        <f>SUM(E15:E38)</f>
        <v>12.789102372182459</v>
      </c>
      <c r="F39" s="110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455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259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ТП-105</v>
      </c>
      <c r="C10" s="232"/>
      <c r="D10" s="232"/>
      <c r="E10" s="232"/>
      <c r="F10" s="215" t="str">
        <f>N4</f>
        <v>ТП-127</v>
      </c>
      <c r="G10" s="218"/>
      <c r="H10" s="218"/>
      <c r="I10" s="219"/>
      <c r="J10" s="232" t="str">
        <f>N3</f>
        <v>ТП-105</v>
      </c>
      <c r="K10" s="232"/>
      <c r="L10" s="232"/>
      <c r="M10" s="232"/>
      <c r="N10" s="215" t="str">
        <f>N4</f>
        <v>ТП-127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1.4104874934952301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1.6622436144578316</v>
      </c>
      <c r="F15" s="103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0.90491453689167956</v>
      </c>
      <c r="F16" s="103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1.2220607022900762</v>
      </c>
      <c r="F17" s="103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0.83174607754733987</v>
      </c>
      <c r="F18" s="103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1.3302947368421052</v>
      </c>
      <c r="F19" s="103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0.36255053828658068</v>
      </c>
      <c r="F20" s="103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0.19612740136054424</v>
      </c>
      <c r="F21" s="103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0.12923384615384617</v>
      </c>
      <c r="F22" s="103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0.25670680907877169</v>
      </c>
      <c r="F23" s="103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0.16889529902642561</v>
      </c>
      <c r="F24" s="103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0.17405704397981256</v>
      </c>
      <c r="F25" s="103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0.15109818181818185</v>
      </c>
      <c r="F26" s="103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0.32687703457814665</v>
      </c>
      <c r="F27" s="103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0.17915192195121954</v>
      </c>
      <c r="F28" s="103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0.15766866760168305</v>
      </c>
      <c r="F29" s="103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0.22566075770925112</v>
      </c>
      <c r="F30" s="103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0.25984667163067759</v>
      </c>
      <c r="F31" s="103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0.12438870436187402</v>
      </c>
      <c r="F32" s="103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0.15519872915011917</v>
      </c>
      <c r="F33" s="103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0.19116658536585368</v>
      </c>
      <c r="F34" s="103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0.78513684857801702</v>
      </c>
      <c r="F35" s="103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1.6831757702349872</v>
      </c>
      <c r="F36" s="103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1.3109018932874354</v>
      </c>
      <c r="F37" s="103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12.789102372182459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261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260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ТП-115</v>
      </c>
      <c r="C10" s="232"/>
      <c r="D10" s="232"/>
      <c r="E10" s="232"/>
      <c r="F10" s="215" t="str">
        <f>N4</f>
        <v>ТП-116</v>
      </c>
      <c r="G10" s="218"/>
      <c r="H10" s="218"/>
      <c r="I10" s="219"/>
      <c r="J10" s="232" t="str">
        <f>N3</f>
        <v>ТП-115</v>
      </c>
      <c r="K10" s="232"/>
      <c r="L10" s="232"/>
      <c r="M10" s="232"/>
      <c r="N10" s="215" t="str">
        <f>N4</f>
        <v>ТП-116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200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200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103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103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103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</v>
      </c>
      <c r="F18" s="103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</v>
      </c>
      <c r="F19" s="103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</v>
      </c>
      <c r="F20" s="103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</v>
      </c>
      <c r="F21" s="103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</v>
      </c>
      <c r="F22" s="103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</v>
      </c>
      <c r="F23" s="103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</v>
      </c>
      <c r="F24" s="103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</v>
      </c>
      <c r="F25" s="103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</v>
      </c>
      <c r="F26" s="103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</v>
      </c>
      <c r="F27" s="103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</v>
      </c>
      <c r="F28" s="103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</v>
      </c>
      <c r="F29" s="103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</v>
      </c>
      <c r="F30" s="103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</v>
      </c>
      <c r="F31" s="103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</v>
      </c>
      <c r="F32" s="103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</v>
      </c>
      <c r="F33" s="103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</v>
      </c>
      <c r="F34" s="103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</v>
      </c>
      <c r="F35" s="103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103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103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456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263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262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ТП-132</v>
      </c>
      <c r="C10" s="232"/>
      <c r="D10" s="232"/>
      <c r="E10" s="232"/>
      <c r="F10" s="215" t="str">
        <f>N4</f>
        <v>ТП-128 В-1</v>
      </c>
      <c r="G10" s="218"/>
      <c r="H10" s="218"/>
      <c r="I10" s="219"/>
      <c r="J10" s="232" t="str">
        <f>N3</f>
        <v>ТП-132</v>
      </c>
      <c r="K10" s="232"/>
      <c r="L10" s="232"/>
      <c r="M10" s="232"/>
      <c r="N10" s="215" t="str">
        <f>N4</f>
        <v>ТП-128 В-1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3.5598017692974855</v>
      </c>
      <c r="F14" s="94"/>
      <c r="G14" s="95"/>
      <c r="H14" s="95"/>
      <c r="I14" s="92">
        <v>2.4935403902862099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2">
        <v>0.56991209638554219</v>
      </c>
      <c r="F15" s="96"/>
      <c r="G15" s="95"/>
      <c r="H15" s="95"/>
      <c r="I15" s="92">
        <v>2.1569589759036143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2">
        <v>0.844586901098901</v>
      </c>
      <c r="F16" s="96"/>
      <c r="G16" s="95"/>
      <c r="H16" s="95"/>
      <c r="I16" s="92">
        <v>2.3980235227629505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2">
        <v>0.77767499236641213</v>
      </c>
      <c r="F17" s="96"/>
      <c r="G17" s="95"/>
      <c r="H17" s="95"/>
      <c r="I17" s="92">
        <v>2.3121943969465648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2">
        <v>0.71738099188458071</v>
      </c>
      <c r="F18" s="96"/>
      <c r="G18" s="95"/>
      <c r="H18" s="95"/>
      <c r="I18" s="92">
        <v>1.7544643823264203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2">
        <v>0.56404496842105256</v>
      </c>
      <c r="F19" s="96"/>
      <c r="G19" s="95"/>
      <c r="H19" s="95"/>
      <c r="I19" s="92">
        <v>1.9355788421052633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2">
        <v>3.3445287156937069</v>
      </c>
      <c r="F20" s="96"/>
      <c r="G20" s="95"/>
      <c r="H20" s="95"/>
      <c r="I20" s="92">
        <v>1.8014229871114478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2">
        <v>37.822079755706731</v>
      </c>
      <c r="F21" s="96"/>
      <c r="G21" s="95"/>
      <c r="H21" s="95"/>
      <c r="I21" s="92">
        <v>3.0072868208616779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2">
        <v>40.331298707692312</v>
      </c>
      <c r="F22" s="96"/>
      <c r="G22" s="95"/>
      <c r="H22" s="95"/>
      <c r="I22" s="92">
        <v>9.2079115384615395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2">
        <v>39.296678333778374</v>
      </c>
      <c r="F23" s="96"/>
      <c r="G23" s="95"/>
      <c r="H23" s="95"/>
      <c r="I23" s="92">
        <v>6.7963127703604798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2">
        <v>58.343192095688444</v>
      </c>
      <c r="F24" s="96"/>
      <c r="G24" s="95"/>
      <c r="H24" s="95"/>
      <c r="I24" s="92">
        <v>10.969749671766342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2">
        <v>74.329320061139143</v>
      </c>
      <c r="F25" s="96"/>
      <c r="G25" s="95"/>
      <c r="H25" s="95"/>
      <c r="I25" s="92">
        <v>10.887268100937273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2">
        <v>68.949122327272732</v>
      </c>
      <c r="F26" s="96"/>
      <c r="G26" s="95"/>
      <c r="H26" s="95"/>
      <c r="I26" s="92">
        <v>6.5274414545454551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2">
        <v>68.442107821853384</v>
      </c>
      <c r="F27" s="96"/>
      <c r="G27" s="95"/>
      <c r="H27" s="95"/>
      <c r="I27" s="92">
        <v>5.0368779419087142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2">
        <v>22.310386013658544</v>
      </c>
      <c r="F28" s="96"/>
      <c r="G28" s="95"/>
      <c r="H28" s="95"/>
      <c r="I28" s="92">
        <v>4.5235860292682935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2">
        <v>68.957968462272078</v>
      </c>
      <c r="F29" s="96"/>
      <c r="G29" s="95"/>
      <c r="H29" s="95"/>
      <c r="I29" s="92">
        <v>4.3516552258064509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2">
        <v>77.395192444052867</v>
      </c>
      <c r="F30" s="96"/>
      <c r="G30" s="95"/>
      <c r="H30" s="95"/>
      <c r="I30" s="92">
        <v>3.5299789955947136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2">
        <v>71.353896029784053</v>
      </c>
      <c r="F31" s="96"/>
      <c r="G31" s="95"/>
      <c r="H31" s="95"/>
      <c r="I31" s="92">
        <v>3.2399631868950105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2">
        <v>37.876360478190627</v>
      </c>
      <c r="F32" s="96"/>
      <c r="G32" s="95"/>
      <c r="H32" s="95"/>
      <c r="I32" s="92">
        <v>2.4255797350565427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2">
        <v>75.96046599523433</v>
      </c>
      <c r="F33" s="96"/>
      <c r="G33" s="95"/>
      <c r="H33" s="95"/>
      <c r="I33" s="92">
        <v>3.2358935027799851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2">
        <v>67.225095219512212</v>
      </c>
      <c r="F34" s="96"/>
      <c r="G34" s="95"/>
      <c r="H34" s="95"/>
      <c r="I34" s="92">
        <v>2.9289451829268298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2">
        <v>72.776146348962342</v>
      </c>
      <c r="F35" s="96"/>
      <c r="G35" s="95"/>
      <c r="H35" s="95"/>
      <c r="I35" s="92">
        <v>3.2613376787086858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2">
        <v>9.169300386422977</v>
      </c>
      <c r="F36" s="96"/>
      <c r="G36" s="95"/>
      <c r="H36" s="95"/>
      <c r="I36" s="92">
        <v>2.1841209399477806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2">
        <v>2.6218037865748709</v>
      </c>
      <c r="F37" s="96"/>
      <c r="G37" s="95"/>
      <c r="H37" s="95"/>
      <c r="I37" s="92">
        <v>1.907362254733219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9">
        <f>SUM(E15:E38)</f>
        <v>899.97854293364628</v>
      </c>
      <c r="F39" s="95"/>
      <c r="G39" s="107"/>
      <c r="H39" s="107"/>
      <c r="I39" s="106">
        <f>SUM(I15:I38)</f>
        <v>96.379914137715247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457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264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ТП-128 В-2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ТП-128 В-2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266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265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ТП-134</v>
      </c>
      <c r="C10" s="232"/>
      <c r="D10" s="232"/>
      <c r="E10" s="232"/>
      <c r="F10" s="215" t="str">
        <f>N4</f>
        <v>ТП-135</v>
      </c>
      <c r="G10" s="218"/>
      <c r="H10" s="218"/>
      <c r="I10" s="219"/>
      <c r="J10" s="232" t="str">
        <f>N3</f>
        <v>ТП-134</v>
      </c>
      <c r="K10" s="232"/>
      <c r="L10" s="232"/>
      <c r="M10" s="232"/>
      <c r="N10" s="215" t="str">
        <f>N4</f>
        <v>ТП-135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80</v>
      </c>
      <c r="F11" s="204" t="s">
        <v>286</v>
      </c>
      <c r="G11" s="205"/>
      <c r="H11" s="32"/>
      <c r="I11" s="33">
        <v>80</v>
      </c>
      <c r="J11" s="204" t="s">
        <v>286</v>
      </c>
      <c r="K11" s="205"/>
      <c r="L11" s="32"/>
      <c r="M11" s="33">
        <f>E11</f>
        <v>80</v>
      </c>
      <c r="N11" s="204" t="s">
        <v>286</v>
      </c>
      <c r="O11" s="205"/>
      <c r="P11" s="32"/>
      <c r="Q11" s="33">
        <f>I11</f>
        <v>80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0.77240981786643526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103"/>
      <c r="G15" s="95"/>
      <c r="H15" s="95"/>
      <c r="I15" s="92">
        <v>0.34300265060240964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103"/>
      <c r="G16" s="95"/>
      <c r="H16" s="95"/>
      <c r="I16" s="92">
        <v>0.36196581475667189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103"/>
      <c r="G17" s="95"/>
      <c r="H17" s="95"/>
      <c r="I17" s="92">
        <v>0.30551517557251912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</v>
      </c>
      <c r="F18" s="103"/>
      <c r="G18" s="95"/>
      <c r="H18" s="95"/>
      <c r="I18" s="92">
        <v>0.28591271415689812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</v>
      </c>
      <c r="F19" s="103"/>
      <c r="G19" s="95"/>
      <c r="H19" s="95"/>
      <c r="I19" s="92">
        <v>0.29266484210526317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</v>
      </c>
      <c r="F20" s="103"/>
      <c r="G20" s="95"/>
      <c r="H20" s="95"/>
      <c r="I20" s="92">
        <v>0.36255053828658068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</v>
      </c>
      <c r="F21" s="103"/>
      <c r="G21" s="95"/>
      <c r="H21" s="95"/>
      <c r="I21" s="92">
        <v>0.26150320181405901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</v>
      </c>
      <c r="F22" s="103"/>
      <c r="G22" s="95"/>
      <c r="H22" s="95"/>
      <c r="I22" s="92">
        <v>0.439395076923077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</v>
      </c>
      <c r="F23" s="103"/>
      <c r="G23" s="95"/>
      <c r="H23" s="95"/>
      <c r="I23" s="92">
        <v>6.9567545260347128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</v>
      </c>
      <c r="F24" s="103"/>
      <c r="G24" s="95"/>
      <c r="H24" s="95"/>
      <c r="I24" s="92">
        <v>11.788891872044507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</v>
      </c>
      <c r="F25" s="103"/>
      <c r="G25" s="95"/>
      <c r="H25" s="95"/>
      <c r="I25" s="92">
        <v>49.258143446286958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</v>
      </c>
      <c r="F26" s="103"/>
      <c r="G26" s="95"/>
      <c r="H26" s="95"/>
      <c r="I26" s="92">
        <v>32.939403636363636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</v>
      </c>
      <c r="F27" s="103"/>
      <c r="G27" s="95"/>
      <c r="H27" s="95"/>
      <c r="I27" s="92">
        <v>6.3889602213001391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</v>
      </c>
      <c r="F28" s="103"/>
      <c r="G28" s="95"/>
      <c r="H28" s="95"/>
      <c r="I28" s="92">
        <v>56.373138107317082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</v>
      </c>
      <c r="F29" s="103"/>
      <c r="G29" s="95"/>
      <c r="H29" s="95"/>
      <c r="I29" s="92">
        <v>53.512745784011209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</v>
      </c>
      <c r="F30" s="103"/>
      <c r="G30" s="95"/>
      <c r="H30" s="95"/>
      <c r="I30" s="92">
        <v>47.356521867841408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</v>
      </c>
      <c r="F31" s="103"/>
      <c r="G31" s="95"/>
      <c r="H31" s="95"/>
      <c r="I31" s="92">
        <v>0.55217417721518969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</v>
      </c>
      <c r="F32" s="103"/>
      <c r="G32" s="95"/>
      <c r="H32" s="95"/>
      <c r="I32" s="92">
        <v>0.31097176090468498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</v>
      </c>
      <c r="F33" s="103"/>
      <c r="G33" s="95"/>
      <c r="H33" s="95"/>
      <c r="I33" s="92">
        <v>0.31039745830023835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</v>
      </c>
      <c r="F34" s="103"/>
      <c r="G34" s="95"/>
      <c r="H34" s="95"/>
      <c r="I34" s="92">
        <v>0.27309512195121954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</v>
      </c>
      <c r="F35" s="103"/>
      <c r="G35" s="95"/>
      <c r="H35" s="95"/>
      <c r="I35" s="92">
        <v>0.30197571099154497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103"/>
      <c r="G36" s="95"/>
      <c r="H36" s="95"/>
      <c r="I36" s="92">
        <v>0.29388783289817233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103"/>
      <c r="G37" s="95"/>
      <c r="H37" s="95"/>
      <c r="I37" s="92">
        <v>0.44570664371772806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103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269.71527818139595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458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267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ТП-136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ТП-136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200</v>
      </c>
      <c r="F11" s="204" t="s">
        <v>286</v>
      </c>
      <c r="G11" s="205"/>
      <c r="H11" s="32"/>
      <c r="I11" s="33">
        <v>120</v>
      </c>
      <c r="J11" s="204" t="s">
        <v>286</v>
      </c>
      <c r="K11" s="205"/>
      <c r="L11" s="32"/>
      <c r="M11" s="33">
        <f>E11</f>
        <v>200</v>
      </c>
      <c r="N11" s="204" t="s">
        <v>286</v>
      </c>
      <c r="O11" s="205"/>
      <c r="P11" s="32"/>
      <c r="Q11" s="33">
        <f>I11</f>
        <v>120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96"/>
      <c r="G15" s="95"/>
      <c r="H15" s="95"/>
      <c r="I15" s="92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96"/>
      <c r="G16" s="95"/>
      <c r="H16" s="95"/>
      <c r="I16" s="92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96"/>
      <c r="G17" s="95"/>
      <c r="H17" s="95"/>
      <c r="I17" s="92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</v>
      </c>
      <c r="F18" s="96"/>
      <c r="G18" s="95"/>
      <c r="H18" s="95"/>
      <c r="I18" s="92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</v>
      </c>
      <c r="F19" s="96"/>
      <c r="G19" s="95"/>
      <c r="H19" s="95"/>
      <c r="I19" s="92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</v>
      </c>
      <c r="F20" s="96"/>
      <c r="G20" s="95"/>
      <c r="H20" s="95"/>
      <c r="I20" s="92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</v>
      </c>
      <c r="F21" s="96"/>
      <c r="G21" s="95"/>
      <c r="H21" s="95"/>
      <c r="I21" s="92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</v>
      </c>
      <c r="F22" s="96"/>
      <c r="G22" s="95"/>
      <c r="H22" s="95"/>
      <c r="I22" s="92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</v>
      </c>
      <c r="F23" s="96"/>
      <c r="G23" s="95"/>
      <c r="H23" s="95"/>
      <c r="I23" s="92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</v>
      </c>
      <c r="F24" s="96"/>
      <c r="G24" s="95"/>
      <c r="H24" s="95"/>
      <c r="I24" s="92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</v>
      </c>
      <c r="F25" s="96"/>
      <c r="G25" s="95"/>
      <c r="H25" s="95"/>
      <c r="I25" s="92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</v>
      </c>
      <c r="F26" s="96"/>
      <c r="G26" s="95"/>
      <c r="H26" s="95"/>
      <c r="I26" s="92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</v>
      </c>
      <c r="F27" s="96"/>
      <c r="G27" s="95"/>
      <c r="H27" s="95"/>
      <c r="I27" s="92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</v>
      </c>
      <c r="F28" s="96"/>
      <c r="G28" s="95"/>
      <c r="H28" s="95"/>
      <c r="I28" s="92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</v>
      </c>
      <c r="F29" s="96"/>
      <c r="G29" s="95"/>
      <c r="H29" s="95"/>
      <c r="I29" s="92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</v>
      </c>
      <c r="F30" s="96"/>
      <c r="G30" s="95"/>
      <c r="H30" s="95"/>
      <c r="I30" s="92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</v>
      </c>
      <c r="F31" s="96"/>
      <c r="G31" s="95"/>
      <c r="H31" s="95"/>
      <c r="I31" s="92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</v>
      </c>
      <c r="F32" s="96"/>
      <c r="G32" s="95"/>
      <c r="H32" s="95"/>
      <c r="I32" s="92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</v>
      </c>
      <c r="F33" s="96"/>
      <c r="G33" s="95"/>
      <c r="H33" s="95"/>
      <c r="I33" s="92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</v>
      </c>
      <c r="F34" s="96"/>
      <c r="G34" s="95"/>
      <c r="H34" s="95"/>
      <c r="I34" s="92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</v>
      </c>
      <c r="F35" s="96"/>
      <c r="G35" s="95"/>
      <c r="H35" s="95"/>
      <c r="I35" s="92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96"/>
      <c r="G36" s="95"/>
      <c r="H36" s="95"/>
      <c r="I36" s="92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96"/>
      <c r="G37" s="95"/>
      <c r="H37" s="95"/>
      <c r="I37" s="92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249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248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ТП-101</v>
      </c>
      <c r="C10" s="232"/>
      <c r="D10" s="232"/>
      <c r="E10" s="232"/>
      <c r="F10" s="215" t="str">
        <f>N4</f>
        <v>ТП-120</v>
      </c>
      <c r="G10" s="218"/>
      <c r="H10" s="218"/>
      <c r="I10" s="219"/>
      <c r="J10" s="232" t="str">
        <f>N3</f>
        <v>ТП-101</v>
      </c>
      <c r="K10" s="232"/>
      <c r="L10" s="232"/>
      <c r="M10" s="232"/>
      <c r="N10" s="215" t="str">
        <f>N4</f>
        <v>ТП-120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1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1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1.0578656201214223</v>
      </c>
      <c r="F14" s="94"/>
      <c r="G14" s="95"/>
      <c r="H14" s="95"/>
      <c r="I14" s="92">
        <v>1.4843701717259326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4"/>
      <c r="C15" s="96"/>
      <c r="D15" s="96"/>
      <c r="E15" s="92">
        <v>7.9154457831325298E-2</v>
      </c>
      <c r="F15" s="96"/>
      <c r="G15" s="95"/>
      <c r="H15" s="95"/>
      <c r="I15" s="92">
        <v>0.30210618072289153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4"/>
      <c r="C16" s="96"/>
      <c r="D16" s="96"/>
      <c r="E16" s="92">
        <v>0.11311431711145994</v>
      </c>
      <c r="F16" s="96"/>
      <c r="G16" s="95"/>
      <c r="H16" s="95"/>
      <c r="I16" s="92">
        <v>0.32275285149136573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4"/>
      <c r="C17" s="96"/>
      <c r="D17" s="96"/>
      <c r="E17" s="92">
        <v>0.18747522137404585</v>
      </c>
      <c r="F17" s="96"/>
      <c r="G17" s="95"/>
      <c r="H17" s="95"/>
      <c r="I17" s="92">
        <v>0.65477456946564883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4"/>
      <c r="C18" s="96"/>
      <c r="D18" s="96"/>
      <c r="E18" s="92">
        <v>0.11696429215509467</v>
      </c>
      <c r="F18" s="96"/>
      <c r="G18" s="95"/>
      <c r="H18" s="95"/>
      <c r="I18" s="92">
        <v>0.5783234445446348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4"/>
      <c r="C19" s="96"/>
      <c r="D19" s="96"/>
      <c r="E19" s="92">
        <v>7.9817684210526318E-2</v>
      </c>
      <c r="F19" s="96"/>
      <c r="G19" s="95"/>
      <c r="H19" s="95"/>
      <c r="I19" s="92">
        <v>0.50950288421052625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4"/>
      <c r="C20" s="96"/>
      <c r="D20" s="96"/>
      <c r="E20" s="92">
        <v>0.13595645185746777</v>
      </c>
      <c r="F20" s="96"/>
      <c r="G20" s="95"/>
      <c r="H20" s="95"/>
      <c r="I20" s="92">
        <v>0.40107153297952991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4"/>
      <c r="C21" s="96"/>
      <c r="D21" s="96"/>
      <c r="E21" s="92">
        <v>0.19612740136054424</v>
      </c>
      <c r="F21" s="96"/>
      <c r="G21" s="95"/>
      <c r="H21" s="95"/>
      <c r="I21" s="92">
        <v>0.2331736882842026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4"/>
      <c r="C22" s="96"/>
      <c r="D22" s="96"/>
      <c r="E22" s="92">
        <v>0.2713910769230769</v>
      </c>
      <c r="F22" s="96"/>
      <c r="G22" s="95"/>
      <c r="H22" s="95"/>
      <c r="I22" s="92">
        <v>0.28431446153846157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4"/>
      <c r="C23" s="96"/>
      <c r="D23" s="96"/>
      <c r="E23" s="92">
        <v>0.19253010680907875</v>
      </c>
      <c r="F23" s="96"/>
      <c r="G23" s="95"/>
      <c r="H23" s="95"/>
      <c r="I23" s="92">
        <v>0.36773250400534041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4"/>
      <c r="C24" s="96"/>
      <c r="D24" s="96"/>
      <c r="E24" s="92">
        <v>0.70936025591098739</v>
      </c>
      <c r="F24" s="96"/>
      <c r="G24" s="95"/>
      <c r="H24" s="95"/>
      <c r="I24" s="92">
        <v>0.38930366425591101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4"/>
      <c r="C25" s="96"/>
      <c r="D25" s="96"/>
      <c r="E25" s="92">
        <v>1.6970561788031724</v>
      </c>
      <c r="F25" s="96"/>
      <c r="G25" s="95"/>
      <c r="H25" s="95"/>
      <c r="I25" s="92">
        <v>0.51172770930064904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4"/>
      <c r="C26" s="96"/>
      <c r="D26" s="96"/>
      <c r="E26" s="92">
        <v>2.1078196363636366</v>
      </c>
      <c r="F26" s="96"/>
      <c r="G26" s="95"/>
      <c r="H26" s="95"/>
      <c r="I26" s="92">
        <v>0.98516014545454544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4"/>
      <c r="C27" s="96"/>
      <c r="D27" s="96"/>
      <c r="E27" s="92">
        <v>1.7606785726141083</v>
      </c>
      <c r="F27" s="96"/>
      <c r="G27" s="95"/>
      <c r="H27" s="95"/>
      <c r="I27" s="92">
        <v>0.88182509100968176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4"/>
      <c r="C28" s="96"/>
      <c r="D28" s="96"/>
      <c r="E28" s="92">
        <v>3.6950083902439026</v>
      </c>
      <c r="F28" s="96"/>
      <c r="G28" s="95"/>
      <c r="H28" s="95"/>
      <c r="I28" s="92">
        <v>0.90173134048780512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4"/>
      <c r="C29" s="96"/>
      <c r="D29" s="96"/>
      <c r="E29" s="92">
        <v>3.7367474221598882</v>
      </c>
      <c r="F29" s="96"/>
      <c r="G29" s="95"/>
      <c r="H29" s="95"/>
      <c r="I29" s="92">
        <v>1.1044690165497897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4"/>
      <c r="C30" s="96"/>
      <c r="D30" s="96"/>
      <c r="E30" s="92">
        <v>3.5541569339207055</v>
      </c>
      <c r="F30" s="96"/>
      <c r="G30" s="95"/>
      <c r="H30" s="95"/>
      <c r="I30" s="92">
        <v>0.99048954008810586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4"/>
      <c r="C31" s="96"/>
      <c r="D31" s="96"/>
      <c r="E31" s="92">
        <v>2.7283900521221143</v>
      </c>
      <c r="F31" s="96"/>
      <c r="G31" s="95"/>
      <c r="H31" s="95"/>
      <c r="I31" s="92">
        <v>1.0166501027550259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4"/>
      <c r="C32" s="96"/>
      <c r="D32" s="96"/>
      <c r="E32" s="92">
        <v>0.97956104684975764</v>
      </c>
      <c r="F32" s="96"/>
      <c r="G32" s="95"/>
      <c r="H32" s="95"/>
      <c r="I32" s="92">
        <v>0.93291528271405499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4"/>
      <c r="C33" s="96"/>
      <c r="D33" s="96"/>
      <c r="E33" s="92">
        <v>0.67511447180301842</v>
      </c>
      <c r="F33" s="96"/>
      <c r="G33" s="95"/>
      <c r="H33" s="95"/>
      <c r="I33" s="92">
        <v>0.9234324384432091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4"/>
      <c r="C34" s="96"/>
      <c r="D34" s="96"/>
      <c r="E34" s="92">
        <v>0.51205335365853666</v>
      </c>
      <c r="F34" s="96"/>
      <c r="G34" s="95"/>
      <c r="H34" s="95"/>
      <c r="I34" s="92">
        <v>0.87731807926829297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4"/>
      <c r="C35" s="96"/>
      <c r="D35" s="96"/>
      <c r="E35" s="92">
        <v>1.3815388777863182</v>
      </c>
      <c r="F35" s="96"/>
      <c r="G35" s="95"/>
      <c r="H35" s="95"/>
      <c r="I35" s="92">
        <v>1.0689940169100691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4"/>
      <c r="C36" s="96"/>
      <c r="D36" s="96"/>
      <c r="E36" s="92">
        <v>1.0820415665796344</v>
      </c>
      <c r="F36" s="96"/>
      <c r="G36" s="95"/>
      <c r="H36" s="95"/>
      <c r="I36" s="92">
        <v>0.78614995300261103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4"/>
      <c r="C37" s="96"/>
      <c r="D37" s="96"/>
      <c r="E37" s="92">
        <v>0.96351289156626518</v>
      </c>
      <c r="F37" s="96"/>
      <c r="G37" s="95"/>
      <c r="H37" s="95"/>
      <c r="I37" s="92">
        <v>0.99038638037865767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4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26.955570660014665</v>
      </c>
      <c r="F39" s="95"/>
      <c r="G39" s="107"/>
      <c r="H39" s="107"/>
      <c r="I39" s="106">
        <f>SUM(I15:I38)</f>
        <v>16.014304877861012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250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247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ТП-95</v>
      </c>
      <c r="C10" s="232"/>
      <c r="D10" s="232"/>
      <c r="E10" s="232"/>
      <c r="F10" s="215" t="str">
        <f>N4</f>
        <v>ТП-129 В-2</v>
      </c>
      <c r="G10" s="218"/>
      <c r="H10" s="218"/>
      <c r="I10" s="219"/>
      <c r="J10" s="232" t="str">
        <f>N3</f>
        <v>ТП-95</v>
      </c>
      <c r="K10" s="232"/>
      <c r="L10" s="232"/>
      <c r="M10" s="232"/>
      <c r="N10" s="215" t="str">
        <f>N4</f>
        <v>ТП-129 В-2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60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60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0</v>
      </c>
      <c r="F14" s="94"/>
      <c r="G14" s="95"/>
      <c r="H14" s="95"/>
      <c r="I14" s="92">
        <v>3.7025296704249788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103"/>
      <c r="C15" s="96"/>
      <c r="D15" s="96"/>
      <c r="E15" s="92">
        <v>0</v>
      </c>
      <c r="F15" s="96"/>
      <c r="G15" s="95"/>
      <c r="H15" s="95"/>
      <c r="I15" s="92">
        <v>2.9168417710843375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103"/>
      <c r="C16" s="96"/>
      <c r="D16" s="96"/>
      <c r="E16" s="92">
        <v>0</v>
      </c>
      <c r="F16" s="96"/>
      <c r="G16" s="95"/>
      <c r="H16" s="95"/>
      <c r="I16" s="92">
        <v>3.3889049406593403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103"/>
      <c r="C17" s="96"/>
      <c r="D17" s="96"/>
      <c r="E17" s="92">
        <v>0</v>
      </c>
      <c r="F17" s="96"/>
      <c r="G17" s="95"/>
      <c r="H17" s="95"/>
      <c r="I17" s="92">
        <v>3.1218096122137404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103"/>
      <c r="C18" s="96"/>
      <c r="D18" s="96"/>
      <c r="E18" s="92">
        <v>0</v>
      </c>
      <c r="F18" s="96"/>
      <c r="G18" s="95"/>
      <c r="H18" s="95"/>
      <c r="I18" s="92">
        <v>2.9202084941388633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103"/>
      <c r="C19" s="96"/>
      <c r="D19" s="96"/>
      <c r="E19" s="92">
        <v>0</v>
      </c>
      <c r="F19" s="96"/>
      <c r="G19" s="95"/>
      <c r="H19" s="95"/>
      <c r="I19" s="92">
        <v>2.991832863157895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103"/>
      <c r="C20" s="96"/>
      <c r="D20" s="96"/>
      <c r="E20" s="92">
        <v>0</v>
      </c>
      <c r="F20" s="96"/>
      <c r="G20" s="95"/>
      <c r="H20" s="95"/>
      <c r="I20" s="92">
        <v>2.5469175314632304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103"/>
      <c r="C21" s="96"/>
      <c r="D21" s="96"/>
      <c r="E21" s="92">
        <v>0</v>
      </c>
      <c r="F21" s="96"/>
      <c r="G21" s="95"/>
      <c r="H21" s="95"/>
      <c r="I21" s="92">
        <v>2.4483237269841269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103"/>
      <c r="C22" s="96"/>
      <c r="D22" s="96"/>
      <c r="E22" s="92">
        <v>0</v>
      </c>
      <c r="F22" s="96"/>
      <c r="G22" s="95"/>
      <c r="H22" s="95"/>
      <c r="I22" s="92">
        <v>2.9271466153846153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103"/>
      <c r="C23" s="96"/>
      <c r="D23" s="96"/>
      <c r="E23" s="92">
        <v>0</v>
      </c>
      <c r="F23" s="96"/>
      <c r="G23" s="95"/>
      <c r="H23" s="95"/>
      <c r="I23" s="92">
        <v>2.8866680680907879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103"/>
      <c r="C24" s="96"/>
      <c r="D24" s="96"/>
      <c r="E24" s="92">
        <v>0</v>
      </c>
      <c r="F24" s="96"/>
      <c r="G24" s="95"/>
      <c r="H24" s="95"/>
      <c r="I24" s="92">
        <v>3.7933884161335185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103"/>
      <c r="C25" s="96"/>
      <c r="D25" s="96"/>
      <c r="E25" s="92">
        <v>0</v>
      </c>
      <c r="F25" s="96"/>
      <c r="G25" s="95"/>
      <c r="H25" s="95"/>
      <c r="I25" s="92">
        <v>3.8884343625090123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103"/>
      <c r="C26" s="96"/>
      <c r="D26" s="96"/>
      <c r="E26" s="92">
        <v>0</v>
      </c>
      <c r="F26" s="96"/>
      <c r="G26" s="95"/>
      <c r="H26" s="95"/>
      <c r="I26" s="92">
        <v>3.3619345454545462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103"/>
      <c r="C27" s="96"/>
      <c r="D27" s="96"/>
      <c r="E27" s="92">
        <v>0</v>
      </c>
      <c r="F27" s="96"/>
      <c r="G27" s="95"/>
      <c r="H27" s="95"/>
      <c r="I27" s="92">
        <v>3.3074012680497931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103"/>
      <c r="C28" s="96"/>
      <c r="D28" s="96"/>
      <c r="E28" s="92">
        <v>0</v>
      </c>
      <c r="F28" s="96"/>
      <c r="G28" s="95"/>
      <c r="H28" s="95"/>
      <c r="I28" s="92">
        <v>3.3187893541463418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103"/>
      <c r="C29" s="96"/>
      <c r="D29" s="96"/>
      <c r="E29" s="92">
        <v>0</v>
      </c>
      <c r="F29" s="96"/>
      <c r="G29" s="95"/>
      <c r="H29" s="95"/>
      <c r="I29" s="92">
        <v>3.5049744807854131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103"/>
      <c r="C30" s="96"/>
      <c r="D30" s="96"/>
      <c r="E30" s="92">
        <v>0</v>
      </c>
      <c r="F30" s="96"/>
      <c r="G30" s="95"/>
      <c r="H30" s="95"/>
      <c r="I30" s="92">
        <v>3.5912297726872251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103"/>
      <c r="C31" s="96"/>
      <c r="D31" s="96"/>
      <c r="E31" s="92">
        <v>0</v>
      </c>
      <c r="F31" s="96"/>
      <c r="G31" s="95"/>
      <c r="H31" s="95"/>
      <c r="I31" s="92">
        <v>3.6281091526433356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103"/>
      <c r="C32" s="96"/>
      <c r="D32" s="96"/>
      <c r="E32" s="92">
        <v>0</v>
      </c>
      <c r="F32" s="96"/>
      <c r="G32" s="95"/>
      <c r="H32" s="95"/>
      <c r="I32" s="92">
        <v>3.4813288633279482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103"/>
      <c r="C33" s="96"/>
      <c r="D33" s="96"/>
      <c r="E33" s="92">
        <v>0</v>
      </c>
      <c r="F33" s="96"/>
      <c r="G33" s="95"/>
      <c r="H33" s="95"/>
      <c r="I33" s="92">
        <v>3.4935233931691827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103"/>
      <c r="C34" s="96"/>
      <c r="D34" s="96"/>
      <c r="E34" s="92">
        <v>0</v>
      </c>
      <c r="F34" s="96"/>
      <c r="G34" s="95"/>
      <c r="H34" s="95"/>
      <c r="I34" s="92">
        <v>3.0559344146341467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103"/>
      <c r="C35" s="96"/>
      <c r="D35" s="96"/>
      <c r="E35" s="92">
        <v>0</v>
      </c>
      <c r="F35" s="96"/>
      <c r="G35" s="95"/>
      <c r="H35" s="95"/>
      <c r="I35" s="92">
        <v>3.3896773558800919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103"/>
      <c r="C36" s="96"/>
      <c r="D36" s="96"/>
      <c r="E36" s="92">
        <v>0</v>
      </c>
      <c r="F36" s="96"/>
      <c r="G36" s="95"/>
      <c r="H36" s="95"/>
      <c r="I36" s="92">
        <v>2.9976558955613579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103"/>
      <c r="C37" s="96"/>
      <c r="D37" s="96"/>
      <c r="E37" s="92">
        <v>0</v>
      </c>
      <c r="F37" s="96"/>
      <c r="G37" s="95"/>
      <c r="H37" s="95"/>
      <c r="I37" s="92">
        <v>2.9102022030981072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103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73.871237101256952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448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249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248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ТП-101</v>
      </c>
      <c r="C10" s="232"/>
      <c r="D10" s="232"/>
      <c r="E10" s="232"/>
      <c r="F10" s="215" t="str">
        <f>N4</f>
        <v>ТП-120</v>
      </c>
      <c r="G10" s="218"/>
      <c r="H10" s="218"/>
      <c r="I10" s="219"/>
      <c r="J10" s="232" t="str">
        <f>N3</f>
        <v>ТП-101</v>
      </c>
      <c r="K10" s="232"/>
      <c r="L10" s="232"/>
      <c r="M10" s="232"/>
      <c r="N10" s="215" t="str">
        <f>N4</f>
        <v>ТП-120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>
        <v>60</v>
      </c>
      <c r="F11" s="204" t="s">
        <v>286</v>
      </c>
      <c r="G11" s="205"/>
      <c r="H11" s="32"/>
      <c r="I11" s="33">
        <v>1</v>
      </c>
      <c r="J11" s="204" t="s">
        <v>286</v>
      </c>
      <c r="K11" s="205"/>
      <c r="L11" s="32"/>
      <c r="M11" s="33">
        <f>E11</f>
        <v>60</v>
      </c>
      <c r="N11" s="204" t="s">
        <v>286</v>
      </c>
      <c r="O11" s="205"/>
      <c r="P11" s="32"/>
      <c r="Q11" s="33">
        <f>I11</f>
        <v>1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2">
        <v>1.0578656201214223</v>
      </c>
      <c r="F14" s="94"/>
      <c r="G14" s="95"/>
      <c r="H14" s="95"/>
      <c r="I14" s="92">
        <v>1.4843701717259326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5"/>
      <c r="C15" s="96"/>
      <c r="D15" s="96"/>
      <c r="E15" s="92">
        <v>7.9154457831325298E-2</v>
      </c>
      <c r="F15" s="96"/>
      <c r="G15" s="95"/>
      <c r="H15" s="95"/>
      <c r="I15" s="92">
        <v>0.30210618072289153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5"/>
      <c r="C16" s="96"/>
      <c r="D16" s="96"/>
      <c r="E16" s="92">
        <v>0.11311431711145994</v>
      </c>
      <c r="F16" s="96"/>
      <c r="G16" s="95"/>
      <c r="H16" s="95"/>
      <c r="I16" s="92">
        <v>0.32275285149136573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5"/>
      <c r="C17" s="96"/>
      <c r="D17" s="96"/>
      <c r="E17" s="92">
        <v>0.18747522137404585</v>
      </c>
      <c r="F17" s="96"/>
      <c r="G17" s="95"/>
      <c r="H17" s="95"/>
      <c r="I17" s="92">
        <v>0.65477456946564883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5"/>
      <c r="C18" s="96"/>
      <c r="D18" s="96"/>
      <c r="E18" s="92">
        <v>0.11696429215509467</v>
      </c>
      <c r="F18" s="96"/>
      <c r="G18" s="95"/>
      <c r="H18" s="95"/>
      <c r="I18" s="92">
        <v>0.5783234445446348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5"/>
      <c r="C19" s="96"/>
      <c r="D19" s="96"/>
      <c r="E19" s="92">
        <v>7.9817684210526318E-2</v>
      </c>
      <c r="F19" s="96"/>
      <c r="G19" s="95"/>
      <c r="H19" s="95"/>
      <c r="I19" s="92">
        <v>0.50950288421052625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5"/>
      <c r="C20" s="96"/>
      <c r="D20" s="96"/>
      <c r="E20" s="92">
        <v>0.13595645185746777</v>
      </c>
      <c r="F20" s="96"/>
      <c r="G20" s="95"/>
      <c r="H20" s="95"/>
      <c r="I20" s="92">
        <v>0.40107153297952991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5"/>
      <c r="C21" s="96"/>
      <c r="D21" s="96"/>
      <c r="E21" s="92">
        <v>0.19612740136054424</v>
      </c>
      <c r="F21" s="96"/>
      <c r="G21" s="95"/>
      <c r="H21" s="95"/>
      <c r="I21" s="92">
        <v>0.2331736882842026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5"/>
      <c r="C22" s="96"/>
      <c r="D22" s="96"/>
      <c r="E22" s="92">
        <v>0.2713910769230769</v>
      </c>
      <c r="F22" s="96"/>
      <c r="G22" s="95"/>
      <c r="H22" s="95"/>
      <c r="I22" s="92">
        <v>0.28431446153846157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5"/>
      <c r="C23" s="96"/>
      <c r="D23" s="96"/>
      <c r="E23" s="92">
        <v>0.19253010680907875</v>
      </c>
      <c r="F23" s="96"/>
      <c r="G23" s="95"/>
      <c r="H23" s="95"/>
      <c r="I23" s="92">
        <v>0.36773250400534041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5"/>
      <c r="C24" s="96"/>
      <c r="D24" s="96"/>
      <c r="E24" s="92">
        <v>0.70936025591098739</v>
      </c>
      <c r="F24" s="96"/>
      <c r="G24" s="95"/>
      <c r="H24" s="95"/>
      <c r="I24" s="92">
        <v>0.38930366425591101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5"/>
      <c r="C25" s="96"/>
      <c r="D25" s="96"/>
      <c r="E25" s="92">
        <v>1.6970561788031724</v>
      </c>
      <c r="F25" s="96"/>
      <c r="G25" s="95"/>
      <c r="H25" s="95"/>
      <c r="I25" s="92">
        <v>0.51172770930064904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5"/>
      <c r="C26" s="96"/>
      <c r="D26" s="96"/>
      <c r="E26" s="92">
        <v>2.1078196363636366</v>
      </c>
      <c r="F26" s="96"/>
      <c r="G26" s="95"/>
      <c r="H26" s="95"/>
      <c r="I26" s="92">
        <v>0.98516014545454544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5"/>
      <c r="C27" s="96"/>
      <c r="D27" s="96"/>
      <c r="E27" s="92">
        <v>1.7606785726141083</v>
      </c>
      <c r="F27" s="96"/>
      <c r="G27" s="95"/>
      <c r="H27" s="95"/>
      <c r="I27" s="92">
        <v>0.88182509100968176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5"/>
      <c r="C28" s="96"/>
      <c r="D28" s="96"/>
      <c r="E28" s="92">
        <v>3.6950083902439026</v>
      </c>
      <c r="F28" s="96"/>
      <c r="G28" s="95"/>
      <c r="H28" s="95"/>
      <c r="I28" s="92">
        <v>0.90173134048780512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5"/>
      <c r="C29" s="96"/>
      <c r="D29" s="96"/>
      <c r="E29" s="92">
        <v>3.7367474221598882</v>
      </c>
      <c r="F29" s="96"/>
      <c r="G29" s="95"/>
      <c r="H29" s="95"/>
      <c r="I29" s="92">
        <v>1.1044690165497897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5"/>
      <c r="C30" s="96"/>
      <c r="D30" s="96"/>
      <c r="E30" s="92">
        <v>3.5541569339207055</v>
      </c>
      <c r="F30" s="96"/>
      <c r="G30" s="95"/>
      <c r="H30" s="95"/>
      <c r="I30" s="92">
        <v>0.99048954008810586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5"/>
      <c r="C31" s="96"/>
      <c r="D31" s="96"/>
      <c r="E31" s="92">
        <v>2.7283900521221143</v>
      </c>
      <c r="F31" s="96"/>
      <c r="G31" s="95"/>
      <c r="H31" s="95"/>
      <c r="I31" s="92">
        <v>1.0166501027550259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5"/>
      <c r="C32" s="96"/>
      <c r="D32" s="96"/>
      <c r="E32" s="92">
        <v>0.97956104684975764</v>
      </c>
      <c r="F32" s="96"/>
      <c r="G32" s="95"/>
      <c r="H32" s="95"/>
      <c r="I32" s="92">
        <v>0.93291528271405499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5"/>
      <c r="C33" s="96"/>
      <c r="D33" s="96"/>
      <c r="E33" s="92">
        <v>0.67511447180301842</v>
      </c>
      <c r="F33" s="96"/>
      <c r="G33" s="95"/>
      <c r="H33" s="95"/>
      <c r="I33" s="92">
        <v>0.9234324384432091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5"/>
      <c r="C34" s="96"/>
      <c r="D34" s="96"/>
      <c r="E34" s="92">
        <v>0.51205335365853666</v>
      </c>
      <c r="F34" s="96"/>
      <c r="G34" s="95"/>
      <c r="H34" s="95"/>
      <c r="I34" s="92">
        <v>0.87731807926829297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5"/>
      <c r="C35" s="96"/>
      <c r="D35" s="96"/>
      <c r="E35" s="92">
        <v>1.3815388777863182</v>
      </c>
      <c r="F35" s="96"/>
      <c r="G35" s="95"/>
      <c r="H35" s="95"/>
      <c r="I35" s="92">
        <v>1.0689940169100691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5"/>
      <c r="C36" s="96"/>
      <c r="D36" s="96"/>
      <c r="E36" s="92">
        <v>1.0820415665796344</v>
      </c>
      <c r="F36" s="96"/>
      <c r="G36" s="95"/>
      <c r="H36" s="95"/>
      <c r="I36" s="92">
        <v>0.78614995300261103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5"/>
      <c r="C37" s="96"/>
      <c r="D37" s="96"/>
      <c r="E37" s="92">
        <v>0.96351289156626518</v>
      </c>
      <c r="F37" s="96"/>
      <c r="G37" s="95"/>
      <c r="H37" s="95"/>
      <c r="I37" s="92">
        <v>0.99038638037865767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5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26.955570660014665</v>
      </c>
      <c r="F39" s="95"/>
      <c r="G39" s="107"/>
      <c r="H39" s="107"/>
      <c r="I39" s="106">
        <f>SUM(I15:I38)</f>
        <v>16.014304877861012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269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460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461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ф,6кВ Битумная</v>
      </c>
      <c r="C10" s="232"/>
      <c r="D10" s="232"/>
      <c r="E10" s="232"/>
      <c r="F10" s="215" t="str">
        <f>N4</f>
        <v>ф,6кВ Горсеть-1</v>
      </c>
      <c r="G10" s="218"/>
      <c r="H10" s="218"/>
      <c r="I10" s="219"/>
      <c r="J10" s="232" t="str">
        <f>N3</f>
        <v>ф,6кВ Битумная</v>
      </c>
      <c r="K10" s="232"/>
      <c r="L10" s="232"/>
      <c r="M10" s="232"/>
      <c r="N10" s="215" t="str">
        <f>N4</f>
        <v>ф,6кВ Горсеть-1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69">
        <v>0</v>
      </c>
      <c r="F14" s="94"/>
      <c r="G14" s="95"/>
      <c r="H14" s="95"/>
      <c r="I14" s="169">
        <v>796.32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69">
        <v>0</v>
      </c>
      <c r="F15" s="94"/>
      <c r="G15" s="94"/>
      <c r="H15" s="94"/>
      <c r="I15" s="169">
        <v>725.76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69">
        <v>0</v>
      </c>
      <c r="F16" s="94"/>
      <c r="G16" s="94"/>
      <c r="H16" s="94"/>
      <c r="I16" s="169">
        <v>668.16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69">
        <v>0</v>
      </c>
      <c r="F17" s="94"/>
      <c r="G17" s="94"/>
      <c r="H17" s="94"/>
      <c r="I17" s="169">
        <v>656.64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69">
        <v>0</v>
      </c>
      <c r="F18" s="94"/>
      <c r="G18" s="94"/>
      <c r="H18" s="94"/>
      <c r="I18" s="169">
        <v>656.64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69">
        <v>0</v>
      </c>
      <c r="F19" s="94"/>
      <c r="G19" s="94"/>
      <c r="H19" s="94"/>
      <c r="I19" s="169">
        <v>763.2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69">
        <v>0</v>
      </c>
      <c r="F20" s="94"/>
      <c r="G20" s="94"/>
      <c r="H20" s="94"/>
      <c r="I20" s="169">
        <v>887.04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69">
        <v>0</v>
      </c>
      <c r="F21" s="94"/>
      <c r="G21" s="94"/>
      <c r="H21" s="94"/>
      <c r="I21" s="169">
        <v>951.84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69">
        <v>0</v>
      </c>
      <c r="F22" s="94"/>
      <c r="G22" s="94"/>
      <c r="H22" s="94"/>
      <c r="I22" s="169">
        <v>1042.56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69">
        <v>0</v>
      </c>
      <c r="F23" s="94"/>
      <c r="G23" s="94"/>
      <c r="H23" s="94"/>
      <c r="I23" s="169">
        <v>1278.72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69">
        <v>0</v>
      </c>
      <c r="F24" s="94"/>
      <c r="G24" s="94"/>
      <c r="H24" s="94"/>
      <c r="I24" s="169">
        <v>1260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69">
        <v>0</v>
      </c>
      <c r="F25" s="94"/>
      <c r="G25" s="94"/>
      <c r="H25" s="94"/>
      <c r="I25" s="169">
        <v>1339.2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69">
        <v>0</v>
      </c>
      <c r="F26" s="94"/>
      <c r="G26" s="94"/>
      <c r="H26" s="94"/>
      <c r="I26" s="169">
        <v>1350.72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69">
        <v>0</v>
      </c>
      <c r="F27" s="94"/>
      <c r="G27" s="94"/>
      <c r="H27" s="94"/>
      <c r="I27" s="169">
        <v>1218.24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69">
        <v>0</v>
      </c>
      <c r="F28" s="94"/>
      <c r="G28" s="94"/>
      <c r="H28" s="94"/>
      <c r="I28" s="169">
        <v>1196.6400000000001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69">
        <v>0</v>
      </c>
      <c r="F29" s="94"/>
      <c r="G29" s="94"/>
      <c r="H29" s="94"/>
      <c r="I29" s="169">
        <v>1068.48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69">
        <v>0</v>
      </c>
      <c r="F30" s="94"/>
      <c r="G30" s="94"/>
      <c r="H30" s="94"/>
      <c r="I30" s="169">
        <v>1058.4000000000001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69">
        <v>0</v>
      </c>
      <c r="F31" s="94"/>
      <c r="G31" s="94"/>
      <c r="H31" s="94"/>
      <c r="I31" s="169">
        <v>1113.1200000000001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69">
        <v>0</v>
      </c>
      <c r="F32" s="94"/>
      <c r="G32" s="94"/>
      <c r="H32" s="94"/>
      <c r="I32" s="169">
        <v>1131.8399999999999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69">
        <v>0</v>
      </c>
      <c r="F33" s="94"/>
      <c r="G33" s="94"/>
      <c r="H33" s="94"/>
      <c r="I33" s="169">
        <v>1094.4000000000001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69">
        <v>0</v>
      </c>
      <c r="F34" s="94"/>
      <c r="G34" s="94"/>
      <c r="H34" s="94"/>
      <c r="I34" s="169">
        <v>1072.8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69">
        <v>0</v>
      </c>
      <c r="F35" s="94"/>
      <c r="G35" s="94"/>
      <c r="H35" s="94"/>
      <c r="I35" s="169">
        <v>1026.72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69">
        <v>0</v>
      </c>
      <c r="F36" s="94"/>
      <c r="G36" s="94"/>
      <c r="H36" s="94"/>
      <c r="I36" s="169">
        <v>969.12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69">
        <v>0</v>
      </c>
      <c r="F37" s="94"/>
      <c r="G37" s="94"/>
      <c r="H37" s="94"/>
      <c r="I37" s="169">
        <v>853.92000000000007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SUM(E16:E38)</f>
        <v>0</v>
      </c>
      <c r="F39" s="95"/>
      <c r="G39" s="107"/>
      <c r="H39" s="107"/>
      <c r="I39" s="106">
        <f>SUM(I15:I38)</f>
        <v>23384.160000000003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269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462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463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ПМК-22</v>
      </c>
      <c r="C10" s="232"/>
      <c r="D10" s="232"/>
      <c r="E10" s="232"/>
      <c r="F10" s="215" t="str">
        <f>N4</f>
        <v>ф,10кВ АБЗ</v>
      </c>
      <c r="G10" s="218"/>
      <c r="H10" s="218"/>
      <c r="I10" s="219"/>
      <c r="J10" s="232" t="str">
        <f>N3</f>
        <v>ф,10кВ ПМК-22</v>
      </c>
      <c r="K10" s="232"/>
      <c r="L10" s="232"/>
      <c r="M10" s="232"/>
      <c r="N10" s="215" t="str">
        <f>N4</f>
        <v>ф,10кВ АБЗ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3.2</v>
      </c>
      <c r="F14" s="94"/>
      <c r="G14" s="95"/>
      <c r="H14" s="95"/>
      <c r="I14" s="170">
        <v>22.2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3.2</v>
      </c>
      <c r="F15" s="94"/>
      <c r="G15" s="94"/>
      <c r="H15" s="94"/>
      <c r="I15" s="170">
        <v>19.2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3</v>
      </c>
      <c r="F16" s="94"/>
      <c r="G16" s="94"/>
      <c r="H16" s="94"/>
      <c r="I16" s="170">
        <v>19.8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3</v>
      </c>
      <c r="F17" s="94"/>
      <c r="G17" s="94"/>
      <c r="H17" s="94"/>
      <c r="I17" s="170">
        <v>18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2.8000000000000003</v>
      </c>
      <c r="F18" s="94"/>
      <c r="G18" s="94"/>
      <c r="H18" s="94"/>
      <c r="I18" s="170">
        <v>16.2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3.2</v>
      </c>
      <c r="F19" s="94"/>
      <c r="G19" s="94"/>
      <c r="H19" s="94"/>
      <c r="I19" s="170">
        <v>20.400000000000002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3.4</v>
      </c>
      <c r="F20" s="94"/>
      <c r="G20" s="94"/>
      <c r="H20" s="94"/>
      <c r="I20" s="170">
        <v>25.2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3.4</v>
      </c>
      <c r="F21" s="94"/>
      <c r="G21" s="94"/>
      <c r="H21" s="94"/>
      <c r="I21" s="170">
        <v>24.6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6.4</v>
      </c>
      <c r="F22" s="94"/>
      <c r="G22" s="94"/>
      <c r="H22" s="94"/>
      <c r="I22" s="170">
        <v>26.400000000000002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12.200000000000001</v>
      </c>
      <c r="F23" s="94"/>
      <c r="G23" s="94"/>
      <c r="H23" s="94"/>
      <c r="I23" s="170">
        <v>26.400000000000002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11.4</v>
      </c>
      <c r="F24" s="94"/>
      <c r="G24" s="94"/>
      <c r="H24" s="94"/>
      <c r="I24" s="170">
        <v>27.6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10</v>
      </c>
      <c r="F25" s="94"/>
      <c r="G25" s="94"/>
      <c r="H25" s="94"/>
      <c r="I25" s="170">
        <v>27.6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11</v>
      </c>
      <c r="F26" s="94"/>
      <c r="G26" s="94"/>
      <c r="H26" s="94"/>
      <c r="I26" s="170">
        <v>28.8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11.8</v>
      </c>
      <c r="F27" s="94"/>
      <c r="G27" s="94"/>
      <c r="H27" s="94"/>
      <c r="I27" s="170">
        <v>28.2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12.6</v>
      </c>
      <c r="F28" s="94"/>
      <c r="G28" s="94"/>
      <c r="H28" s="94"/>
      <c r="I28" s="170">
        <v>31.2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11.6</v>
      </c>
      <c r="F29" s="94"/>
      <c r="G29" s="94"/>
      <c r="H29" s="94"/>
      <c r="I29" s="170">
        <v>28.8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23.400000000000002</v>
      </c>
      <c r="F30" s="94"/>
      <c r="G30" s="94"/>
      <c r="H30" s="94"/>
      <c r="I30" s="170">
        <v>28.2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12</v>
      </c>
      <c r="F31" s="94"/>
      <c r="G31" s="94"/>
      <c r="H31" s="94"/>
      <c r="I31" s="170">
        <v>31.8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7</v>
      </c>
      <c r="F32" s="94"/>
      <c r="G32" s="94"/>
      <c r="H32" s="94"/>
      <c r="I32" s="170">
        <v>30.6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3.6</v>
      </c>
      <c r="F33" s="94"/>
      <c r="G33" s="94"/>
      <c r="H33" s="94"/>
      <c r="I33" s="170">
        <v>33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2.8000000000000003</v>
      </c>
      <c r="F34" s="94"/>
      <c r="G34" s="94"/>
      <c r="H34" s="94"/>
      <c r="I34" s="170">
        <v>33.6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</v>
      </c>
      <c r="F35" s="94"/>
      <c r="G35" s="94"/>
      <c r="H35" s="94"/>
      <c r="I35" s="170">
        <v>28.8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3</v>
      </c>
      <c r="F36" s="94"/>
      <c r="G36" s="94"/>
      <c r="H36" s="94"/>
      <c r="I36" s="170">
        <v>25.8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3</v>
      </c>
      <c r="F37" s="94"/>
      <c r="G37" s="94"/>
      <c r="H37" s="94"/>
      <c r="I37" s="170">
        <v>22.8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166.79999999999998</v>
      </c>
      <c r="F39" s="95"/>
      <c r="G39" s="107"/>
      <c r="H39" s="107"/>
      <c r="I39" s="106">
        <f>SUM(I15:I38)</f>
        <v>602.99999999999989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269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464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ф,6кВ Горсеть-4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ф,6кВ Горсеть-4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69">
        <v>403.2</v>
      </c>
      <c r="F14" s="94"/>
      <c r="G14" s="95"/>
      <c r="H14" s="95"/>
      <c r="I14" s="96"/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69">
        <v>362.88</v>
      </c>
      <c r="F15" s="96"/>
      <c r="G15" s="95"/>
      <c r="H15" s="95"/>
      <c r="I15" s="96"/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69">
        <v>324</v>
      </c>
      <c r="F16" s="96"/>
      <c r="G16" s="95"/>
      <c r="H16" s="95"/>
      <c r="I16" s="96"/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69">
        <v>315.36</v>
      </c>
      <c r="F17" s="96"/>
      <c r="G17" s="95"/>
      <c r="H17" s="95"/>
      <c r="I17" s="96"/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69">
        <v>311.04000000000002</v>
      </c>
      <c r="F18" s="96"/>
      <c r="G18" s="95"/>
      <c r="H18" s="95"/>
      <c r="I18" s="96"/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69">
        <v>335.52</v>
      </c>
      <c r="F19" s="96"/>
      <c r="G19" s="95"/>
      <c r="H19" s="95"/>
      <c r="I19" s="96"/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69">
        <v>417.6</v>
      </c>
      <c r="F20" s="96"/>
      <c r="G20" s="95"/>
      <c r="H20" s="95"/>
      <c r="I20" s="96"/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69">
        <v>473.76</v>
      </c>
      <c r="F21" s="96"/>
      <c r="G21" s="95"/>
      <c r="H21" s="95"/>
      <c r="I21" s="96"/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69">
        <v>547.20000000000005</v>
      </c>
      <c r="F22" s="96"/>
      <c r="G22" s="95"/>
      <c r="H22" s="95"/>
      <c r="I22" s="96"/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69">
        <v>568.80000000000007</v>
      </c>
      <c r="F23" s="96"/>
      <c r="G23" s="95"/>
      <c r="H23" s="95"/>
      <c r="I23" s="96"/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69">
        <v>580.32000000000005</v>
      </c>
      <c r="F24" s="96"/>
      <c r="G24" s="95"/>
      <c r="H24" s="95"/>
      <c r="I24" s="96"/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69">
        <v>600.48</v>
      </c>
      <c r="F25" s="96"/>
      <c r="G25" s="95"/>
      <c r="H25" s="95"/>
      <c r="I25" s="96"/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69">
        <v>587.52</v>
      </c>
      <c r="F26" s="96"/>
      <c r="G26" s="95"/>
      <c r="H26" s="95"/>
      <c r="I26" s="96"/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69">
        <v>564.48</v>
      </c>
      <c r="F27" s="96"/>
      <c r="G27" s="95"/>
      <c r="H27" s="95"/>
      <c r="I27" s="96"/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69">
        <v>568.80000000000007</v>
      </c>
      <c r="F28" s="96"/>
      <c r="G28" s="95"/>
      <c r="H28" s="95"/>
      <c r="I28" s="96"/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69">
        <v>587.52</v>
      </c>
      <c r="F29" s="96"/>
      <c r="G29" s="95"/>
      <c r="H29" s="95"/>
      <c r="I29" s="96"/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69">
        <v>601.91999999999996</v>
      </c>
      <c r="F30" s="96"/>
      <c r="G30" s="95"/>
      <c r="H30" s="95"/>
      <c r="I30" s="96"/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69">
        <v>609.12</v>
      </c>
      <c r="F31" s="96"/>
      <c r="G31" s="95"/>
      <c r="H31" s="95"/>
      <c r="I31" s="96"/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69">
        <v>616.32000000000005</v>
      </c>
      <c r="F32" s="96"/>
      <c r="G32" s="95"/>
      <c r="H32" s="95"/>
      <c r="I32" s="96"/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69">
        <v>609.12</v>
      </c>
      <c r="F33" s="96"/>
      <c r="G33" s="95"/>
      <c r="H33" s="95"/>
      <c r="I33" s="96"/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69">
        <v>609.12</v>
      </c>
      <c r="F34" s="96"/>
      <c r="G34" s="95"/>
      <c r="H34" s="95"/>
      <c r="I34" s="96"/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69">
        <v>599.04</v>
      </c>
      <c r="F35" s="96"/>
      <c r="G35" s="95"/>
      <c r="H35" s="95"/>
      <c r="I35" s="96"/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69">
        <v>555.84</v>
      </c>
      <c r="F36" s="96"/>
      <c r="G36" s="95"/>
      <c r="H36" s="95"/>
      <c r="I36" s="96"/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69">
        <v>462.24</v>
      </c>
      <c r="F37" s="96"/>
      <c r="G37" s="95"/>
      <c r="H37" s="95"/>
      <c r="I37" s="96"/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11808.000000000002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269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465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466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ф,6кВ Горсеть-2</v>
      </c>
      <c r="C10" s="232"/>
      <c r="D10" s="232"/>
      <c r="E10" s="232"/>
      <c r="F10" s="215" t="str">
        <f>N4</f>
        <v>ф,6кВ Горсеть-3</v>
      </c>
      <c r="G10" s="218"/>
      <c r="H10" s="218"/>
      <c r="I10" s="219"/>
      <c r="J10" s="232" t="str">
        <f>N3</f>
        <v>ф,6кВ Горсеть-2</v>
      </c>
      <c r="K10" s="232"/>
      <c r="L10" s="232"/>
      <c r="M10" s="232"/>
      <c r="N10" s="215" t="str">
        <f>N4</f>
        <v>ф,6кВ Горсеть-3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69">
        <v>0</v>
      </c>
      <c r="F14" s="94"/>
      <c r="G14" s="95"/>
      <c r="H14" s="95"/>
      <c r="I14" s="169">
        <v>1025.28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69">
        <v>0</v>
      </c>
      <c r="F15" s="94"/>
      <c r="G15" s="94"/>
      <c r="H15" s="94"/>
      <c r="I15" s="169">
        <v>897.12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69">
        <v>0</v>
      </c>
      <c r="F16" s="94"/>
      <c r="G16" s="94"/>
      <c r="H16" s="94"/>
      <c r="I16" s="169">
        <v>861.12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69">
        <v>0</v>
      </c>
      <c r="F17" s="94"/>
      <c r="G17" s="94"/>
      <c r="H17" s="94"/>
      <c r="I17" s="169">
        <v>789.12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69">
        <v>0</v>
      </c>
      <c r="F18" s="94"/>
      <c r="G18" s="94"/>
      <c r="H18" s="94"/>
      <c r="I18" s="169">
        <v>783.36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69">
        <v>0</v>
      </c>
      <c r="F19" s="94"/>
      <c r="G19" s="94"/>
      <c r="H19" s="94"/>
      <c r="I19" s="169">
        <v>842.4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69">
        <v>0</v>
      </c>
      <c r="F20" s="94"/>
      <c r="G20" s="94"/>
      <c r="H20" s="94"/>
      <c r="I20" s="169">
        <v>983.52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69">
        <v>0</v>
      </c>
      <c r="F21" s="94"/>
      <c r="G21" s="94"/>
      <c r="H21" s="94"/>
      <c r="I21" s="169">
        <v>1231.2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69">
        <v>0</v>
      </c>
      <c r="F22" s="94"/>
      <c r="G22" s="94"/>
      <c r="H22" s="94"/>
      <c r="I22" s="169">
        <v>1562.4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69">
        <v>0</v>
      </c>
      <c r="F23" s="94"/>
      <c r="G23" s="94"/>
      <c r="H23" s="94"/>
      <c r="I23" s="169">
        <v>1725.1200000000001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69">
        <v>0</v>
      </c>
      <c r="F24" s="94"/>
      <c r="G24" s="94"/>
      <c r="H24" s="94"/>
      <c r="I24" s="169">
        <v>1775.52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69">
        <v>0</v>
      </c>
      <c r="F25" s="94"/>
      <c r="G25" s="94"/>
      <c r="H25" s="94"/>
      <c r="I25" s="169">
        <v>1827.3600000000001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69">
        <v>0</v>
      </c>
      <c r="F26" s="94"/>
      <c r="G26" s="94"/>
      <c r="H26" s="94"/>
      <c r="I26" s="169">
        <v>1818.72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69">
        <v>0</v>
      </c>
      <c r="F27" s="94"/>
      <c r="G27" s="94"/>
      <c r="H27" s="94"/>
      <c r="I27" s="169">
        <v>1775.52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69">
        <v>0</v>
      </c>
      <c r="F28" s="94"/>
      <c r="G28" s="94"/>
      <c r="H28" s="94"/>
      <c r="I28" s="169">
        <v>1679.04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69">
        <v>0</v>
      </c>
      <c r="F29" s="94"/>
      <c r="G29" s="94"/>
      <c r="H29" s="94"/>
      <c r="I29" s="169">
        <v>1507.68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69">
        <v>0</v>
      </c>
      <c r="F30" s="94"/>
      <c r="G30" s="94"/>
      <c r="H30" s="94"/>
      <c r="I30" s="169">
        <v>1380.96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69">
        <v>0</v>
      </c>
      <c r="F31" s="94"/>
      <c r="G31" s="94"/>
      <c r="H31" s="94"/>
      <c r="I31" s="169">
        <v>1307.52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69">
        <v>0</v>
      </c>
      <c r="F32" s="94"/>
      <c r="G32" s="94"/>
      <c r="H32" s="94"/>
      <c r="I32" s="169">
        <v>1297.44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69">
        <v>0</v>
      </c>
      <c r="F33" s="94"/>
      <c r="G33" s="94"/>
      <c r="H33" s="94"/>
      <c r="I33" s="169">
        <v>1285.92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69">
        <v>0</v>
      </c>
      <c r="F34" s="94"/>
      <c r="G34" s="94"/>
      <c r="H34" s="94"/>
      <c r="I34" s="169">
        <v>1278.72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69">
        <v>0</v>
      </c>
      <c r="F35" s="94"/>
      <c r="G35" s="94"/>
      <c r="H35" s="94"/>
      <c r="I35" s="169">
        <v>1261.44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69">
        <v>0</v>
      </c>
      <c r="F36" s="94"/>
      <c r="G36" s="94"/>
      <c r="H36" s="94"/>
      <c r="I36" s="169">
        <v>1226.8800000000001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69">
        <v>0</v>
      </c>
      <c r="F37" s="94"/>
      <c r="G37" s="94"/>
      <c r="H37" s="94"/>
      <c r="I37" s="169">
        <v>1094.4000000000001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30192.480000000003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270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380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467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Поселок</v>
      </c>
      <c r="C10" s="232"/>
      <c r="D10" s="232"/>
      <c r="E10" s="232"/>
      <c r="F10" s="215" t="str">
        <f>N4</f>
        <v>ф,10кВ Льнозавод</v>
      </c>
      <c r="G10" s="218"/>
      <c r="H10" s="218"/>
      <c r="I10" s="219"/>
      <c r="J10" s="232" t="str">
        <f>N3</f>
        <v>ф,10кВ Поселок</v>
      </c>
      <c r="K10" s="232"/>
      <c r="L10" s="232"/>
      <c r="M10" s="232"/>
      <c r="N10" s="215" t="str">
        <f>N4</f>
        <v>ф,10кВ Льнозавод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216.70000000000002</v>
      </c>
      <c r="F14" s="94"/>
      <c r="G14" s="95"/>
      <c r="H14" s="95"/>
      <c r="I14" s="170">
        <v>6.8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199.4</v>
      </c>
      <c r="F15" s="94"/>
      <c r="G15" s="94"/>
      <c r="H15" s="94"/>
      <c r="I15" s="170">
        <v>7.6000000000000005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195.3</v>
      </c>
      <c r="F16" s="94"/>
      <c r="G16" s="94"/>
      <c r="H16" s="94"/>
      <c r="I16" s="170">
        <v>6.4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197.6</v>
      </c>
      <c r="F17" s="94"/>
      <c r="G17" s="94"/>
      <c r="H17" s="94"/>
      <c r="I17" s="170">
        <v>6.4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195.20000000000002</v>
      </c>
      <c r="F18" s="94"/>
      <c r="G18" s="94"/>
      <c r="H18" s="94"/>
      <c r="I18" s="170">
        <v>6.4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203</v>
      </c>
      <c r="F19" s="94"/>
      <c r="G19" s="94"/>
      <c r="H19" s="94"/>
      <c r="I19" s="170">
        <v>5.2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241.1</v>
      </c>
      <c r="F20" s="94"/>
      <c r="G20" s="94"/>
      <c r="H20" s="94"/>
      <c r="I20" s="170">
        <v>6.8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268.7</v>
      </c>
      <c r="F21" s="94"/>
      <c r="G21" s="94"/>
      <c r="H21" s="94"/>
      <c r="I21" s="170">
        <v>6.4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281.5</v>
      </c>
      <c r="F22" s="94"/>
      <c r="G22" s="94"/>
      <c r="H22" s="94"/>
      <c r="I22" s="170">
        <v>306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269.10000000000002</v>
      </c>
      <c r="F23" s="94"/>
      <c r="G23" s="94"/>
      <c r="H23" s="94"/>
      <c r="I23" s="170">
        <v>229.6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266.39999999999998</v>
      </c>
      <c r="F24" s="94"/>
      <c r="G24" s="94"/>
      <c r="H24" s="94"/>
      <c r="I24" s="170">
        <v>330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272.10000000000002</v>
      </c>
      <c r="F25" s="94"/>
      <c r="G25" s="94"/>
      <c r="H25" s="94"/>
      <c r="I25" s="170">
        <v>346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276.90000000000003</v>
      </c>
      <c r="F26" s="94"/>
      <c r="G26" s="94"/>
      <c r="H26" s="94"/>
      <c r="I26" s="170">
        <v>146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285.10000000000002</v>
      </c>
      <c r="F27" s="94"/>
      <c r="G27" s="94"/>
      <c r="H27" s="94"/>
      <c r="I27" s="170">
        <v>117.60000000000001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276.10000000000002</v>
      </c>
      <c r="F28" s="94"/>
      <c r="G28" s="94"/>
      <c r="H28" s="94"/>
      <c r="I28" s="170">
        <v>117.2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274.2</v>
      </c>
      <c r="F29" s="94"/>
      <c r="G29" s="94"/>
      <c r="H29" s="94"/>
      <c r="I29" s="170">
        <v>143.6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264.39999999999998</v>
      </c>
      <c r="F30" s="94"/>
      <c r="G30" s="94"/>
      <c r="H30" s="94"/>
      <c r="I30" s="170">
        <v>125.2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272.5</v>
      </c>
      <c r="F31" s="94"/>
      <c r="G31" s="94"/>
      <c r="H31" s="94"/>
      <c r="I31" s="170">
        <v>14.4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294.7</v>
      </c>
      <c r="F32" s="94"/>
      <c r="G32" s="94"/>
      <c r="H32" s="94"/>
      <c r="I32" s="170">
        <v>10.8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305.3</v>
      </c>
      <c r="F33" s="94"/>
      <c r="G33" s="94"/>
      <c r="H33" s="94"/>
      <c r="I33" s="170">
        <v>11.200000000000001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300.40000000000003</v>
      </c>
      <c r="F34" s="94"/>
      <c r="G34" s="94"/>
      <c r="H34" s="94"/>
      <c r="I34" s="170">
        <v>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310.7</v>
      </c>
      <c r="F35" s="94"/>
      <c r="G35" s="94"/>
      <c r="H35" s="94"/>
      <c r="I35" s="170">
        <v>8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293.40000000000003</v>
      </c>
      <c r="F36" s="94"/>
      <c r="G36" s="94"/>
      <c r="H36" s="94"/>
      <c r="I36" s="170">
        <v>9.2000000000000011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250.6</v>
      </c>
      <c r="F37" s="94"/>
      <c r="G37" s="94"/>
      <c r="H37" s="94"/>
      <c r="I37" s="170">
        <v>10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5993.7</v>
      </c>
      <c r="F39" s="95"/>
      <c r="G39" s="107"/>
      <c r="H39" s="107"/>
      <c r="I39" s="106">
        <f>SUM(I15:I38)</f>
        <v>1978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270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468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469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ф,Парк-1</v>
      </c>
      <c r="C10" s="232"/>
      <c r="D10" s="232"/>
      <c r="E10" s="232"/>
      <c r="F10" s="215" t="str">
        <f>N4</f>
        <v>ф,Парк-2</v>
      </c>
      <c r="G10" s="218"/>
      <c r="H10" s="218"/>
      <c r="I10" s="219"/>
      <c r="J10" s="232" t="str">
        <f>N3</f>
        <v>ф,Парк-1</v>
      </c>
      <c r="K10" s="232"/>
      <c r="L10" s="232"/>
      <c r="M10" s="232"/>
      <c r="N10" s="215" t="str">
        <f>N4</f>
        <v>ф,Парк-2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170">
        <v>830.4</v>
      </c>
      <c r="F14" s="94"/>
      <c r="G14" s="95"/>
      <c r="H14" s="95"/>
      <c r="I14" s="170">
        <v>320.8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170">
        <v>1230</v>
      </c>
      <c r="F15" s="94"/>
      <c r="G15" s="94"/>
      <c r="H15" s="94"/>
      <c r="I15" s="170">
        <v>388.8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170">
        <v>1497.6000000000001</v>
      </c>
      <c r="F16" s="94"/>
      <c r="G16" s="94"/>
      <c r="H16" s="94"/>
      <c r="I16" s="170">
        <v>423.2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170">
        <v>1461.6000000000001</v>
      </c>
      <c r="F17" s="94"/>
      <c r="G17" s="94"/>
      <c r="H17" s="94"/>
      <c r="I17" s="170">
        <v>424.8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170">
        <v>805.2</v>
      </c>
      <c r="F18" s="94"/>
      <c r="G18" s="94"/>
      <c r="H18" s="94"/>
      <c r="I18" s="170">
        <v>320.8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170">
        <v>818.4</v>
      </c>
      <c r="F19" s="94"/>
      <c r="G19" s="94"/>
      <c r="H19" s="94"/>
      <c r="I19" s="170">
        <v>312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170">
        <v>1358.4</v>
      </c>
      <c r="F20" s="94"/>
      <c r="G20" s="94"/>
      <c r="H20" s="94"/>
      <c r="I20" s="170">
        <v>325.60000000000002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170">
        <v>1208.4000000000001</v>
      </c>
      <c r="F21" s="94"/>
      <c r="G21" s="94"/>
      <c r="H21" s="94"/>
      <c r="I21" s="170">
        <v>309.60000000000002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170">
        <v>1522.8</v>
      </c>
      <c r="F22" s="94"/>
      <c r="G22" s="94"/>
      <c r="H22" s="94"/>
      <c r="I22" s="170">
        <v>376.8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170">
        <v>1545.6000000000001</v>
      </c>
      <c r="F23" s="94"/>
      <c r="G23" s="94"/>
      <c r="H23" s="94"/>
      <c r="I23" s="170">
        <v>486.40000000000003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170">
        <v>1722</v>
      </c>
      <c r="F24" s="94"/>
      <c r="G24" s="94"/>
      <c r="H24" s="94"/>
      <c r="I24" s="170">
        <v>621.6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170">
        <v>1627.2</v>
      </c>
      <c r="F25" s="94"/>
      <c r="G25" s="94"/>
      <c r="H25" s="94"/>
      <c r="I25" s="170">
        <v>500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170">
        <v>1639.2</v>
      </c>
      <c r="F26" s="94"/>
      <c r="G26" s="94"/>
      <c r="H26" s="94"/>
      <c r="I26" s="170">
        <v>534.4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170">
        <v>1418.4</v>
      </c>
      <c r="F27" s="94"/>
      <c r="G27" s="94"/>
      <c r="H27" s="94"/>
      <c r="I27" s="170">
        <v>548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170">
        <v>1503.6000000000001</v>
      </c>
      <c r="F28" s="94"/>
      <c r="G28" s="94"/>
      <c r="H28" s="94"/>
      <c r="I28" s="170">
        <v>542.4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170">
        <v>907.2</v>
      </c>
      <c r="F29" s="94"/>
      <c r="G29" s="94"/>
      <c r="H29" s="94"/>
      <c r="I29" s="170">
        <v>458.40000000000003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170">
        <v>914.4</v>
      </c>
      <c r="F30" s="94"/>
      <c r="G30" s="94"/>
      <c r="H30" s="94"/>
      <c r="I30" s="170">
        <v>344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170">
        <v>933.6</v>
      </c>
      <c r="F31" s="94"/>
      <c r="G31" s="94"/>
      <c r="H31" s="94"/>
      <c r="I31" s="170">
        <v>410.40000000000003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170">
        <v>1064.4000000000001</v>
      </c>
      <c r="F32" s="94"/>
      <c r="G32" s="94"/>
      <c r="H32" s="94"/>
      <c r="I32" s="170">
        <v>380.8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170">
        <v>1622.4</v>
      </c>
      <c r="F33" s="94"/>
      <c r="G33" s="94"/>
      <c r="H33" s="94"/>
      <c r="I33" s="170">
        <v>624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170">
        <v>1274.4000000000001</v>
      </c>
      <c r="F34" s="94"/>
      <c r="G34" s="94"/>
      <c r="H34" s="94"/>
      <c r="I34" s="170">
        <v>400.8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170">
        <v>1166.4000000000001</v>
      </c>
      <c r="F35" s="94"/>
      <c r="G35" s="94"/>
      <c r="H35" s="94"/>
      <c r="I35" s="170">
        <v>733.6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170">
        <v>1228.8</v>
      </c>
      <c r="F36" s="94"/>
      <c r="G36" s="94"/>
      <c r="H36" s="94"/>
      <c r="I36" s="170">
        <v>812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170">
        <v>1005.6</v>
      </c>
      <c r="F37" s="94"/>
      <c r="G37" s="94"/>
      <c r="H37" s="94"/>
      <c r="I37" s="170">
        <v>480.8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29475.600000000006</v>
      </c>
      <c r="F39" s="95"/>
      <c r="G39" s="107"/>
      <c r="H39" s="107"/>
      <c r="I39" s="106">
        <f>SUM(I15:I38)</f>
        <v>10759.199999999999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tabSelected="1" zoomScale="70" zoomScaleNormal="70" workbookViewId="0">
      <selection activeCell="I14" sqref="I14:I37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271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470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471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ф,6кВ Водозабор-1</v>
      </c>
      <c r="C10" s="232"/>
      <c r="D10" s="232"/>
      <c r="E10" s="232"/>
      <c r="F10" s="215" t="str">
        <f>N4</f>
        <v>ф,6кВ Водозабор-2</v>
      </c>
      <c r="G10" s="218"/>
      <c r="H10" s="218"/>
      <c r="I10" s="219"/>
      <c r="J10" s="232" t="str">
        <f>N3</f>
        <v>ф,6кВ Водозабор-1</v>
      </c>
      <c r="K10" s="232"/>
      <c r="L10" s="232"/>
      <c r="M10" s="232"/>
      <c r="N10" s="215" t="str">
        <f>N4</f>
        <v>ф,6кВ Водозабор-2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6">
        <v>0</v>
      </c>
      <c r="F14" s="94"/>
      <c r="G14" s="95"/>
      <c r="H14" s="95"/>
      <c r="I14" s="96">
        <v>0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6">
        <v>0</v>
      </c>
      <c r="F15" s="96"/>
      <c r="G15" s="95"/>
      <c r="H15" s="95"/>
      <c r="I15" s="96">
        <v>0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6">
        <v>0</v>
      </c>
      <c r="F16" s="96"/>
      <c r="G16" s="95"/>
      <c r="H16" s="95"/>
      <c r="I16" s="96">
        <v>0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6">
        <v>0</v>
      </c>
      <c r="F17" s="96"/>
      <c r="G17" s="95"/>
      <c r="H17" s="95"/>
      <c r="I17" s="96">
        <v>0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6">
        <v>0</v>
      </c>
      <c r="F18" s="96"/>
      <c r="G18" s="95"/>
      <c r="H18" s="95"/>
      <c r="I18" s="96">
        <v>0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6">
        <v>0</v>
      </c>
      <c r="F19" s="96"/>
      <c r="G19" s="95"/>
      <c r="H19" s="95"/>
      <c r="I19" s="96">
        <v>0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6">
        <v>0</v>
      </c>
      <c r="F20" s="96"/>
      <c r="G20" s="95"/>
      <c r="H20" s="95"/>
      <c r="I20" s="96">
        <v>0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6">
        <v>0</v>
      </c>
      <c r="F21" s="96"/>
      <c r="G21" s="95"/>
      <c r="H21" s="95"/>
      <c r="I21" s="96">
        <v>0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6">
        <v>0</v>
      </c>
      <c r="F22" s="96"/>
      <c r="G22" s="95"/>
      <c r="H22" s="95"/>
      <c r="I22" s="96">
        <v>0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6">
        <v>0</v>
      </c>
      <c r="F23" s="96"/>
      <c r="G23" s="95"/>
      <c r="H23" s="95"/>
      <c r="I23" s="96">
        <v>0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6">
        <v>0</v>
      </c>
      <c r="F24" s="96"/>
      <c r="G24" s="95"/>
      <c r="H24" s="95"/>
      <c r="I24" s="96">
        <v>0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6">
        <v>0</v>
      </c>
      <c r="F25" s="96"/>
      <c r="G25" s="95"/>
      <c r="H25" s="95"/>
      <c r="I25" s="96">
        <v>0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6">
        <v>0</v>
      </c>
      <c r="F26" s="96"/>
      <c r="G26" s="95"/>
      <c r="H26" s="95"/>
      <c r="I26" s="96">
        <v>0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6">
        <v>0</v>
      </c>
      <c r="F27" s="96"/>
      <c r="G27" s="95"/>
      <c r="H27" s="95"/>
      <c r="I27" s="96">
        <v>0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6">
        <v>0</v>
      </c>
      <c r="F28" s="96"/>
      <c r="G28" s="95"/>
      <c r="H28" s="95"/>
      <c r="I28" s="96">
        <v>0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6">
        <v>0</v>
      </c>
      <c r="F29" s="96"/>
      <c r="G29" s="95"/>
      <c r="H29" s="95"/>
      <c r="I29" s="96">
        <v>0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6">
        <v>0</v>
      </c>
      <c r="F30" s="96"/>
      <c r="G30" s="95"/>
      <c r="H30" s="95"/>
      <c r="I30" s="96">
        <v>0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6">
        <v>0</v>
      </c>
      <c r="F31" s="96"/>
      <c r="G31" s="95"/>
      <c r="H31" s="95"/>
      <c r="I31" s="96">
        <v>0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6">
        <v>0</v>
      </c>
      <c r="F32" s="96"/>
      <c r="G32" s="95"/>
      <c r="H32" s="95"/>
      <c r="I32" s="96">
        <v>0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6">
        <v>0</v>
      </c>
      <c r="F33" s="96"/>
      <c r="G33" s="95"/>
      <c r="H33" s="95"/>
      <c r="I33" s="96">
        <v>0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6">
        <v>0</v>
      </c>
      <c r="F34" s="96"/>
      <c r="G34" s="95"/>
      <c r="H34" s="95"/>
      <c r="I34" s="96">
        <v>0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6">
        <v>0</v>
      </c>
      <c r="F35" s="96"/>
      <c r="G35" s="95"/>
      <c r="H35" s="95"/>
      <c r="I35" s="96">
        <v>0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6">
        <v>0</v>
      </c>
      <c r="F36" s="96"/>
      <c r="G36" s="95"/>
      <c r="H36" s="95"/>
      <c r="I36" s="96">
        <v>0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6">
        <v>0</v>
      </c>
      <c r="F37" s="96"/>
      <c r="G37" s="95"/>
      <c r="H37" s="95"/>
      <c r="I37" s="96">
        <v>0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0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G19" sqref="G19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271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472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/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ф,6кВ Производственный</v>
      </c>
      <c r="C10" s="232"/>
      <c r="D10" s="232"/>
      <c r="E10" s="232"/>
      <c r="F10" s="215">
        <f>N4</f>
        <v>0</v>
      </c>
      <c r="G10" s="218"/>
      <c r="H10" s="218"/>
      <c r="I10" s="219"/>
      <c r="J10" s="232" t="str">
        <f>N3</f>
        <v>ф,6кВ Производственный</v>
      </c>
      <c r="K10" s="232"/>
      <c r="L10" s="232"/>
      <c r="M10" s="232"/>
      <c r="N10" s="215">
        <f>N4</f>
        <v>0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249">
        <v>751.68</v>
      </c>
      <c r="F14" s="249"/>
      <c r="G14" s="249"/>
      <c r="H14" s="95"/>
      <c r="I14" s="96"/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249">
        <v>730.8</v>
      </c>
      <c r="F15" s="249"/>
      <c r="G15" s="249"/>
      <c r="H15" s="95"/>
      <c r="I15" s="96"/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249">
        <v>694.8</v>
      </c>
      <c r="F16" s="249"/>
      <c r="G16" s="249"/>
      <c r="H16" s="95"/>
      <c r="I16" s="96"/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249">
        <v>670.32</v>
      </c>
      <c r="F17" s="249"/>
      <c r="G17" s="249"/>
      <c r="H17" s="95"/>
      <c r="I17" s="96"/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249">
        <v>643.67999999999995</v>
      </c>
      <c r="F18" s="249"/>
      <c r="G18" s="249"/>
      <c r="H18" s="95"/>
      <c r="I18" s="96"/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249">
        <v>696.6</v>
      </c>
      <c r="F19" s="249"/>
      <c r="G19" s="249"/>
      <c r="H19" s="95"/>
      <c r="I19" s="96"/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249">
        <v>766.44</v>
      </c>
      <c r="F20" s="249"/>
      <c r="G20" s="249"/>
      <c r="H20" s="95"/>
      <c r="I20" s="96"/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249">
        <v>826.92</v>
      </c>
      <c r="F21" s="249"/>
      <c r="G21" s="249"/>
      <c r="H21" s="95"/>
      <c r="I21" s="96"/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249">
        <v>902.16</v>
      </c>
      <c r="F22" s="249"/>
      <c r="G22" s="249"/>
      <c r="H22" s="95"/>
      <c r="I22" s="96"/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249">
        <v>936</v>
      </c>
      <c r="F23" s="249"/>
      <c r="G23" s="249"/>
      <c r="H23" s="95"/>
      <c r="I23" s="96"/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249">
        <v>931.32</v>
      </c>
      <c r="F24" s="249"/>
      <c r="G24" s="249"/>
      <c r="H24" s="95"/>
      <c r="I24" s="96"/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249">
        <v>966.24</v>
      </c>
      <c r="F25" s="249"/>
      <c r="G25" s="249"/>
      <c r="H25" s="95"/>
      <c r="I25" s="96"/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249">
        <v>940.32</v>
      </c>
      <c r="F26" s="249"/>
      <c r="G26" s="249"/>
      <c r="H26" s="95"/>
      <c r="I26" s="96"/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249">
        <v>938.88</v>
      </c>
      <c r="F27" s="249"/>
      <c r="G27" s="249"/>
      <c r="H27" s="95"/>
      <c r="I27" s="96"/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249">
        <v>944.64</v>
      </c>
      <c r="F28" s="249"/>
      <c r="G28" s="249"/>
      <c r="H28" s="95"/>
      <c r="I28" s="96"/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249">
        <v>906.84</v>
      </c>
      <c r="F29" s="249"/>
      <c r="G29" s="249"/>
      <c r="H29" s="95"/>
      <c r="I29" s="96"/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249">
        <v>904.32</v>
      </c>
      <c r="F30" s="249"/>
      <c r="G30" s="249"/>
      <c r="H30" s="95"/>
      <c r="I30" s="96"/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249">
        <v>845.64</v>
      </c>
      <c r="F31" s="249"/>
      <c r="G31" s="249"/>
      <c r="H31" s="95"/>
      <c r="I31" s="96"/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249">
        <v>868.32</v>
      </c>
      <c r="F32" s="249"/>
      <c r="G32" s="249"/>
      <c r="H32" s="95"/>
      <c r="I32" s="96"/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249">
        <v>844.92</v>
      </c>
      <c r="F33" s="249"/>
      <c r="G33" s="249"/>
      <c r="H33" s="95"/>
      <c r="I33" s="96"/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249">
        <v>809.64</v>
      </c>
      <c r="F34" s="249"/>
      <c r="G34" s="249"/>
      <c r="H34" s="95"/>
      <c r="I34" s="96"/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249">
        <v>778.32</v>
      </c>
      <c r="F35" s="249"/>
      <c r="G35" s="249"/>
      <c r="H35" s="95"/>
      <c r="I35" s="96"/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249">
        <v>821.88</v>
      </c>
      <c r="F36" s="249"/>
      <c r="G36" s="249"/>
      <c r="H36" s="95"/>
      <c r="I36" s="96"/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249">
        <v>783</v>
      </c>
      <c r="F37" s="249"/>
      <c r="G37" s="249"/>
      <c r="H37" s="95"/>
      <c r="I37" s="96"/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6"/>
      <c r="G38" s="95"/>
      <c r="H38" s="95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19151.999999999996</v>
      </c>
      <c r="F39" s="95"/>
      <c r="G39" s="107"/>
      <c r="H39" s="107"/>
      <c r="I39" s="106">
        <f>SUM(I15:I38)</f>
        <v>0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43"/>
  <sheetViews>
    <sheetView zoomScale="70" zoomScaleNormal="70" workbookViewId="0">
      <selection activeCell="A8" sqref="A8"/>
    </sheetView>
  </sheetViews>
  <sheetFormatPr defaultColWidth="9.07421875" defaultRowHeight="12.45" x14ac:dyDescent="0.3"/>
  <cols>
    <col min="1" max="1" width="5.3046875" style="17" customWidth="1"/>
    <col min="2" max="2" width="11.3046875" style="37" customWidth="1"/>
    <col min="3" max="3" width="11.3046875" style="17" customWidth="1"/>
    <col min="4" max="4" width="11.3046875" style="17" hidden="1" customWidth="1"/>
    <col min="5" max="5" width="11.3046875" style="17" customWidth="1"/>
    <col min="6" max="6" width="11.3046875" style="36" customWidth="1"/>
    <col min="7" max="7" width="11.3046875" style="17" customWidth="1"/>
    <col min="8" max="8" width="11.3046875" style="17" hidden="1" customWidth="1"/>
    <col min="9" max="11" width="11.3046875" style="17" customWidth="1"/>
    <col min="12" max="12" width="11.3046875" style="17" hidden="1" customWidth="1"/>
    <col min="13" max="15" width="11.3046875" style="17" customWidth="1"/>
    <col min="16" max="16" width="11.3046875" style="17" hidden="1" customWidth="1"/>
    <col min="17" max="17" width="11.3046875" style="17" customWidth="1"/>
    <col min="18" max="16384" width="9.07421875" style="17"/>
  </cols>
  <sheetData>
    <row r="1" spans="1:17" s="1" customFormat="1" ht="18.75" customHeight="1" x14ac:dyDescent="0.4">
      <c r="B1" s="200" t="s">
        <v>0</v>
      </c>
      <c r="C1" s="198"/>
      <c r="D1" s="198"/>
      <c r="E1" s="198"/>
      <c r="F1" s="198"/>
      <c r="J1" s="2" t="s">
        <v>1</v>
      </c>
      <c r="N1" s="201" t="s">
        <v>272</v>
      </c>
      <c r="O1" s="201"/>
      <c r="P1" s="201"/>
      <c r="Q1" s="201"/>
    </row>
    <row r="2" spans="1:17" s="1" customFormat="1" ht="10.5" customHeight="1" x14ac:dyDescent="0.4">
      <c r="B2" s="202" t="s">
        <v>2</v>
      </c>
      <c r="C2" s="203"/>
      <c r="D2" s="203"/>
      <c r="E2" s="203"/>
      <c r="F2" s="203"/>
      <c r="I2" s="1" t="s">
        <v>3</v>
      </c>
      <c r="N2" s="202" t="s">
        <v>4</v>
      </c>
      <c r="O2" s="199"/>
      <c r="P2" s="199"/>
      <c r="Q2" s="199"/>
    </row>
    <row r="3" spans="1:17" s="1" customFormat="1" ht="13.5" customHeight="1" x14ac:dyDescent="0.35">
      <c r="B3" s="39"/>
      <c r="F3" s="38"/>
      <c r="N3" s="199" t="s">
        <v>473</v>
      </c>
      <c r="O3" s="199"/>
      <c r="P3" s="199"/>
      <c r="Q3" s="199"/>
    </row>
    <row r="4" spans="1:17" s="1" customFormat="1" ht="15" customHeight="1" x14ac:dyDescent="0.4">
      <c r="B4" s="197" t="s">
        <v>285</v>
      </c>
      <c r="C4" s="198"/>
      <c r="D4" s="4"/>
      <c r="E4" s="3"/>
      <c r="F4" s="41"/>
      <c r="G4" s="3"/>
      <c r="H4" s="3"/>
      <c r="I4" s="5" t="s">
        <v>6</v>
      </c>
      <c r="J4" s="34"/>
      <c r="K4" s="34"/>
      <c r="L4" s="34"/>
      <c r="N4" s="199" t="s">
        <v>474</v>
      </c>
      <c r="O4" s="199"/>
      <c r="P4" s="199"/>
      <c r="Q4" s="199"/>
    </row>
    <row r="5" spans="1:17" s="1" customFormat="1" ht="9.75" customHeight="1" x14ac:dyDescent="0.4">
      <c r="B5" s="206" t="s">
        <v>7</v>
      </c>
      <c r="C5" s="207"/>
      <c r="D5" s="34"/>
      <c r="E5" s="34"/>
      <c r="F5" s="38"/>
    </row>
    <row r="6" spans="1:17" s="1" customFormat="1" ht="12" customHeight="1" x14ac:dyDescent="0.4">
      <c r="A6" s="208" t="s">
        <v>8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</row>
    <row r="7" spans="1:17" s="1" customFormat="1" ht="15.45" x14ac:dyDescent="0.4">
      <c r="A7" s="209" t="s">
        <v>585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</row>
    <row r="8" spans="1:17" s="1" customFormat="1" ht="9" customHeight="1" x14ac:dyDescent="0.35">
      <c r="A8" s="7">
        <v>1630</v>
      </c>
      <c r="B8" s="40">
        <v>1628</v>
      </c>
      <c r="F8" s="38"/>
    </row>
    <row r="9" spans="1:17" s="1" customFormat="1" ht="12.9" x14ac:dyDescent="0.35">
      <c r="A9" s="210" t="s">
        <v>9</v>
      </c>
      <c r="B9" s="212" t="s">
        <v>10</v>
      </c>
      <c r="C9" s="213"/>
      <c r="D9" s="213"/>
      <c r="E9" s="213"/>
      <c r="F9" s="213"/>
      <c r="G9" s="213"/>
      <c r="H9" s="213"/>
      <c r="I9" s="214"/>
      <c r="J9" s="212" t="s">
        <v>11</v>
      </c>
      <c r="K9" s="213"/>
      <c r="L9" s="213"/>
      <c r="M9" s="213"/>
      <c r="N9" s="213"/>
      <c r="O9" s="213"/>
      <c r="P9" s="213"/>
      <c r="Q9" s="214"/>
    </row>
    <row r="10" spans="1:17" s="1" customFormat="1" ht="14.6" x14ac:dyDescent="0.35">
      <c r="A10" s="211"/>
      <c r="B10" s="232" t="str">
        <f>N3</f>
        <v>ф,10кВ КНС</v>
      </c>
      <c r="C10" s="232"/>
      <c r="D10" s="232"/>
      <c r="E10" s="232"/>
      <c r="F10" s="215" t="str">
        <f>N4</f>
        <v>ф,Пищекомбинат</v>
      </c>
      <c r="G10" s="218"/>
      <c r="H10" s="218"/>
      <c r="I10" s="219"/>
      <c r="J10" s="232" t="str">
        <f>N3</f>
        <v>ф,10кВ КНС</v>
      </c>
      <c r="K10" s="232"/>
      <c r="L10" s="232"/>
      <c r="M10" s="232"/>
      <c r="N10" s="215" t="str">
        <f>N4</f>
        <v>ф,Пищекомбинат</v>
      </c>
      <c r="O10" s="218"/>
      <c r="P10" s="218"/>
      <c r="Q10" s="219"/>
    </row>
    <row r="11" spans="1:17" s="1" customFormat="1" ht="12.9" x14ac:dyDescent="0.35">
      <c r="A11" s="211"/>
      <c r="B11" s="204" t="s">
        <v>286</v>
      </c>
      <c r="C11" s="205"/>
      <c r="E11" s="33"/>
      <c r="F11" s="204" t="s">
        <v>286</v>
      </c>
      <c r="G11" s="205"/>
      <c r="H11" s="32"/>
      <c r="I11" s="33"/>
      <c r="J11" s="204" t="s">
        <v>286</v>
      </c>
      <c r="K11" s="205"/>
      <c r="L11" s="32"/>
      <c r="M11" s="33">
        <f>E11</f>
        <v>0</v>
      </c>
      <c r="N11" s="204" t="s">
        <v>286</v>
      </c>
      <c r="O11" s="205"/>
      <c r="P11" s="32"/>
      <c r="Q11" s="33">
        <f>I11</f>
        <v>0</v>
      </c>
    </row>
    <row r="12" spans="1:17" s="10" customFormat="1" ht="35.25" customHeight="1" x14ac:dyDescent="0.4">
      <c r="A12" s="211"/>
      <c r="B12" s="168" t="s">
        <v>12</v>
      </c>
      <c r="C12" s="171" t="s">
        <v>13</v>
      </c>
      <c r="D12" s="171"/>
      <c r="E12" s="171" t="s">
        <v>287</v>
      </c>
      <c r="F12" s="172" t="s">
        <v>12</v>
      </c>
      <c r="G12" s="171" t="s">
        <v>13</v>
      </c>
      <c r="H12" s="171"/>
      <c r="I12" s="171" t="s">
        <v>287</v>
      </c>
      <c r="J12" s="171" t="s">
        <v>12</v>
      </c>
      <c r="K12" s="171" t="s">
        <v>13</v>
      </c>
      <c r="L12" s="171"/>
      <c r="M12" s="171" t="s">
        <v>287</v>
      </c>
      <c r="N12" s="171" t="s">
        <v>12</v>
      </c>
      <c r="O12" s="171" t="s">
        <v>13</v>
      </c>
      <c r="P12" s="171"/>
      <c r="Q12" s="171" t="s">
        <v>287</v>
      </c>
    </row>
    <row r="13" spans="1:17" s="11" customFormat="1" ht="10.75" x14ac:dyDescent="0.4">
      <c r="A13" s="177">
        <v>1</v>
      </c>
      <c r="B13" s="178">
        <v>2</v>
      </c>
      <c r="C13" s="177">
        <v>3</v>
      </c>
      <c r="D13" s="177"/>
      <c r="E13" s="177">
        <v>4</v>
      </c>
      <c r="F13" s="178">
        <v>5</v>
      </c>
      <c r="G13" s="177">
        <v>6</v>
      </c>
      <c r="H13" s="177"/>
      <c r="I13" s="177">
        <v>7</v>
      </c>
      <c r="J13" s="177">
        <v>8</v>
      </c>
      <c r="K13" s="177">
        <v>9</v>
      </c>
      <c r="L13" s="177"/>
      <c r="M13" s="177">
        <v>10</v>
      </c>
      <c r="N13" s="177">
        <v>11</v>
      </c>
      <c r="O13" s="177">
        <v>12</v>
      </c>
      <c r="P13" s="177"/>
      <c r="Q13" s="177">
        <v>13</v>
      </c>
    </row>
    <row r="14" spans="1:17" s="87" customFormat="1" ht="12.9" x14ac:dyDescent="0.35">
      <c r="A14" s="166">
        <v>0</v>
      </c>
      <c r="B14" s="97"/>
      <c r="C14" s="95"/>
      <c r="D14" s="95"/>
      <c r="E14" s="94">
        <v>3.38</v>
      </c>
      <c r="F14" s="94"/>
      <c r="G14" s="95"/>
      <c r="H14" s="95"/>
      <c r="I14" s="94">
        <v>27.84</v>
      </c>
      <c r="J14" s="97"/>
      <c r="K14" s="95"/>
      <c r="L14" s="95"/>
      <c r="M14" s="95"/>
      <c r="N14" s="94"/>
      <c r="O14" s="95"/>
      <c r="P14" s="95"/>
      <c r="Q14" s="95"/>
    </row>
    <row r="15" spans="1:17" s="88" customFormat="1" ht="12.9" x14ac:dyDescent="0.35">
      <c r="A15" s="179">
        <v>1</v>
      </c>
      <c r="B15" s="96"/>
      <c r="C15" s="96"/>
      <c r="D15" s="96"/>
      <c r="E15" s="94">
        <v>3.38</v>
      </c>
      <c r="F15" s="94"/>
      <c r="G15" s="94"/>
      <c r="H15" s="94"/>
      <c r="I15" s="94">
        <v>27.84</v>
      </c>
      <c r="J15" s="97"/>
      <c r="K15" s="95"/>
      <c r="L15" s="95"/>
      <c r="M15" s="94"/>
      <c r="N15" s="94"/>
      <c r="O15" s="95"/>
      <c r="P15" s="95"/>
      <c r="Q15" s="94"/>
    </row>
    <row r="16" spans="1:17" s="87" customFormat="1" ht="12.9" x14ac:dyDescent="0.35">
      <c r="A16" s="166">
        <v>2</v>
      </c>
      <c r="B16" s="96"/>
      <c r="C16" s="96"/>
      <c r="D16" s="96"/>
      <c r="E16" s="94">
        <v>3.3</v>
      </c>
      <c r="F16" s="94"/>
      <c r="G16" s="94"/>
      <c r="H16" s="94"/>
      <c r="I16" s="94">
        <v>28.32</v>
      </c>
      <c r="J16" s="97"/>
      <c r="K16" s="95"/>
      <c r="L16" s="95"/>
      <c r="M16" s="94"/>
      <c r="N16" s="94"/>
      <c r="O16" s="95"/>
      <c r="P16" s="95"/>
      <c r="Q16" s="94"/>
    </row>
    <row r="17" spans="1:17" s="87" customFormat="1" ht="12.9" x14ac:dyDescent="0.35">
      <c r="A17" s="166">
        <v>3</v>
      </c>
      <c r="B17" s="96"/>
      <c r="C17" s="96"/>
      <c r="D17" s="96"/>
      <c r="E17" s="94">
        <v>3.6</v>
      </c>
      <c r="F17" s="94"/>
      <c r="G17" s="94"/>
      <c r="H17" s="94"/>
      <c r="I17" s="94">
        <v>27.36</v>
      </c>
      <c r="J17" s="97"/>
      <c r="K17" s="95"/>
      <c r="L17" s="95"/>
      <c r="M17" s="94"/>
      <c r="N17" s="94"/>
      <c r="O17" s="95"/>
      <c r="P17" s="95"/>
      <c r="Q17" s="94"/>
    </row>
    <row r="18" spans="1:17" s="87" customFormat="1" ht="12.9" x14ac:dyDescent="0.35">
      <c r="A18" s="166">
        <v>4</v>
      </c>
      <c r="B18" s="96"/>
      <c r="C18" s="96"/>
      <c r="D18" s="96"/>
      <c r="E18" s="94">
        <v>3.38</v>
      </c>
      <c r="F18" s="94"/>
      <c r="G18" s="94"/>
      <c r="H18" s="94"/>
      <c r="I18" s="94">
        <v>26.88</v>
      </c>
      <c r="J18" s="97"/>
      <c r="K18" s="95"/>
      <c r="L18" s="95"/>
      <c r="M18" s="94"/>
      <c r="N18" s="94"/>
      <c r="O18" s="95"/>
      <c r="P18" s="95"/>
      <c r="Q18" s="94"/>
    </row>
    <row r="19" spans="1:17" s="87" customFormat="1" ht="12.9" x14ac:dyDescent="0.35">
      <c r="A19" s="166">
        <v>5</v>
      </c>
      <c r="B19" s="96"/>
      <c r="C19" s="96"/>
      <c r="D19" s="96"/>
      <c r="E19" s="94">
        <v>3.3</v>
      </c>
      <c r="F19" s="94"/>
      <c r="G19" s="94"/>
      <c r="H19" s="94"/>
      <c r="I19" s="94">
        <v>27.84</v>
      </c>
      <c r="J19" s="97"/>
      <c r="K19" s="95"/>
      <c r="L19" s="95"/>
      <c r="M19" s="94"/>
      <c r="N19" s="94"/>
      <c r="O19" s="95"/>
      <c r="P19" s="95"/>
      <c r="Q19" s="94"/>
    </row>
    <row r="20" spans="1:17" s="87" customFormat="1" ht="12.9" x14ac:dyDescent="0.35">
      <c r="A20" s="166">
        <v>6</v>
      </c>
      <c r="B20" s="96"/>
      <c r="C20" s="96"/>
      <c r="D20" s="96"/>
      <c r="E20" s="94">
        <v>3.52</v>
      </c>
      <c r="F20" s="94"/>
      <c r="G20" s="94"/>
      <c r="H20" s="94"/>
      <c r="I20" s="94">
        <v>26.88</v>
      </c>
      <c r="J20" s="97"/>
      <c r="K20" s="95"/>
      <c r="L20" s="95"/>
      <c r="M20" s="94"/>
      <c r="N20" s="94"/>
      <c r="O20" s="95"/>
      <c r="P20" s="95"/>
      <c r="Q20" s="94"/>
    </row>
    <row r="21" spans="1:17" s="87" customFormat="1" ht="12.9" x14ac:dyDescent="0.35">
      <c r="A21" s="166">
        <v>7</v>
      </c>
      <c r="B21" s="96"/>
      <c r="C21" s="96"/>
      <c r="D21" s="96"/>
      <c r="E21" s="94">
        <v>3.23</v>
      </c>
      <c r="F21" s="94"/>
      <c r="G21" s="94"/>
      <c r="H21" s="94"/>
      <c r="I21" s="94">
        <v>30.24</v>
      </c>
      <c r="J21" s="97"/>
      <c r="K21" s="95"/>
      <c r="L21" s="95"/>
      <c r="M21" s="94"/>
      <c r="N21" s="94"/>
      <c r="O21" s="95"/>
      <c r="P21" s="95"/>
      <c r="Q21" s="94"/>
    </row>
    <row r="22" spans="1:17" s="87" customFormat="1" ht="12.9" x14ac:dyDescent="0.35">
      <c r="A22" s="166">
        <v>8</v>
      </c>
      <c r="B22" s="96"/>
      <c r="C22" s="96"/>
      <c r="D22" s="96"/>
      <c r="E22" s="94">
        <v>3.52</v>
      </c>
      <c r="F22" s="94"/>
      <c r="G22" s="94"/>
      <c r="H22" s="94"/>
      <c r="I22" s="94">
        <v>35.04</v>
      </c>
      <c r="J22" s="97"/>
      <c r="K22" s="95"/>
      <c r="L22" s="95"/>
      <c r="M22" s="94"/>
      <c r="N22" s="94"/>
      <c r="O22" s="95"/>
      <c r="P22" s="95"/>
      <c r="Q22" s="94"/>
    </row>
    <row r="23" spans="1:17" s="87" customFormat="1" ht="12.9" x14ac:dyDescent="0.35">
      <c r="A23" s="166">
        <v>9</v>
      </c>
      <c r="B23" s="96"/>
      <c r="C23" s="96"/>
      <c r="D23" s="96"/>
      <c r="E23" s="94">
        <v>3.15</v>
      </c>
      <c r="F23" s="94"/>
      <c r="G23" s="94"/>
      <c r="H23" s="94"/>
      <c r="I23" s="94">
        <v>40.799999999999997</v>
      </c>
      <c r="J23" s="97"/>
      <c r="K23" s="95"/>
      <c r="L23" s="95"/>
      <c r="M23" s="94"/>
      <c r="N23" s="94"/>
      <c r="O23" s="95"/>
      <c r="P23" s="95"/>
      <c r="Q23" s="94"/>
    </row>
    <row r="24" spans="1:17" s="87" customFormat="1" ht="12.9" x14ac:dyDescent="0.35">
      <c r="A24" s="166">
        <v>10</v>
      </c>
      <c r="B24" s="96"/>
      <c r="C24" s="96"/>
      <c r="D24" s="96"/>
      <c r="E24" s="94">
        <v>3.15</v>
      </c>
      <c r="F24" s="94"/>
      <c r="G24" s="94"/>
      <c r="H24" s="94"/>
      <c r="I24" s="94">
        <v>38.4</v>
      </c>
      <c r="J24" s="97"/>
      <c r="K24" s="95"/>
      <c r="L24" s="95"/>
      <c r="M24" s="94"/>
      <c r="N24" s="94"/>
      <c r="O24" s="95"/>
      <c r="P24" s="95"/>
      <c r="Q24" s="94"/>
    </row>
    <row r="25" spans="1:17" s="87" customFormat="1" ht="12.9" x14ac:dyDescent="0.35">
      <c r="A25" s="166">
        <v>11</v>
      </c>
      <c r="B25" s="96"/>
      <c r="C25" s="96"/>
      <c r="D25" s="96"/>
      <c r="E25" s="94">
        <v>3.52</v>
      </c>
      <c r="F25" s="94"/>
      <c r="G25" s="94"/>
      <c r="H25" s="94"/>
      <c r="I25" s="94">
        <v>36.479999999999997</v>
      </c>
      <c r="J25" s="97"/>
      <c r="K25" s="95"/>
      <c r="L25" s="95"/>
      <c r="M25" s="94"/>
      <c r="N25" s="94"/>
      <c r="O25" s="95"/>
      <c r="P25" s="95"/>
      <c r="Q25" s="94"/>
    </row>
    <row r="26" spans="1:17" s="87" customFormat="1" ht="12.9" x14ac:dyDescent="0.35">
      <c r="A26" s="166">
        <v>12</v>
      </c>
      <c r="B26" s="96"/>
      <c r="C26" s="96"/>
      <c r="D26" s="96"/>
      <c r="E26" s="94">
        <v>3.15</v>
      </c>
      <c r="F26" s="94"/>
      <c r="G26" s="94"/>
      <c r="H26" s="94"/>
      <c r="I26" s="94">
        <v>36</v>
      </c>
      <c r="J26" s="97"/>
      <c r="K26" s="95"/>
      <c r="L26" s="95"/>
      <c r="M26" s="94"/>
      <c r="N26" s="94"/>
      <c r="O26" s="95"/>
      <c r="P26" s="95"/>
      <c r="Q26" s="94"/>
    </row>
    <row r="27" spans="1:17" s="87" customFormat="1" ht="12.9" x14ac:dyDescent="0.35">
      <c r="A27" s="166">
        <v>13</v>
      </c>
      <c r="B27" s="96"/>
      <c r="C27" s="96"/>
      <c r="D27" s="96"/>
      <c r="E27" s="94">
        <v>3.23</v>
      </c>
      <c r="F27" s="94"/>
      <c r="G27" s="94"/>
      <c r="H27" s="94"/>
      <c r="I27" s="94">
        <v>38.4</v>
      </c>
      <c r="J27" s="97"/>
      <c r="K27" s="95"/>
      <c r="L27" s="95"/>
      <c r="M27" s="94"/>
      <c r="N27" s="94"/>
      <c r="O27" s="95"/>
      <c r="P27" s="95"/>
      <c r="Q27" s="94"/>
    </row>
    <row r="28" spans="1:17" s="87" customFormat="1" ht="12.9" x14ac:dyDescent="0.35">
      <c r="A28" s="166">
        <v>14</v>
      </c>
      <c r="B28" s="96"/>
      <c r="C28" s="96"/>
      <c r="D28" s="96"/>
      <c r="E28" s="94">
        <v>3.45</v>
      </c>
      <c r="F28" s="94"/>
      <c r="G28" s="94"/>
      <c r="H28" s="94"/>
      <c r="I28" s="94">
        <v>36</v>
      </c>
      <c r="J28" s="97"/>
      <c r="K28" s="95"/>
      <c r="L28" s="95"/>
      <c r="M28" s="94"/>
      <c r="N28" s="94"/>
      <c r="O28" s="95"/>
      <c r="P28" s="95"/>
      <c r="Q28" s="94"/>
    </row>
    <row r="29" spans="1:17" s="87" customFormat="1" ht="12.9" x14ac:dyDescent="0.35">
      <c r="A29" s="166">
        <v>15</v>
      </c>
      <c r="B29" s="96"/>
      <c r="C29" s="96"/>
      <c r="D29" s="96"/>
      <c r="E29" s="94">
        <v>3.08</v>
      </c>
      <c r="F29" s="94"/>
      <c r="G29" s="94"/>
      <c r="H29" s="94"/>
      <c r="I29" s="94">
        <v>36</v>
      </c>
      <c r="J29" s="97"/>
      <c r="K29" s="95"/>
      <c r="L29" s="95"/>
      <c r="M29" s="94"/>
      <c r="N29" s="94"/>
      <c r="O29" s="95"/>
      <c r="P29" s="95"/>
      <c r="Q29" s="94"/>
    </row>
    <row r="30" spans="1:17" s="87" customFormat="1" ht="12.9" x14ac:dyDescent="0.35">
      <c r="A30" s="166">
        <v>16</v>
      </c>
      <c r="B30" s="96"/>
      <c r="C30" s="96"/>
      <c r="D30" s="96"/>
      <c r="E30" s="94">
        <v>3.45</v>
      </c>
      <c r="F30" s="94"/>
      <c r="G30" s="94"/>
      <c r="H30" s="94"/>
      <c r="I30" s="94">
        <v>34.08</v>
      </c>
      <c r="J30" s="97"/>
      <c r="K30" s="95"/>
      <c r="L30" s="95"/>
      <c r="M30" s="94"/>
      <c r="N30" s="94"/>
      <c r="O30" s="95"/>
      <c r="P30" s="95"/>
      <c r="Q30" s="94"/>
    </row>
    <row r="31" spans="1:17" s="89" customFormat="1" ht="12.9" x14ac:dyDescent="0.35">
      <c r="A31" s="166">
        <v>17</v>
      </c>
      <c r="B31" s="96"/>
      <c r="C31" s="96"/>
      <c r="D31" s="96"/>
      <c r="E31" s="94">
        <v>3.23</v>
      </c>
      <c r="F31" s="94"/>
      <c r="G31" s="94"/>
      <c r="H31" s="94"/>
      <c r="I31" s="94">
        <v>37.92</v>
      </c>
      <c r="J31" s="97"/>
      <c r="K31" s="95"/>
      <c r="L31" s="95"/>
      <c r="M31" s="94"/>
      <c r="N31" s="94"/>
      <c r="O31" s="95"/>
      <c r="P31" s="95"/>
      <c r="Q31" s="94"/>
    </row>
    <row r="32" spans="1:17" s="89" customFormat="1" ht="12.9" x14ac:dyDescent="0.35">
      <c r="A32" s="166">
        <v>18</v>
      </c>
      <c r="B32" s="96"/>
      <c r="C32" s="96"/>
      <c r="D32" s="96"/>
      <c r="E32" s="94">
        <v>3.3</v>
      </c>
      <c r="F32" s="94"/>
      <c r="G32" s="94"/>
      <c r="H32" s="94"/>
      <c r="I32" s="94">
        <v>31.68</v>
      </c>
      <c r="J32" s="97"/>
      <c r="K32" s="95"/>
      <c r="L32" s="95"/>
      <c r="M32" s="94"/>
      <c r="N32" s="94"/>
      <c r="O32" s="95"/>
      <c r="P32" s="95"/>
      <c r="Q32" s="94"/>
    </row>
    <row r="33" spans="1:17" s="89" customFormat="1" ht="12.9" x14ac:dyDescent="0.35">
      <c r="A33" s="166">
        <v>19</v>
      </c>
      <c r="B33" s="96"/>
      <c r="C33" s="96"/>
      <c r="D33" s="96"/>
      <c r="E33" s="94">
        <v>3.6</v>
      </c>
      <c r="F33" s="94"/>
      <c r="G33" s="94"/>
      <c r="H33" s="94"/>
      <c r="I33" s="94">
        <v>28.8</v>
      </c>
      <c r="J33" s="97"/>
      <c r="K33" s="95"/>
      <c r="L33" s="95"/>
      <c r="M33" s="94"/>
      <c r="N33" s="94"/>
      <c r="O33" s="95"/>
      <c r="P33" s="95"/>
      <c r="Q33" s="94"/>
    </row>
    <row r="34" spans="1:17" s="89" customFormat="1" ht="12.9" x14ac:dyDescent="0.35">
      <c r="A34" s="166">
        <v>20</v>
      </c>
      <c r="B34" s="96"/>
      <c r="C34" s="96"/>
      <c r="D34" s="96"/>
      <c r="E34" s="94">
        <v>3.45</v>
      </c>
      <c r="F34" s="94"/>
      <c r="G34" s="94"/>
      <c r="H34" s="94"/>
      <c r="I34" s="94">
        <v>29.28</v>
      </c>
      <c r="J34" s="97"/>
      <c r="K34" s="95"/>
      <c r="L34" s="95"/>
      <c r="M34" s="94"/>
      <c r="N34" s="94"/>
      <c r="O34" s="95"/>
      <c r="P34" s="95"/>
      <c r="Q34" s="94"/>
    </row>
    <row r="35" spans="1:17" s="89" customFormat="1" ht="12.9" x14ac:dyDescent="0.35">
      <c r="A35" s="166">
        <v>21</v>
      </c>
      <c r="B35" s="96"/>
      <c r="C35" s="96"/>
      <c r="D35" s="96"/>
      <c r="E35" s="94">
        <v>3.38</v>
      </c>
      <c r="F35" s="94"/>
      <c r="G35" s="94"/>
      <c r="H35" s="94"/>
      <c r="I35" s="94">
        <v>27.84</v>
      </c>
      <c r="J35" s="97"/>
      <c r="K35" s="95"/>
      <c r="L35" s="95"/>
      <c r="M35" s="94"/>
      <c r="N35" s="94"/>
      <c r="O35" s="95"/>
      <c r="P35" s="95"/>
      <c r="Q35" s="94"/>
    </row>
    <row r="36" spans="1:17" s="89" customFormat="1" ht="12.9" x14ac:dyDescent="0.35">
      <c r="A36" s="166">
        <v>22</v>
      </c>
      <c r="B36" s="96"/>
      <c r="C36" s="96"/>
      <c r="D36" s="96"/>
      <c r="E36" s="94">
        <v>3.75</v>
      </c>
      <c r="F36" s="94"/>
      <c r="G36" s="94"/>
      <c r="H36" s="94"/>
      <c r="I36" s="94">
        <v>29.76</v>
      </c>
      <c r="J36" s="97"/>
      <c r="K36" s="95"/>
      <c r="L36" s="95"/>
      <c r="M36" s="94"/>
      <c r="N36" s="94"/>
      <c r="O36" s="95"/>
      <c r="P36" s="95"/>
      <c r="Q36" s="94"/>
    </row>
    <row r="37" spans="1:17" s="89" customFormat="1" ht="12.9" x14ac:dyDescent="0.35">
      <c r="A37" s="166">
        <v>23</v>
      </c>
      <c r="B37" s="96"/>
      <c r="C37" s="96"/>
      <c r="D37" s="96"/>
      <c r="E37" s="94">
        <v>3.45</v>
      </c>
      <c r="F37" s="94"/>
      <c r="G37" s="94"/>
      <c r="H37" s="94"/>
      <c r="I37" s="94">
        <v>27.36</v>
      </c>
      <c r="J37" s="97"/>
      <c r="K37" s="95"/>
      <c r="L37" s="95"/>
      <c r="M37" s="94"/>
      <c r="N37" s="94"/>
      <c r="O37" s="95"/>
      <c r="P37" s="95"/>
      <c r="Q37" s="94"/>
    </row>
    <row r="38" spans="1:17" s="89" customFormat="1" ht="12.9" x14ac:dyDescent="0.35">
      <c r="A38" s="166">
        <v>24</v>
      </c>
      <c r="B38" s="96"/>
      <c r="C38" s="96"/>
      <c r="D38" s="96"/>
      <c r="E38" s="116"/>
      <c r="F38" s="94"/>
      <c r="G38" s="94"/>
      <c r="H38" s="94"/>
      <c r="I38" s="116"/>
      <c r="J38" s="97"/>
      <c r="K38" s="95"/>
      <c r="L38" s="95"/>
      <c r="M38" s="94"/>
      <c r="N38" s="94"/>
      <c r="O38" s="95"/>
      <c r="P38" s="95"/>
      <c r="Q38" s="94"/>
    </row>
    <row r="39" spans="1:17" s="16" customFormat="1" ht="12.9" x14ac:dyDescent="0.4">
      <c r="A39" s="180" t="s">
        <v>14</v>
      </c>
      <c r="B39" s="181"/>
      <c r="C39" s="182"/>
      <c r="D39" s="182"/>
      <c r="E39" s="106">
        <f>SUM(E15:E38)</f>
        <v>77.569999999999993</v>
      </c>
      <c r="F39" s="95"/>
      <c r="G39" s="107"/>
      <c r="H39" s="107"/>
      <c r="I39" s="106">
        <f>SUM(I15:I38)</f>
        <v>739.19999999999982</v>
      </c>
      <c r="J39" s="107"/>
      <c r="K39" s="107"/>
      <c r="L39" s="107"/>
      <c r="M39" s="106">
        <f>SUM(M15:M38)</f>
        <v>0</v>
      </c>
      <c r="N39" s="107"/>
      <c r="O39" s="107"/>
      <c r="P39" s="107"/>
      <c r="Q39" s="106">
        <f>SUM(Q15:Q38)</f>
        <v>0</v>
      </c>
    </row>
    <row r="40" spans="1:17" s="1" customFormat="1" ht="12.75" customHeight="1" x14ac:dyDescent="0.35">
      <c r="A40" s="1" t="s">
        <v>288</v>
      </c>
      <c r="B40" s="39"/>
      <c r="F40" s="38"/>
    </row>
    <row r="41" spans="1:17" s="1" customFormat="1" ht="12.75" customHeight="1" x14ac:dyDescent="0.35">
      <c r="A41" s="1" t="s">
        <v>289</v>
      </c>
      <c r="B41" s="39"/>
      <c r="F41" s="38"/>
    </row>
    <row r="42" spans="1:17" ht="12.9" x14ac:dyDescent="0.35">
      <c r="A42" s="1" t="s">
        <v>584</v>
      </c>
      <c r="K42" s="1"/>
      <c r="L42" s="1"/>
      <c r="M42" s="1"/>
      <c r="N42" s="1"/>
      <c r="O42" s="1"/>
      <c r="P42" s="1"/>
      <c r="Q42" s="1"/>
    </row>
    <row r="43" spans="1:17" ht="12.9" x14ac:dyDescent="0.35">
      <c r="A43" s="1" t="s">
        <v>290</v>
      </c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5" sqref="A5"/>
    </sheetView>
  </sheetViews>
  <sheetFormatPr defaultColWidth="9.07421875" defaultRowHeight="12.9" x14ac:dyDescent="0.35"/>
  <cols>
    <col min="1" max="1" width="9.07421875" style="52"/>
    <col min="2" max="2" width="13.69140625" style="73" customWidth="1"/>
    <col min="3" max="3" width="12.3046875" style="73" customWidth="1"/>
    <col min="4" max="4" width="13.69140625" style="73" customWidth="1"/>
    <col min="5" max="5" width="15" style="73" customWidth="1"/>
    <col min="6" max="6" width="14" style="73" customWidth="1"/>
    <col min="7" max="7" width="13" style="73" customWidth="1"/>
    <col min="8" max="16384" width="9.07421875" style="53"/>
  </cols>
  <sheetData>
    <row r="1" spans="1:7" x14ac:dyDescent="0.35">
      <c r="B1" s="235"/>
      <c r="C1" s="235"/>
      <c r="D1" s="235"/>
      <c r="E1" s="235"/>
      <c r="F1" s="235"/>
      <c r="G1" s="2" t="s">
        <v>1</v>
      </c>
    </row>
    <row r="2" spans="1:7" ht="15.45" x14ac:dyDescent="0.4">
      <c r="A2" s="123"/>
      <c r="B2" s="236" t="s">
        <v>277</v>
      </c>
      <c r="C2" s="237"/>
      <c r="D2" s="237"/>
      <c r="E2" s="237"/>
      <c r="F2" s="237"/>
      <c r="G2" s="55"/>
    </row>
    <row r="3" spans="1:7" ht="15" x14ac:dyDescent="0.35">
      <c r="A3" s="122"/>
      <c r="B3" s="57"/>
      <c r="C3" s="57"/>
      <c r="D3" s="57"/>
      <c r="E3" s="57"/>
      <c r="F3" s="57"/>
      <c r="G3" s="57"/>
    </row>
    <row r="4" spans="1:7" ht="15.45" x14ac:dyDescent="0.4">
      <c r="A4" s="236" t="s">
        <v>586</v>
      </c>
      <c r="B4" s="238"/>
      <c r="C4" s="238"/>
      <c r="D4" s="238"/>
      <c r="E4" s="238"/>
      <c r="F4" s="238"/>
      <c r="G4" s="238"/>
    </row>
    <row r="5" spans="1:7" ht="15.45" x14ac:dyDescent="0.4">
      <c r="A5" s="123"/>
      <c r="B5" s="239"/>
      <c r="C5" s="240"/>
      <c r="D5" s="58"/>
      <c r="E5" s="58"/>
      <c r="F5" s="55"/>
      <c r="G5" s="55"/>
    </row>
    <row r="6" spans="1:7" ht="15" x14ac:dyDescent="0.35">
      <c r="A6" s="241" t="s">
        <v>278</v>
      </c>
      <c r="B6" s="240"/>
      <c r="C6" s="240"/>
      <c r="D6" s="240"/>
      <c r="E6" s="240"/>
      <c r="F6" s="240"/>
      <c r="G6" s="240"/>
    </row>
    <row r="7" spans="1:7" ht="15.45" x14ac:dyDescent="0.4">
      <c r="A7" s="123"/>
      <c r="B7" s="124"/>
      <c r="C7" s="124"/>
      <c r="D7" s="124"/>
      <c r="E7" s="124"/>
      <c r="F7" s="124"/>
      <c r="G7" s="124"/>
    </row>
    <row r="8" spans="1:7" ht="15" x14ac:dyDescent="0.35">
      <c r="A8" s="236" t="s">
        <v>513</v>
      </c>
      <c r="B8" s="237"/>
      <c r="C8" s="237"/>
      <c r="D8" s="237"/>
      <c r="E8" s="237"/>
      <c r="F8" s="237"/>
      <c r="G8" s="237"/>
    </row>
    <row r="9" spans="1:7" ht="14.6" x14ac:dyDescent="0.4">
      <c r="B9" s="60"/>
      <c r="C9" s="120"/>
      <c r="D9" s="120"/>
      <c r="E9" s="120"/>
      <c r="F9" s="120"/>
      <c r="G9" s="120"/>
    </row>
    <row r="10" spans="1:7" ht="15.45" x14ac:dyDescent="0.4">
      <c r="A10" s="242" t="s">
        <v>279</v>
      </c>
      <c r="B10" s="244" t="s">
        <v>10</v>
      </c>
      <c r="C10" s="245"/>
      <c r="D10" s="245"/>
      <c r="E10" s="244" t="s">
        <v>11</v>
      </c>
      <c r="F10" s="245"/>
      <c r="G10" s="246"/>
    </row>
    <row r="11" spans="1:7" s="62" customFormat="1" ht="57.9" x14ac:dyDescent="0.4">
      <c r="A11" s="243"/>
      <c r="B11" s="61" t="s">
        <v>475</v>
      </c>
      <c r="C11" s="61" t="s">
        <v>476</v>
      </c>
      <c r="D11" s="61" t="s">
        <v>477</v>
      </c>
      <c r="E11" s="61" t="s">
        <v>475</v>
      </c>
      <c r="F11" s="61" t="s">
        <v>476</v>
      </c>
      <c r="G11" s="61" t="s">
        <v>478</v>
      </c>
    </row>
    <row r="12" spans="1:7" s="66" customFormat="1" ht="10.75" x14ac:dyDescent="0.3">
      <c r="A12" s="63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5">
        <v>7</v>
      </c>
    </row>
    <row r="13" spans="1:7" ht="12.45" x14ac:dyDescent="0.3">
      <c r="A13" s="67">
        <v>1</v>
      </c>
      <c r="B13" s="68">
        <f>SUM('1:110'!E14)</f>
        <v>3630.669723717222</v>
      </c>
      <c r="C13" s="67"/>
      <c r="D13" s="68">
        <f>B13</f>
        <v>3630.669723717222</v>
      </c>
      <c r="E13" s="68">
        <f>SUM('42:208'!M15,'42:208'!Q15)</f>
        <v>0</v>
      </c>
      <c r="F13" s="67"/>
      <c r="G13" s="77">
        <f>E13</f>
        <v>0</v>
      </c>
    </row>
    <row r="14" spans="1:7" ht="12.45" x14ac:dyDescent="0.3">
      <c r="A14" s="67">
        <v>2</v>
      </c>
      <c r="B14" s="68">
        <f>SUM('1:110'!E15)</f>
        <v>2955.1429925495236</v>
      </c>
      <c r="C14" s="67"/>
      <c r="D14" s="68">
        <f t="shared" ref="D14:D36" si="0">B14</f>
        <v>2955.1429925495236</v>
      </c>
      <c r="E14" s="68">
        <f>SUM('42:208'!M16,'42:208'!Q16)</f>
        <v>0</v>
      </c>
      <c r="F14" s="67"/>
      <c r="G14" s="77">
        <f t="shared" ref="G14:G36" si="1">E14</f>
        <v>0</v>
      </c>
    </row>
    <row r="15" spans="1:7" s="70" customFormat="1" ht="12.45" x14ac:dyDescent="0.3">
      <c r="A15" s="69">
        <v>3</v>
      </c>
      <c r="B15" s="68">
        <f>SUM('1:110'!E16)</f>
        <v>3017.3055957144757</v>
      </c>
      <c r="C15" s="69"/>
      <c r="D15" s="68">
        <f t="shared" si="0"/>
        <v>3017.3055957144757</v>
      </c>
      <c r="E15" s="68">
        <f>SUM('42:208'!M17,'42:208'!Q17)</f>
        <v>0</v>
      </c>
      <c r="F15" s="69"/>
      <c r="G15" s="77">
        <f t="shared" si="1"/>
        <v>0</v>
      </c>
    </row>
    <row r="16" spans="1:7" ht="12.45" x14ac:dyDescent="0.3">
      <c r="A16" s="67">
        <v>4</v>
      </c>
      <c r="B16" s="68">
        <f>SUM('1:110'!E17)</f>
        <v>2806.8897226743811</v>
      </c>
      <c r="C16" s="67"/>
      <c r="D16" s="68">
        <f t="shared" si="0"/>
        <v>2806.8897226743811</v>
      </c>
      <c r="E16" s="68">
        <f>SUM('42:208'!M18,'42:208'!Q18)</f>
        <v>0</v>
      </c>
      <c r="F16" s="67"/>
      <c r="G16" s="77">
        <f t="shared" si="1"/>
        <v>0</v>
      </c>
    </row>
    <row r="17" spans="1:7" ht="12.45" x14ac:dyDescent="0.3">
      <c r="A17" s="67">
        <v>5</v>
      </c>
      <c r="B17" s="68">
        <f>SUM('1:110'!E18)</f>
        <v>2684.7640468082486</v>
      </c>
      <c r="C17" s="67"/>
      <c r="D17" s="68">
        <f t="shared" si="0"/>
        <v>2684.7640468082486</v>
      </c>
      <c r="E17" s="68">
        <f>SUM('42:208'!M19,'42:208'!Q19)</f>
        <v>0</v>
      </c>
      <c r="F17" s="67"/>
      <c r="G17" s="77">
        <f t="shared" si="1"/>
        <v>0</v>
      </c>
    </row>
    <row r="18" spans="1:7" ht="12.45" x14ac:dyDescent="0.3">
      <c r="A18" s="67">
        <v>6</v>
      </c>
      <c r="B18" s="68">
        <f>SUM('1:110'!E19)</f>
        <v>2867.6507570190233</v>
      </c>
      <c r="C18" s="67"/>
      <c r="D18" s="68">
        <f t="shared" si="0"/>
        <v>2867.6507570190233</v>
      </c>
      <c r="E18" s="68">
        <f>SUM('42:208'!M20,'42:208'!Q20)</f>
        <v>0</v>
      </c>
      <c r="F18" s="67"/>
      <c r="G18" s="77">
        <f t="shared" si="1"/>
        <v>0</v>
      </c>
    </row>
    <row r="19" spans="1:7" ht="12.45" x14ac:dyDescent="0.3">
      <c r="A19" s="67">
        <v>7</v>
      </c>
      <c r="B19" s="68">
        <f>SUM('1:110'!E20)</f>
        <v>2799.5994026514004</v>
      </c>
      <c r="C19" s="67"/>
      <c r="D19" s="68">
        <f t="shared" si="0"/>
        <v>2799.5994026514004</v>
      </c>
      <c r="E19" s="68">
        <f>SUM('42:208'!M21,'42:208'!Q21)</f>
        <v>0</v>
      </c>
      <c r="F19" s="67"/>
      <c r="G19" s="77">
        <f t="shared" si="1"/>
        <v>0</v>
      </c>
    </row>
    <row r="20" spans="1:7" ht="12.45" x14ac:dyDescent="0.3">
      <c r="A20" s="67">
        <v>8</v>
      </c>
      <c r="B20" s="68">
        <f>SUM('1:110'!E21)</f>
        <v>3139.0719032071474</v>
      </c>
      <c r="C20" s="67"/>
      <c r="D20" s="68">
        <f t="shared" si="0"/>
        <v>3139.0719032071474</v>
      </c>
      <c r="E20" s="68">
        <f>SUM('42:208'!M22,'42:208'!Q22)</f>
        <v>0</v>
      </c>
      <c r="F20" s="67"/>
      <c r="G20" s="77">
        <f t="shared" si="1"/>
        <v>0</v>
      </c>
    </row>
    <row r="21" spans="1:7" ht="12.45" x14ac:dyDescent="0.3">
      <c r="A21" s="67">
        <v>9</v>
      </c>
      <c r="B21" s="68">
        <f>SUM('1:110'!E22)</f>
        <v>3891.612174931744</v>
      </c>
      <c r="C21" s="67"/>
      <c r="D21" s="68">
        <f t="shared" si="0"/>
        <v>3891.612174931744</v>
      </c>
      <c r="E21" s="68">
        <f>SUM('42:208'!M23,'42:208'!Q23)</f>
        <v>0</v>
      </c>
      <c r="F21" s="67"/>
      <c r="G21" s="77">
        <f t="shared" si="1"/>
        <v>0</v>
      </c>
    </row>
    <row r="22" spans="1:7" ht="12.45" x14ac:dyDescent="0.3">
      <c r="A22" s="67">
        <v>10</v>
      </c>
      <c r="B22" s="68">
        <f>SUM('1:110'!E23)</f>
        <v>4457.554655062956</v>
      </c>
      <c r="C22" s="67"/>
      <c r="D22" s="68">
        <f>B22</f>
        <v>4457.554655062956</v>
      </c>
      <c r="E22" s="68">
        <f>SUM('42:208'!M24,'42:208'!Q24)</f>
        <v>0</v>
      </c>
      <c r="F22" s="67"/>
      <c r="G22" s="77">
        <f t="shared" si="1"/>
        <v>0</v>
      </c>
    </row>
    <row r="23" spans="1:7" ht="12.45" x14ac:dyDescent="0.3">
      <c r="A23" s="67">
        <v>11</v>
      </c>
      <c r="B23" s="68">
        <f>SUM('1:110'!E24)</f>
        <v>5383.3671781882222</v>
      </c>
      <c r="C23" s="67"/>
      <c r="D23" s="68">
        <f t="shared" si="0"/>
        <v>5383.3671781882222</v>
      </c>
      <c r="E23" s="68">
        <f>SUM('42:208'!M25,'42:208'!Q25)</f>
        <v>0</v>
      </c>
      <c r="F23" s="67"/>
      <c r="G23" s="77">
        <f t="shared" si="1"/>
        <v>0</v>
      </c>
    </row>
    <row r="24" spans="1:7" ht="12.45" x14ac:dyDescent="0.3">
      <c r="A24" s="67">
        <v>12</v>
      </c>
      <c r="B24" s="68">
        <f>SUM('1:110'!E25)</f>
        <v>5639.5046723490459</v>
      </c>
      <c r="C24" s="67"/>
      <c r="D24" s="68">
        <f t="shared" si="0"/>
        <v>5639.5046723490459</v>
      </c>
      <c r="E24" s="68">
        <f>SUM('42:208'!M26,'42:208'!Q26)</f>
        <v>0</v>
      </c>
      <c r="F24" s="67"/>
      <c r="G24" s="77">
        <f t="shared" si="1"/>
        <v>0</v>
      </c>
    </row>
    <row r="25" spans="1:7" ht="12.45" x14ac:dyDescent="0.3">
      <c r="A25" s="67">
        <v>13</v>
      </c>
      <c r="B25" s="68">
        <f>SUM('1:110'!E26)</f>
        <v>5002.6223213648682</v>
      </c>
      <c r="C25" s="67"/>
      <c r="D25" s="68">
        <f t="shared" si="0"/>
        <v>5002.6223213648682</v>
      </c>
      <c r="E25" s="68">
        <f>SUM('42:208'!M27,'42:208'!Q27)</f>
        <v>0</v>
      </c>
      <c r="F25" s="67"/>
      <c r="G25" s="77">
        <f t="shared" si="1"/>
        <v>0</v>
      </c>
    </row>
    <row r="26" spans="1:7" ht="12.45" x14ac:dyDescent="0.3">
      <c r="A26" s="67">
        <v>14</v>
      </c>
      <c r="B26" s="68">
        <f>SUM('1:110'!E27)</f>
        <v>4816.4226060415731</v>
      </c>
      <c r="C26" s="67"/>
      <c r="D26" s="68">
        <f t="shared" si="0"/>
        <v>4816.4226060415731</v>
      </c>
      <c r="E26" s="68">
        <f>SUM('42:208'!M28,'42:208'!Q28)</f>
        <v>0</v>
      </c>
      <c r="F26" s="67"/>
      <c r="G26" s="77">
        <f t="shared" si="1"/>
        <v>0</v>
      </c>
    </row>
    <row r="27" spans="1:7" ht="12.45" x14ac:dyDescent="0.3">
      <c r="A27" s="67">
        <v>15</v>
      </c>
      <c r="B27" s="68">
        <f>SUM('1:110'!E28)</f>
        <v>4913.7121616635777</v>
      </c>
      <c r="C27" s="67"/>
      <c r="D27" s="68">
        <f t="shared" si="0"/>
        <v>4913.7121616635777</v>
      </c>
      <c r="E27" s="68">
        <f>SUM('42:208'!M29,'42:208'!Q29)</f>
        <v>0</v>
      </c>
      <c r="F27" s="67"/>
      <c r="G27" s="77">
        <f t="shared" si="1"/>
        <v>0</v>
      </c>
    </row>
    <row r="28" spans="1:7" ht="12.45" x14ac:dyDescent="0.3">
      <c r="A28" s="67">
        <v>16</v>
      </c>
      <c r="B28" s="68">
        <f>SUM('1:110'!E29)</f>
        <v>5058.3920224106059</v>
      </c>
      <c r="C28" s="67"/>
      <c r="D28" s="68">
        <f t="shared" si="0"/>
        <v>5058.3920224106059</v>
      </c>
      <c r="E28" s="68">
        <f>SUM('42:208'!M30,'42:208'!Q30)</f>
        <v>0</v>
      </c>
      <c r="F28" s="67"/>
      <c r="G28" s="77">
        <f t="shared" si="1"/>
        <v>0</v>
      </c>
    </row>
    <row r="29" spans="1:7" ht="12.45" x14ac:dyDescent="0.3">
      <c r="A29" s="67">
        <v>17</v>
      </c>
      <c r="B29" s="68">
        <f>SUM('1:110'!E30)</f>
        <v>5119.1754180714024</v>
      </c>
      <c r="C29" s="67"/>
      <c r="D29" s="68">
        <f t="shared" si="0"/>
        <v>5119.1754180714024</v>
      </c>
      <c r="E29" s="68">
        <f>SUM('42:208'!M31,'42:208'!Q31)</f>
        <v>0</v>
      </c>
      <c r="F29" s="67"/>
      <c r="G29" s="77">
        <f t="shared" si="1"/>
        <v>0</v>
      </c>
    </row>
    <row r="30" spans="1:7" ht="12.45" x14ac:dyDescent="0.3">
      <c r="A30" s="67">
        <v>18</v>
      </c>
      <c r="B30" s="68">
        <f>SUM('1:110'!E31)</f>
        <v>4925.6451898083596</v>
      </c>
      <c r="C30" s="67"/>
      <c r="D30" s="68">
        <f t="shared" si="0"/>
        <v>4925.6451898083596</v>
      </c>
      <c r="E30" s="68">
        <f>SUM('42:208'!M32,'42:208'!Q32)</f>
        <v>0</v>
      </c>
      <c r="F30" s="67"/>
      <c r="G30" s="77">
        <f t="shared" si="1"/>
        <v>0</v>
      </c>
    </row>
    <row r="31" spans="1:7" ht="12.45" x14ac:dyDescent="0.3">
      <c r="A31" s="67">
        <v>19</v>
      </c>
      <c r="B31" s="68">
        <f>SUM('1:110'!E32)</f>
        <v>4650.5729383515327</v>
      </c>
      <c r="C31" s="67"/>
      <c r="D31" s="68">
        <f t="shared" si="0"/>
        <v>4650.5729383515327</v>
      </c>
      <c r="E31" s="68">
        <f>SUM('42:208'!M33,'42:208'!Q33)</f>
        <v>0</v>
      </c>
      <c r="F31" s="67"/>
      <c r="G31" s="77">
        <f t="shared" si="1"/>
        <v>0</v>
      </c>
    </row>
    <row r="32" spans="1:7" ht="12.45" x14ac:dyDescent="0.3">
      <c r="A32" s="71">
        <v>20</v>
      </c>
      <c r="B32" s="68">
        <f>SUM('1:110'!E33)</f>
        <v>4838.7852474433303</v>
      </c>
      <c r="C32" s="72"/>
      <c r="D32" s="68">
        <f t="shared" si="0"/>
        <v>4838.7852474433303</v>
      </c>
      <c r="E32" s="68">
        <f>SUM('42:208'!M34,'42:208'!Q34)</f>
        <v>0</v>
      </c>
      <c r="F32" s="72"/>
      <c r="G32" s="77">
        <f t="shared" si="1"/>
        <v>0</v>
      </c>
    </row>
    <row r="33" spans="1:7" ht="12.45" x14ac:dyDescent="0.3">
      <c r="A33" s="67">
        <v>21</v>
      </c>
      <c r="B33" s="68">
        <f>SUM('1:110'!E34)</f>
        <v>4567.7253173559911</v>
      </c>
      <c r="C33" s="67"/>
      <c r="D33" s="68">
        <f t="shared" si="0"/>
        <v>4567.7253173559911</v>
      </c>
      <c r="E33" s="68">
        <f>SUM('42:208'!M35,'42:208'!Q35)</f>
        <v>0</v>
      </c>
      <c r="F33" s="67"/>
      <c r="G33" s="77">
        <f t="shared" si="1"/>
        <v>0</v>
      </c>
    </row>
    <row r="34" spans="1:7" ht="12.45" x14ac:dyDescent="0.3">
      <c r="A34" s="67">
        <v>22</v>
      </c>
      <c r="B34" s="68">
        <f>SUM('1:110'!E35)</f>
        <v>4817.4316136220305</v>
      </c>
      <c r="C34" s="67"/>
      <c r="D34" s="68">
        <f t="shared" si="0"/>
        <v>4817.4316136220305</v>
      </c>
      <c r="E34" s="68">
        <f>SUM('42:208'!M36,'42:208'!Q36)</f>
        <v>0</v>
      </c>
      <c r="F34" s="67"/>
      <c r="G34" s="77">
        <f t="shared" si="1"/>
        <v>0</v>
      </c>
    </row>
    <row r="35" spans="1:7" ht="12.45" x14ac:dyDescent="0.3">
      <c r="A35" s="67">
        <v>23</v>
      </c>
      <c r="B35" s="68">
        <f>SUM('1:110'!E36)</f>
        <v>4007.2272772673246</v>
      </c>
      <c r="C35" s="67"/>
      <c r="D35" s="68">
        <f t="shared" si="0"/>
        <v>4007.2272772673246</v>
      </c>
      <c r="E35" s="68">
        <f>SUM('42:208'!M37,'42:208'!Q37)</f>
        <v>0</v>
      </c>
      <c r="F35" s="67"/>
      <c r="G35" s="77">
        <f t="shared" si="1"/>
        <v>0</v>
      </c>
    </row>
    <row r="36" spans="1:7" ht="12.45" x14ac:dyDescent="0.3">
      <c r="A36" s="67">
        <v>24</v>
      </c>
      <c r="B36" s="68">
        <f>SUM('1:110'!E37)</f>
        <v>3644.4213773374681</v>
      </c>
      <c r="C36" s="67"/>
      <c r="D36" s="68">
        <f t="shared" si="0"/>
        <v>3644.4213773374681</v>
      </c>
      <c r="E36" s="68">
        <f>SUM('42:208'!M38,'42:208'!Q38)</f>
        <v>0</v>
      </c>
      <c r="F36" s="67"/>
      <c r="G36" s="77">
        <f t="shared" si="1"/>
        <v>0</v>
      </c>
    </row>
    <row r="37" spans="1:7" ht="14.6" x14ac:dyDescent="0.35">
      <c r="A37" s="129" t="s">
        <v>14</v>
      </c>
      <c r="B37" s="130">
        <f>SUM(B13:B36)</f>
        <v>99635.266315611443</v>
      </c>
      <c r="C37" s="131"/>
      <c r="D37" s="130">
        <f>B37</f>
        <v>99635.266315611443</v>
      </c>
      <c r="E37" s="130"/>
      <c r="F37" s="131"/>
      <c r="G37" s="130"/>
    </row>
    <row r="38" spans="1:7" ht="17.600000000000001" x14ac:dyDescent="0.4">
      <c r="C38" s="74"/>
      <c r="D38" s="74"/>
      <c r="E38" s="74"/>
      <c r="F38" s="75"/>
    </row>
    <row r="39" spans="1:7" ht="15" x14ac:dyDescent="0.35">
      <c r="A39" s="247" t="s">
        <v>508</v>
      </c>
      <c r="B39" s="247"/>
      <c r="C39" s="247"/>
      <c r="D39" s="247"/>
      <c r="E39" s="247"/>
      <c r="F39" s="247"/>
      <c r="G39" s="247"/>
    </row>
    <row r="43" spans="1:7" ht="13.3" x14ac:dyDescent="0.4">
      <c r="A43" s="248"/>
      <c r="B43" s="248"/>
    </row>
    <row r="44" spans="1:7" ht="13.3" x14ac:dyDescent="0.4">
      <c r="A44" s="233"/>
      <c r="B44" s="234"/>
    </row>
    <row r="45" spans="1:7" hidden="1" x14ac:dyDescent="0.35">
      <c r="D45" s="76">
        <f>MAX(D13:D36)</f>
        <v>5639.5046723490459</v>
      </c>
      <c r="G45" s="76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11" priority="1" stopIfTrue="1" operator="equal">
      <formula>$D$45</formula>
    </cfRule>
  </conditionalFormatting>
  <conditionalFormatting sqref="G13:G36">
    <cfRule type="cellIs" dxfId="10" priority="2" stopIfTrue="1" operator="equal">
      <formula>$G$45</formula>
    </cfRule>
  </conditionalFormatting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G45"/>
  <sheetViews>
    <sheetView workbookViewId="0">
      <selection activeCell="A5" sqref="A5"/>
    </sheetView>
  </sheetViews>
  <sheetFormatPr defaultColWidth="9.07421875" defaultRowHeight="12.9" x14ac:dyDescent="0.35"/>
  <cols>
    <col min="1" max="1" width="9.07421875" style="52"/>
    <col min="2" max="2" width="13.69140625" style="73" customWidth="1"/>
    <col min="3" max="3" width="12.3046875" style="73" customWidth="1"/>
    <col min="4" max="4" width="13.69140625" style="73" customWidth="1"/>
    <col min="5" max="5" width="15" style="73" customWidth="1"/>
    <col min="6" max="6" width="14" style="73" customWidth="1"/>
    <col min="7" max="7" width="13" style="73" customWidth="1"/>
    <col min="8" max="16384" width="9.07421875" style="53"/>
  </cols>
  <sheetData>
    <row r="1" spans="1:7" x14ac:dyDescent="0.35">
      <c r="B1" s="235"/>
      <c r="C1" s="235"/>
      <c r="D1" s="235"/>
      <c r="E1" s="235"/>
      <c r="F1" s="235"/>
      <c r="G1" s="2" t="s">
        <v>1</v>
      </c>
    </row>
    <row r="2" spans="1:7" ht="15.45" x14ac:dyDescent="0.4">
      <c r="A2" s="123"/>
      <c r="B2" s="236" t="s">
        <v>277</v>
      </c>
      <c r="C2" s="237"/>
      <c r="D2" s="237"/>
      <c r="E2" s="237"/>
      <c r="F2" s="237"/>
      <c r="G2" s="55"/>
    </row>
    <row r="3" spans="1:7" ht="15" x14ac:dyDescent="0.35">
      <c r="A3" s="122"/>
      <c r="B3" s="57"/>
      <c r="C3" s="57"/>
      <c r="D3" s="57"/>
      <c r="E3" s="57"/>
      <c r="F3" s="57"/>
      <c r="G3" s="57"/>
    </row>
    <row r="4" spans="1:7" ht="15.45" x14ac:dyDescent="0.4">
      <c r="A4" s="236" t="s">
        <v>586</v>
      </c>
      <c r="B4" s="238"/>
      <c r="C4" s="238"/>
      <c r="D4" s="238"/>
      <c r="E4" s="238"/>
      <c r="F4" s="238"/>
      <c r="G4" s="238"/>
    </row>
    <row r="5" spans="1:7" ht="15.45" x14ac:dyDescent="0.4">
      <c r="A5" s="123"/>
      <c r="B5" s="239"/>
      <c r="C5" s="240"/>
      <c r="D5" s="58"/>
      <c r="E5" s="58"/>
      <c r="F5" s="55"/>
      <c r="G5" s="55"/>
    </row>
    <row r="6" spans="1:7" ht="15" x14ac:dyDescent="0.35">
      <c r="A6" s="241" t="s">
        <v>278</v>
      </c>
      <c r="B6" s="240"/>
      <c r="C6" s="240"/>
      <c r="D6" s="240"/>
      <c r="E6" s="240"/>
      <c r="F6" s="240"/>
      <c r="G6" s="240"/>
    </row>
    <row r="7" spans="1:7" ht="15.45" x14ac:dyDescent="0.4">
      <c r="A7" s="123"/>
      <c r="B7" s="124"/>
      <c r="C7" s="124"/>
      <c r="D7" s="124"/>
      <c r="E7" s="124"/>
      <c r="F7" s="124"/>
      <c r="G7" s="124"/>
    </row>
    <row r="8" spans="1:7" ht="15" x14ac:dyDescent="0.35">
      <c r="A8" s="236" t="s">
        <v>514</v>
      </c>
      <c r="B8" s="237"/>
      <c r="C8" s="237"/>
      <c r="D8" s="237"/>
      <c r="E8" s="237"/>
      <c r="F8" s="237"/>
      <c r="G8" s="237"/>
    </row>
    <row r="9" spans="1:7" ht="14.6" x14ac:dyDescent="0.4">
      <c r="B9" s="60"/>
      <c r="C9" s="120"/>
      <c r="D9" s="120"/>
      <c r="E9" s="120"/>
      <c r="F9" s="120"/>
      <c r="G9" s="120"/>
    </row>
    <row r="10" spans="1:7" ht="15.45" x14ac:dyDescent="0.4">
      <c r="A10" s="242" t="s">
        <v>279</v>
      </c>
      <c r="B10" s="244" t="s">
        <v>10</v>
      </c>
      <c r="C10" s="245"/>
      <c r="D10" s="245"/>
      <c r="E10" s="244" t="s">
        <v>11</v>
      </c>
      <c r="F10" s="245"/>
      <c r="G10" s="246"/>
    </row>
    <row r="11" spans="1:7" s="62" customFormat="1" ht="57.9" x14ac:dyDescent="0.4">
      <c r="A11" s="243"/>
      <c r="B11" s="61" t="s">
        <v>475</v>
      </c>
      <c r="C11" s="61" t="s">
        <v>476</v>
      </c>
      <c r="D11" s="61" t="s">
        <v>477</v>
      </c>
      <c r="E11" s="61" t="s">
        <v>475</v>
      </c>
      <c r="F11" s="61" t="s">
        <v>476</v>
      </c>
      <c r="G11" s="61" t="s">
        <v>478</v>
      </c>
    </row>
    <row r="12" spans="1:7" s="66" customFormat="1" ht="10.75" x14ac:dyDescent="0.3">
      <c r="A12" s="63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5">
        <v>7</v>
      </c>
    </row>
    <row r="13" spans="1:7" ht="12.45" x14ac:dyDescent="0.3">
      <c r="A13" s="67">
        <v>1</v>
      </c>
      <c r="B13" s="68">
        <f>SUM('111:119'!E14)</f>
        <v>1292.7443838568952</v>
      </c>
      <c r="C13" s="67"/>
      <c r="D13" s="68">
        <f>B13</f>
        <v>1292.7443838568952</v>
      </c>
      <c r="E13" s="68">
        <f>SUM('42:208'!M15,'42:208'!Q15)</f>
        <v>0</v>
      </c>
      <c r="F13" s="67"/>
      <c r="G13" s="77">
        <f>E13</f>
        <v>0</v>
      </c>
    </row>
    <row r="14" spans="1:7" ht="12.45" x14ac:dyDescent="0.3">
      <c r="A14" s="67">
        <v>2</v>
      </c>
      <c r="B14" s="68">
        <f>SUM('111:119'!E15)</f>
        <v>1141.0192805542169</v>
      </c>
      <c r="C14" s="67"/>
      <c r="D14" s="68">
        <f t="shared" ref="D14:D36" si="0">B14</f>
        <v>1141.0192805542169</v>
      </c>
      <c r="E14" s="68">
        <f>SUM('42:208'!M16,'42:208'!Q16)</f>
        <v>0</v>
      </c>
      <c r="F14" s="67"/>
      <c r="G14" s="77">
        <f t="shared" ref="G14:G36" si="1">E14</f>
        <v>0</v>
      </c>
    </row>
    <row r="15" spans="1:7" s="70" customFormat="1" ht="12.45" x14ac:dyDescent="0.3">
      <c r="A15" s="69">
        <v>3</v>
      </c>
      <c r="B15" s="68">
        <f>SUM('111:119'!E16)</f>
        <v>1053.9770094106123</v>
      </c>
      <c r="C15" s="69"/>
      <c r="D15" s="68">
        <f t="shared" si="0"/>
        <v>1053.9770094106123</v>
      </c>
      <c r="E15" s="68">
        <f>SUM('42:208'!M17,'42:208'!Q17)</f>
        <v>0</v>
      </c>
      <c r="F15" s="69"/>
      <c r="G15" s="77">
        <f t="shared" si="1"/>
        <v>0</v>
      </c>
    </row>
    <row r="16" spans="1:7" ht="12.45" x14ac:dyDescent="0.3">
      <c r="A16" s="67">
        <v>4</v>
      </c>
      <c r="B16" s="68">
        <f>SUM('111:119'!E17)</f>
        <v>1024.6727394528243</v>
      </c>
      <c r="C16" s="67"/>
      <c r="D16" s="68">
        <f t="shared" si="0"/>
        <v>1024.6727394528243</v>
      </c>
      <c r="E16" s="68">
        <f>SUM('42:208'!M18,'42:208'!Q18)</f>
        <v>0</v>
      </c>
      <c r="F16" s="67"/>
      <c r="G16" s="77">
        <f t="shared" si="1"/>
        <v>0</v>
      </c>
    </row>
    <row r="17" spans="1:7" ht="12.45" x14ac:dyDescent="0.3">
      <c r="A17" s="67">
        <v>5</v>
      </c>
      <c r="B17" s="68">
        <f>SUM('111:119'!E18)</f>
        <v>1094.9903004328223</v>
      </c>
      <c r="C17" s="67"/>
      <c r="D17" s="68">
        <f t="shared" si="0"/>
        <v>1094.9903004328223</v>
      </c>
      <c r="E17" s="68">
        <f>SUM('42:208'!M19,'42:208'!Q19)</f>
        <v>0</v>
      </c>
      <c r="F17" s="67"/>
      <c r="G17" s="77">
        <f t="shared" si="1"/>
        <v>0</v>
      </c>
    </row>
    <row r="18" spans="1:7" ht="12.45" x14ac:dyDescent="0.3">
      <c r="A18" s="67">
        <v>6</v>
      </c>
      <c r="B18" s="68">
        <f>SUM('111:119'!E19)</f>
        <v>1597.2480747452635</v>
      </c>
      <c r="C18" s="67"/>
      <c r="D18" s="68">
        <f t="shared" si="0"/>
        <v>1597.2480747452635</v>
      </c>
      <c r="E18" s="68">
        <f>SUM('42:208'!M20,'42:208'!Q20)</f>
        <v>0</v>
      </c>
      <c r="F18" s="67"/>
      <c r="G18" s="77">
        <f t="shared" si="1"/>
        <v>0</v>
      </c>
    </row>
    <row r="19" spans="1:7" ht="12.45" x14ac:dyDescent="0.3">
      <c r="A19" s="67">
        <v>7</v>
      </c>
      <c r="B19" s="68">
        <f>SUM('111:119'!E20)</f>
        <v>1733.380211272176</v>
      </c>
      <c r="C19" s="67"/>
      <c r="D19" s="68">
        <f t="shared" si="0"/>
        <v>1733.380211272176</v>
      </c>
      <c r="E19" s="68">
        <f>SUM('42:208'!M21,'42:208'!Q21)</f>
        <v>0</v>
      </c>
      <c r="F19" s="67"/>
      <c r="G19" s="77">
        <f t="shared" si="1"/>
        <v>0</v>
      </c>
    </row>
    <row r="20" spans="1:7" ht="12.45" x14ac:dyDescent="0.3">
      <c r="A20" s="67">
        <v>8</v>
      </c>
      <c r="B20" s="68">
        <f>SUM('111:119'!E21)</f>
        <v>1964.0300050344672</v>
      </c>
      <c r="C20" s="67"/>
      <c r="D20" s="68">
        <f t="shared" si="0"/>
        <v>1964.0300050344672</v>
      </c>
      <c r="E20" s="68">
        <f>SUM('42:208'!M22,'42:208'!Q22)</f>
        <v>0</v>
      </c>
      <c r="F20" s="67"/>
      <c r="G20" s="77">
        <f t="shared" si="1"/>
        <v>0</v>
      </c>
    </row>
    <row r="21" spans="1:7" ht="12.45" x14ac:dyDescent="0.3">
      <c r="A21" s="67">
        <v>9</v>
      </c>
      <c r="B21" s="68">
        <f>SUM('111:119'!E22)</f>
        <v>2186.2472334074896</v>
      </c>
      <c r="C21" s="67"/>
      <c r="D21" s="68">
        <f t="shared" si="0"/>
        <v>2186.2472334074896</v>
      </c>
      <c r="E21" s="68">
        <f>SUM('42:208'!M23,'42:208'!Q23)</f>
        <v>0</v>
      </c>
      <c r="F21" s="67"/>
      <c r="G21" s="77">
        <f t="shared" si="1"/>
        <v>0</v>
      </c>
    </row>
    <row r="22" spans="1:7" ht="12.45" x14ac:dyDescent="0.3">
      <c r="A22" s="67">
        <v>10</v>
      </c>
      <c r="B22" s="68">
        <f>SUM('111:119'!E23)</f>
        <v>2244.1302969582107</v>
      </c>
      <c r="C22" s="67"/>
      <c r="D22" s="68">
        <f t="shared" si="0"/>
        <v>2244.1302969582107</v>
      </c>
      <c r="E22" s="68">
        <f>SUM('42:208'!M24,'42:208'!Q24)</f>
        <v>0</v>
      </c>
      <c r="F22" s="67"/>
      <c r="G22" s="77">
        <f t="shared" si="1"/>
        <v>0</v>
      </c>
    </row>
    <row r="23" spans="1:7" ht="12.45" x14ac:dyDescent="0.3">
      <c r="A23" s="67">
        <v>11</v>
      </c>
      <c r="B23" s="68">
        <f>SUM('111:119'!E24)</f>
        <v>2267.8642348895692</v>
      </c>
      <c r="C23" s="67"/>
      <c r="D23" s="68">
        <f t="shared" si="0"/>
        <v>2267.8642348895692</v>
      </c>
      <c r="E23" s="68">
        <f>SUM('42:208'!M25,'42:208'!Q25)</f>
        <v>0</v>
      </c>
      <c r="F23" s="67"/>
      <c r="G23" s="77">
        <f t="shared" si="1"/>
        <v>0</v>
      </c>
    </row>
    <row r="24" spans="1:7" ht="12.45" x14ac:dyDescent="0.3">
      <c r="A24" s="67">
        <v>12</v>
      </c>
      <c r="B24" s="68">
        <f>SUM('111:119'!E25)</f>
        <v>2325.8983042962368</v>
      </c>
      <c r="C24" s="67"/>
      <c r="D24" s="68">
        <f t="shared" si="0"/>
        <v>2325.8983042962368</v>
      </c>
      <c r="E24" s="68">
        <f>SUM('42:208'!M26,'42:208'!Q26)</f>
        <v>0</v>
      </c>
      <c r="F24" s="67"/>
      <c r="G24" s="77">
        <f t="shared" si="1"/>
        <v>0</v>
      </c>
    </row>
    <row r="25" spans="1:7" ht="12.45" x14ac:dyDescent="0.3">
      <c r="A25" s="67">
        <v>13</v>
      </c>
      <c r="B25" s="68">
        <f>SUM('111:119'!E26)</f>
        <v>2264.9667885963636</v>
      </c>
      <c r="C25" s="67"/>
      <c r="D25" s="68">
        <f t="shared" si="0"/>
        <v>2264.9667885963636</v>
      </c>
      <c r="E25" s="68">
        <f>SUM('42:208'!M27,'42:208'!Q27)</f>
        <v>0</v>
      </c>
      <c r="F25" s="67"/>
      <c r="G25" s="77">
        <f t="shared" si="1"/>
        <v>0</v>
      </c>
    </row>
    <row r="26" spans="1:7" ht="12.45" x14ac:dyDescent="0.3">
      <c r="A26" s="67">
        <v>14</v>
      </c>
      <c r="B26" s="68">
        <f>SUM('111:119'!E27)</f>
        <v>2196.8766923478838</v>
      </c>
      <c r="C26" s="67"/>
      <c r="D26" s="68">
        <f t="shared" si="0"/>
        <v>2196.8766923478838</v>
      </c>
      <c r="E26" s="68">
        <f>SUM('42:208'!M28,'42:208'!Q28)</f>
        <v>0</v>
      </c>
      <c r="F26" s="67"/>
      <c r="G26" s="77">
        <f t="shared" si="1"/>
        <v>0</v>
      </c>
    </row>
    <row r="27" spans="1:7" ht="12.45" x14ac:dyDescent="0.3">
      <c r="A27" s="67">
        <v>15</v>
      </c>
      <c r="B27" s="68">
        <f>SUM('111:119'!E28)</f>
        <v>2173.7008100214634</v>
      </c>
      <c r="C27" s="67"/>
      <c r="D27" s="68">
        <f t="shared" si="0"/>
        <v>2173.7008100214634</v>
      </c>
      <c r="E27" s="68">
        <f>SUM('42:208'!M29,'42:208'!Q29)</f>
        <v>0</v>
      </c>
      <c r="F27" s="67"/>
      <c r="G27" s="77">
        <f t="shared" si="1"/>
        <v>0</v>
      </c>
    </row>
    <row r="28" spans="1:7" ht="12.45" x14ac:dyDescent="0.3">
      <c r="A28" s="67">
        <v>16</v>
      </c>
      <c r="B28" s="68">
        <f>SUM('111:119'!E29)</f>
        <v>2139.2802555050775</v>
      </c>
      <c r="C28" s="67"/>
      <c r="D28" s="68">
        <f t="shared" si="0"/>
        <v>2139.2802555050775</v>
      </c>
      <c r="E28" s="68">
        <f>SUM('42:208'!M30,'42:208'!Q30)</f>
        <v>0</v>
      </c>
      <c r="F28" s="67"/>
      <c r="G28" s="77">
        <f t="shared" si="1"/>
        <v>0</v>
      </c>
    </row>
    <row r="29" spans="1:7" ht="12.45" x14ac:dyDescent="0.3">
      <c r="A29" s="67">
        <v>17</v>
      </c>
      <c r="B29" s="68">
        <f>SUM('111:119'!E30)</f>
        <v>2127.5490052683699</v>
      </c>
      <c r="C29" s="67"/>
      <c r="D29" s="68">
        <f t="shared" si="0"/>
        <v>2127.5490052683699</v>
      </c>
      <c r="E29" s="68">
        <f>SUM('42:208'!M31,'42:208'!Q31)</f>
        <v>0</v>
      </c>
      <c r="F29" s="67"/>
      <c r="G29" s="77">
        <f t="shared" si="1"/>
        <v>0</v>
      </c>
    </row>
    <row r="30" spans="1:7" ht="12.45" x14ac:dyDescent="0.3">
      <c r="A30" s="67">
        <v>18</v>
      </c>
      <c r="B30" s="68">
        <f>SUM('111:119'!E31)</f>
        <v>2136.6736792542069</v>
      </c>
      <c r="C30" s="67"/>
      <c r="D30" s="68">
        <f t="shared" si="0"/>
        <v>2136.6736792542069</v>
      </c>
      <c r="E30" s="68">
        <f>SUM('42:208'!M32,'42:208'!Q32)</f>
        <v>0</v>
      </c>
      <c r="F30" s="67"/>
      <c r="G30" s="77">
        <f t="shared" si="1"/>
        <v>0</v>
      </c>
    </row>
    <row r="31" spans="1:7" ht="12.45" x14ac:dyDescent="0.3">
      <c r="A31" s="67">
        <v>19</v>
      </c>
      <c r="B31" s="68">
        <f>SUM('111:119'!E32)</f>
        <v>2170.0181307336998</v>
      </c>
      <c r="C31" s="67"/>
      <c r="D31" s="68">
        <f t="shared" si="0"/>
        <v>2170.0181307336998</v>
      </c>
      <c r="E31" s="68">
        <f>SUM('42:208'!M33,'42:208'!Q33)</f>
        <v>0</v>
      </c>
      <c r="F31" s="67"/>
      <c r="G31" s="77">
        <f t="shared" si="1"/>
        <v>0</v>
      </c>
    </row>
    <row r="32" spans="1:7" ht="12.45" x14ac:dyDescent="0.3">
      <c r="A32" s="71">
        <v>20</v>
      </c>
      <c r="B32" s="68">
        <f>SUM('111:119'!E33)</f>
        <v>2248.9363847561558</v>
      </c>
      <c r="C32" s="72"/>
      <c r="D32" s="68">
        <f t="shared" si="0"/>
        <v>2248.9363847561558</v>
      </c>
      <c r="E32" s="68">
        <f>SUM('42:208'!M34,'42:208'!Q34)</f>
        <v>0</v>
      </c>
      <c r="F32" s="72"/>
      <c r="G32" s="77">
        <f t="shared" si="1"/>
        <v>0</v>
      </c>
    </row>
    <row r="33" spans="1:7" ht="12.45" x14ac:dyDescent="0.3">
      <c r="A33" s="67">
        <v>21</v>
      </c>
      <c r="B33" s="68">
        <f>SUM('111:119'!E34)</f>
        <v>2251.7600616493905</v>
      </c>
      <c r="C33" s="67"/>
      <c r="D33" s="68">
        <f t="shared" si="0"/>
        <v>2251.7600616493905</v>
      </c>
      <c r="E33" s="68">
        <f>SUM('42:208'!M35,'42:208'!Q35)</f>
        <v>0</v>
      </c>
      <c r="F33" s="67"/>
      <c r="G33" s="77">
        <f t="shared" si="1"/>
        <v>0</v>
      </c>
    </row>
    <row r="34" spans="1:7" ht="12.45" x14ac:dyDescent="0.3">
      <c r="A34" s="67">
        <v>22</v>
      </c>
      <c r="B34" s="68">
        <f>SUM('111:119'!E35)</f>
        <v>1932.5365263151423</v>
      </c>
      <c r="C34" s="67"/>
      <c r="D34" s="68">
        <f t="shared" si="0"/>
        <v>1932.5365263151423</v>
      </c>
      <c r="E34" s="68">
        <f>SUM('42:208'!M36,'42:208'!Q36)</f>
        <v>0</v>
      </c>
      <c r="F34" s="67"/>
      <c r="G34" s="77">
        <f t="shared" si="1"/>
        <v>0</v>
      </c>
    </row>
    <row r="35" spans="1:7" ht="12.45" x14ac:dyDescent="0.3">
      <c r="A35" s="67">
        <v>23</v>
      </c>
      <c r="B35" s="68">
        <f>SUM('111:119'!E36)</f>
        <v>1636.8051407206267</v>
      </c>
      <c r="C35" s="67"/>
      <c r="D35" s="68">
        <f t="shared" si="0"/>
        <v>1636.8051407206267</v>
      </c>
      <c r="E35" s="68">
        <f>SUM('42:208'!M37,'42:208'!Q37)</f>
        <v>0</v>
      </c>
      <c r="F35" s="67"/>
      <c r="G35" s="77">
        <f t="shared" si="1"/>
        <v>0</v>
      </c>
    </row>
    <row r="36" spans="1:7" ht="12.45" x14ac:dyDescent="0.3">
      <c r="A36" s="67">
        <v>24</v>
      </c>
      <c r="B36" s="68">
        <f>SUM('111:119'!E37)</f>
        <v>1465.8128275180723</v>
      </c>
      <c r="C36" s="67"/>
      <c r="D36" s="68">
        <f t="shared" si="0"/>
        <v>1465.8128275180723</v>
      </c>
      <c r="E36" s="68">
        <f>SUM('42:208'!M38,'42:208'!Q38)</f>
        <v>0</v>
      </c>
      <c r="F36" s="67"/>
      <c r="G36" s="77">
        <f t="shared" si="1"/>
        <v>0</v>
      </c>
    </row>
    <row r="37" spans="1:7" ht="14.6" x14ac:dyDescent="0.35">
      <c r="A37" s="129" t="s">
        <v>14</v>
      </c>
      <c r="B37" s="130">
        <f>SUM(B13:B36)</f>
        <v>44671.118376997227</v>
      </c>
      <c r="C37" s="131"/>
      <c r="D37" s="130">
        <f>B37</f>
        <v>44671.118376997227</v>
      </c>
      <c r="E37" s="130"/>
      <c r="F37" s="131"/>
      <c r="G37" s="130"/>
    </row>
    <row r="38" spans="1:7" ht="17.600000000000001" x14ac:dyDescent="0.4">
      <c r="C38" s="74"/>
      <c r="D38" s="74"/>
      <c r="E38" s="74"/>
      <c r="F38" s="75"/>
    </row>
    <row r="39" spans="1:7" ht="15" x14ac:dyDescent="0.35">
      <c r="A39" s="247" t="s">
        <v>508</v>
      </c>
      <c r="B39" s="247"/>
      <c r="C39" s="247"/>
      <c r="D39" s="247"/>
      <c r="E39" s="247"/>
      <c r="F39" s="247"/>
      <c r="G39" s="247"/>
    </row>
    <row r="43" spans="1:7" ht="13.3" x14ac:dyDescent="0.4">
      <c r="A43" s="248"/>
      <c r="B43" s="248"/>
    </row>
    <row r="44" spans="1:7" ht="13.3" x14ac:dyDescent="0.4">
      <c r="A44" s="233"/>
      <c r="B44" s="234"/>
    </row>
    <row r="45" spans="1:7" hidden="1" x14ac:dyDescent="0.35">
      <c r="D45" s="76">
        <f>MAX(D13:D36)</f>
        <v>2325.8983042962368</v>
      </c>
      <c r="G45" s="76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9" priority="1" stopIfTrue="1" operator="equal">
      <formula>$D$45</formula>
    </cfRule>
  </conditionalFormatting>
  <conditionalFormatting sqref="G13:G36">
    <cfRule type="cellIs" dxfId="8" priority="2" stopIfTrue="1" operator="equal">
      <formula>$G$45</formula>
    </cfRule>
  </conditionalFormatting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5" sqref="A5"/>
    </sheetView>
  </sheetViews>
  <sheetFormatPr defaultColWidth="9.07421875" defaultRowHeight="12.9" x14ac:dyDescent="0.35"/>
  <cols>
    <col min="1" max="1" width="9.07421875" style="52"/>
    <col min="2" max="2" width="13.69140625" style="73" customWidth="1"/>
    <col min="3" max="3" width="12.3046875" style="73" customWidth="1"/>
    <col min="4" max="4" width="13.69140625" style="73" customWidth="1"/>
    <col min="5" max="5" width="15" style="73" customWidth="1"/>
    <col min="6" max="6" width="14" style="73" customWidth="1"/>
    <col min="7" max="7" width="13" style="73" customWidth="1"/>
    <col min="8" max="16384" width="9.07421875" style="53"/>
  </cols>
  <sheetData>
    <row r="1" spans="1:7" x14ac:dyDescent="0.35">
      <c r="B1" s="235"/>
      <c r="C1" s="235"/>
      <c r="D1" s="235"/>
      <c r="E1" s="235"/>
      <c r="F1" s="235"/>
      <c r="G1" s="2" t="s">
        <v>1</v>
      </c>
    </row>
    <row r="2" spans="1:7" ht="15.45" x14ac:dyDescent="0.4">
      <c r="A2" s="123"/>
      <c r="B2" s="236" t="s">
        <v>277</v>
      </c>
      <c r="C2" s="237"/>
      <c r="D2" s="237"/>
      <c r="E2" s="237"/>
      <c r="F2" s="237"/>
      <c r="G2" s="55"/>
    </row>
    <row r="3" spans="1:7" ht="15" x14ac:dyDescent="0.35">
      <c r="A3" s="122"/>
      <c r="B3" s="57"/>
      <c r="C3" s="57"/>
      <c r="D3" s="57"/>
      <c r="E3" s="57"/>
      <c r="F3" s="57"/>
      <c r="G3" s="57"/>
    </row>
    <row r="4" spans="1:7" ht="15.45" x14ac:dyDescent="0.4">
      <c r="A4" s="236" t="s">
        <v>586</v>
      </c>
      <c r="B4" s="238"/>
      <c r="C4" s="238"/>
      <c r="D4" s="238"/>
      <c r="E4" s="238"/>
      <c r="F4" s="238"/>
      <c r="G4" s="238"/>
    </row>
    <row r="5" spans="1:7" ht="15.45" x14ac:dyDescent="0.4">
      <c r="A5" s="123"/>
      <c r="B5" s="239"/>
      <c r="C5" s="240"/>
      <c r="D5" s="58"/>
      <c r="E5" s="58"/>
      <c r="F5" s="55"/>
      <c r="G5" s="55"/>
    </row>
    <row r="6" spans="1:7" ht="15" x14ac:dyDescent="0.35">
      <c r="A6" s="241" t="s">
        <v>278</v>
      </c>
      <c r="B6" s="240"/>
      <c r="C6" s="240"/>
      <c r="D6" s="240"/>
      <c r="E6" s="240"/>
      <c r="F6" s="240"/>
      <c r="G6" s="240"/>
    </row>
    <row r="7" spans="1:7" ht="15.45" x14ac:dyDescent="0.4">
      <c r="A7" s="123"/>
      <c r="B7" s="124"/>
      <c r="C7" s="124"/>
      <c r="D7" s="124"/>
      <c r="E7" s="124"/>
      <c r="F7" s="124"/>
      <c r="G7" s="124"/>
    </row>
    <row r="8" spans="1:7" ht="15" x14ac:dyDescent="0.35">
      <c r="A8" s="236" t="s">
        <v>515</v>
      </c>
      <c r="B8" s="237"/>
      <c r="C8" s="237"/>
      <c r="D8" s="237"/>
      <c r="E8" s="237"/>
      <c r="F8" s="237"/>
      <c r="G8" s="237"/>
    </row>
    <row r="9" spans="1:7" ht="14.6" x14ac:dyDescent="0.4">
      <c r="B9" s="60"/>
      <c r="C9" s="120"/>
      <c r="D9" s="120"/>
      <c r="E9" s="120"/>
      <c r="F9" s="120"/>
      <c r="G9" s="120"/>
    </row>
    <row r="10" spans="1:7" ht="15.45" x14ac:dyDescent="0.4">
      <c r="A10" s="242" t="s">
        <v>279</v>
      </c>
      <c r="B10" s="244" t="s">
        <v>10</v>
      </c>
      <c r="C10" s="245"/>
      <c r="D10" s="245"/>
      <c r="E10" s="244" t="s">
        <v>11</v>
      </c>
      <c r="F10" s="245"/>
      <c r="G10" s="246"/>
    </row>
    <row r="11" spans="1:7" s="62" customFormat="1" ht="57.9" x14ac:dyDescent="0.4">
      <c r="A11" s="243"/>
      <c r="B11" s="61" t="s">
        <v>475</v>
      </c>
      <c r="C11" s="61" t="s">
        <v>476</v>
      </c>
      <c r="D11" s="61" t="s">
        <v>477</v>
      </c>
      <c r="E11" s="61" t="s">
        <v>475</v>
      </c>
      <c r="F11" s="61" t="s">
        <v>476</v>
      </c>
      <c r="G11" s="61" t="s">
        <v>478</v>
      </c>
    </row>
    <row r="12" spans="1:7" s="66" customFormat="1" ht="10.75" x14ac:dyDescent="0.3">
      <c r="A12" s="63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5">
        <v>7</v>
      </c>
    </row>
    <row r="13" spans="1:7" ht="12.45" x14ac:dyDescent="0.3">
      <c r="A13" s="67">
        <v>1</v>
      </c>
      <c r="B13" s="68">
        <f>SUM('140:154'!E14)</f>
        <v>680.62445226183877</v>
      </c>
      <c r="C13" s="67"/>
      <c r="D13" s="68">
        <f>B13</f>
        <v>680.62445226183877</v>
      </c>
      <c r="E13" s="68">
        <f>SUM('42:208'!M15,'42:208'!Q15)</f>
        <v>0</v>
      </c>
      <c r="F13" s="67"/>
      <c r="G13" s="77">
        <f>E13</f>
        <v>0</v>
      </c>
    </row>
    <row r="14" spans="1:7" ht="12.45" x14ac:dyDescent="0.3">
      <c r="A14" s="67">
        <v>2</v>
      </c>
      <c r="B14" s="68">
        <f>SUM('140:154'!E15)</f>
        <v>589.49439664186752</v>
      </c>
      <c r="C14" s="67"/>
      <c r="D14" s="68">
        <f t="shared" ref="D14:D36" si="0">B14</f>
        <v>589.49439664186752</v>
      </c>
      <c r="E14" s="68">
        <f>SUM('42:208'!M16,'42:208'!Q16)</f>
        <v>0</v>
      </c>
      <c r="F14" s="67"/>
      <c r="G14" s="77">
        <f t="shared" ref="G14:G36" si="1">E14</f>
        <v>0</v>
      </c>
    </row>
    <row r="15" spans="1:7" s="70" customFormat="1" ht="12.45" x14ac:dyDescent="0.3">
      <c r="A15" s="69">
        <v>3</v>
      </c>
      <c r="B15" s="68">
        <f>SUM('140:154'!E16)</f>
        <v>558.30599226530614</v>
      </c>
      <c r="C15" s="69"/>
      <c r="D15" s="68">
        <f t="shared" si="0"/>
        <v>558.30599226530614</v>
      </c>
      <c r="E15" s="68">
        <f>SUM('42:208'!M17,'42:208'!Q17)</f>
        <v>0</v>
      </c>
      <c r="F15" s="69"/>
      <c r="G15" s="77">
        <f t="shared" si="1"/>
        <v>0</v>
      </c>
    </row>
    <row r="16" spans="1:7" ht="12.45" x14ac:dyDescent="0.3">
      <c r="A16" s="67">
        <v>4</v>
      </c>
      <c r="B16" s="68">
        <f>SUM('140:154'!E17)</f>
        <v>541.98365070303817</v>
      </c>
      <c r="C16" s="67"/>
      <c r="D16" s="68">
        <f t="shared" si="0"/>
        <v>541.98365070303817</v>
      </c>
      <c r="E16" s="68">
        <f>SUM('42:208'!M18,'42:208'!Q18)</f>
        <v>0</v>
      </c>
      <c r="F16" s="67"/>
      <c r="G16" s="77">
        <f t="shared" si="1"/>
        <v>0</v>
      </c>
    </row>
    <row r="17" spans="1:7" ht="12.45" x14ac:dyDescent="0.3">
      <c r="A17" s="67">
        <v>5</v>
      </c>
      <c r="B17" s="68">
        <f>SUM('140:154'!E18)</f>
        <v>532.76679677817845</v>
      </c>
      <c r="C17" s="67"/>
      <c r="D17" s="68">
        <f t="shared" si="0"/>
        <v>532.76679677817845</v>
      </c>
      <c r="E17" s="68">
        <f>SUM('42:208'!M19,'42:208'!Q19)</f>
        <v>0</v>
      </c>
      <c r="F17" s="67"/>
      <c r="G17" s="77">
        <f t="shared" si="1"/>
        <v>0</v>
      </c>
    </row>
    <row r="18" spans="1:7" ht="12.45" x14ac:dyDescent="0.3">
      <c r="A18" s="67">
        <v>6</v>
      </c>
      <c r="B18" s="68">
        <f>SUM('140:154'!E19)</f>
        <v>564.69524836715789</v>
      </c>
      <c r="C18" s="67"/>
      <c r="D18" s="68">
        <f t="shared" si="0"/>
        <v>564.69524836715789</v>
      </c>
      <c r="E18" s="68">
        <f>SUM('42:208'!M20,'42:208'!Q20)</f>
        <v>0</v>
      </c>
      <c r="F18" s="67"/>
      <c r="G18" s="77">
        <f t="shared" si="1"/>
        <v>0</v>
      </c>
    </row>
    <row r="19" spans="1:7" ht="12.45" x14ac:dyDescent="0.3">
      <c r="A19" s="67">
        <v>7</v>
      </c>
      <c r="B19" s="68">
        <f>SUM('140:154'!E20)</f>
        <v>698.01524574260804</v>
      </c>
      <c r="C19" s="67"/>
      <c r="D19" s="68">
        <f t="shared" si="0"/>
        <v>698.01524574260804</v>
      </c>
      <c r="E19" s="68">
        <f>SUM('42:208'!M21,'42:208'!Q21)</f>
        <v>0</v>
      </c>
      <c r="F19" s="67"/>
      <c r="G19" s="77">
        <f t="shared" si="1"/>
        <v>0</v>
      </c>
    </row>
    <row r="20" spans="1:7" ht="12.45" x14ac:dyDescent="0.3">
      <c r="A20" s="67">
        <v>8</v>
      </c>
      <c r="B20" s="68">
        <f>SUM('140:154'!E21)</f>
        <v>791.7409416947695</v>
      </c>
      <c r="C20" s="67"/>
      <c r="D20" s="68">
        <f t="shared" si="0"/>
        <v>791.7409416947695</v>
      </c>
      <c r="E20" s="68">
        <f>SUM('42:208'!M22,'42:208'!Q22)</f>
        <v>0</v>
      </c>
      <c r="F20" s="67"/>
      <c r="G20" s="77">
        <f t="shared" si="1"/>
        <v>0</v>
      </c>
    </row>
    <row r="21" spans="1:7" ht="12.45" x14ac:dyDescent="0.3">
      <c r="A21" s="67">
        <v>9</v>
      </c>
      <c r="B21" s="68">
        <f>SUM('140:154'!E22)</f>
        <v>887.79915889851088</v>
      </c>
      <c r="C21" s="67"/>
      <c r="D21" s="68">
        <f t="shared" si="0"/>
        <v>887.79915889851088</v>
      </c>
      <c r="E21" s="68">
        <f>SUM('42:208'!M23,'42:208'!Q23)</f>
        <v>0</v>
      </c>
      <c r="F21" s="67"/>
      <c r="G21" s="77">
        <f t="shared" si="1"/>
        <v>0</v>
      </c>
    </row>
    <row r="22" spans="1:7" ht="12.45" x14ac:dyDescent="0.3">
      <c r="A22" s="67">
        <v>10</v>
      </c>
      <c r="B22" s="68">
        <f>SUM('140:154'!E23)</f>
        <v>931.26448011394518</v>
      </c>
      <c r="C22" s="67"/>
      <c r="D22" s="68">
        <f t="shared" si="0"/>
        <v>931.26448011394518</v>
      </c>
      <c r="E22" s="68">
        <f>SUM('42:208'!M24,'42:208'!Q24)</f>
        <v>0</v>
      </c>
      <c r="F22" s="67"/>
      <c r="G22" s="77">
        <f t="shared" si="1"/>
        <v>0</v>
      </c>
    </row>
    <row r="23" spans="1:7" ht="12.45" x14ac:dyDescent="0.3">
      <c r="A23" s="67">
        <v>11</v>
      </c>
      <c r="B23" s="68">
        <f>SUM('140:154'!E24)</f>
        <v>935.97047136535195</v>
      </c>
      <c r="C23" s="67"/>
      <c r="D23" s="68">
        <f t="shared" si="0"/>
        <v>935.97047136535195</v>
      </c>
      <c r="E23" s="68">
        <f>SUM('42:208'!M25,'42:208'!Q25)</f>
        <v>0</v>
      </c>
      <c r="F23" s="67"/>
      <c r="G23" s="77">
        <f t="shared" si="1"/>
        <v>0</v>
      </c>
    </row>
    <row r="24" spans="1:7" ht="12.45" x14ac:dyDescent="0.3">
      <c r="A24" s="67">
        <v>12</v>
      </c>
      <c r="B24" s="68">
        <f>SUM('140:154'!E25)</f>
        <v>962.14169988901506</v>
      </c>
      <c r="C24" s="67"/>
      <c r="D24" s="68">
        <f t="shared" si="0"/>
        <v>962.14169988901506</v>
      </c>
      <c r="E24" s="68">
        <f>SUM('42:208'!M26,'42:208'!Q26)</f>
        <v>0</v>
      </c>
      <c r="F24" s="67"/>
      <c r="G24" s="77">
        <f t="shared" si="1"/>
        <v>0</v>
      </c>
    </row>
    <row r="25" spans="1:7" ht="12.45" x14ac:dyDescent="0.3">
      <c r="A25" s="67">
        <v>13</v>
      </c>
      <c r="B25" s="68">
        <f>SUM('140:154'!E26)</f>
        <v>941.68690486109108</v>
      </c>
      <c r="C25" s="67"/>
      <c r="D25" s="68">
        <f t="shared" si="0"/>
        <v>941.68690486109108</v>
      </c>
      <c r="E25" s="68">
        <f>SUM('42:208'!M27,'42:208'!Q27)</f>
        <v>0</v>
      </c>
      <c r="F25" s="67"/>
      <c r="G25" s="77">
        <f t="shared" si="1"/>
        <v>0</v>
      </c>
    </row>
    <row r="26" spans="1:7" ht="12.45" x14ac:dyDescent="0.3">
      <c r="A26" s="67">
        <v>14</v>
      </c>
      <c r="B26" s="68">
        <f>SUM('140:154'!E27)</f>
        <v>950.27072279649224</v>
      </c>
      <c r="C26" s="67"/>
      <c r="D26" s="68">
        <f t="shared" si="0"/>
        <v>950.27072279649224</v>
      </c>
      <c r="E26" s="68">
        <f>SUM('42:208'!M28,'42:208'!Q28)</f>
        <v>0</v>
      </c>
      <c r="F26" s="67"/>
      <c r="G26" s="77">
        <f t="shared" si="1"/>
        <v>0</v>
      </c>
    </row>
    <row r="27" spans="1:7" ht="12.45" x14ac:dyDescent="0.3">
      <c r="A27" s="67">
        <v>15</v>
      </c>
      <c r="B27" s="68">
        <f>SUM('140:154'!E28)</f>
        <v>952.90466674064396</v>
      </c>
      <c r="C27" s="67"/>
      <c r="D27" s="68">
        <f t="shared" si="0"/>
        <v>952.90466674064396</v>
      </c>
      <c r="E27" s="68">
        <f>SUM('42:208'!M29,'42:208'!Q29)</f>
        <v>0</v>
      </c>
      <c r="F27" s="67"/>
      <c r="G27" s="77">
        <f t="shared" si="1"/>
        <v>0</v>
      </c>
    </row>
    <row r="28" spans="1:7" ht="12.45" x14ac:dyDescent="0.3">
      <c r="A28" s="67">
        <v>16</v>
      </c>
      <c r="B28" s="68">
        <f>SUM('140:154'!E29)</f>
        <v>959.60871231284159</v>
      </c>
      <c r="C28" s="67"/>
      <c r="D28" s="68">
        <f t="shared" si="0"/>
        <v>959.60871231284159</v>
      </c>
      <c r="E28" s="68">
        <f>SUM('42:208'!M30,'42:208'!Q30)</f>
        <v>0</v>
      </c>
      <c r="F28" s="67"/>
      <c r="G28" s="77">
        <f t="shared" si="1"/>
        <v>0</v>
      </c>
    </row>
    <row r="29" spans="1:7" ht="12.45" x14ac:dyDescent="0.3">
      <c r="A29" s="67">
        <v>17</v>
      </c>
      <c r="B29" s="68">
        <f>SUM('140:154'!E30)</f>
        <v>981.43999729876646</v>
      </c>
      <c r="C29" s="67"/>
      <c r="D29" s="68">
        <f t="shared" si="0"/>
        <v>981.43999729876646</v>
      </c>
      <c r="E29" s="68">
        <f>SUM('42:208'!M31,'42:208'!Q31)</f>
        <v>0</v>
      </c>
      <c r="F29" s="67"/>
      <c r="G29" s="77">
        <f t="shared" si="1"/>
        <v>0</v>
      </c>
    </row>
    <row r="30" spans="1:7" ht="12.45" x14ac:dyDescent="0.3">
      <c r="A30" s="67">
        <v>18</v>
      </c>
      <c r="B30" s="68">
        <f>SUM('140:154'!E31)</f>
        <v>997.15015860646326</v>
      </c>
      <c r="C30" s="67"/>
      <c r="D30" s="68">
        <f t="shared" si="0"/>
        <v>997.15015860646326</v>
      </c>
      <c r="E30" s="68">
        <f>SUM('42:208'!M32,'42:208'!Q32)</f>
        <v>0</v>
      </c>
      <c r="F30" s="67"/>
      <c r="G30" s="77">
        <f t="shared" si="1"/>
        <v>0</v>
      </c>
    </row>
    <row r="31" spans="1:7" ht="12.45" x14ac:dyDescent="0.3">
      <c r="A31" s="67">
        <v>19</v>
      </c>
      <c r="B31" s="68">
        <f>SUM('140:154'!E32)</f>
        <v>1025.4114617674443</v>
      </c>
      <c r="C31" s="67"/>
      <c r="D31" s="68">
        <f t="shared" si="0"/>
        <v>1025.4114617674443</v>
      </c>
      <c r="E31" s="68">
        <f>SUM('42:208'!M33,'42:208'!Q33)</f>
        <v>0</v>
      </c>
      <c r="F31" s="67"/>
      <c r="G31" s="77">
        <f t="shared" si="1"/>
        <v>0</v>
      </c>
    </row>
    <row r="32" spans="1:7" ht="12.45" x14ac:dyDescent="0.3">
      <c r="A32" s="71">
        <v>20</v>
      </c>
      <c r="B32" s="68">
        <f>SUM('140:154'!E33)</f>
        <v>1022.094948413344</v>
      </c>
      <c r="C32" s="72"/>
      <c r="D32" s="68">
        <f t="shared" si="0"/>
        <v>1022.094948413344</v>
      </c>
      <c r="E32" s="68">
        <f>SUM('42:208'!M34,'42:208'!Q34)</f>
        <v>0</v>
      </c>
      <c r="F32" s="72"/>
      <c r="G32" s="77">
        <f t="shared" si="1"/>
        <v>0</v>
      </c>
    </row>
    <row r="33" spans="1:7" ht="12.45" x14ac:dyDescent="0.3">
      <c r="A33" s="67">
        <v>21</v>
      </c>
      <c r="B33" s="68">
        <f>SUM('140:154'!E34)</f>
        <v>1016.9468060635671</v>
      </c>
      <c r="C33" s="67"/>
      <c r="D33" s="68">
        <f t="shared" si="0"/>
        <v>1016.9468060635671</v>
      </c>
      <c r="E33" s="68">
        <f>SUM('42:208'!M35,'42:208'!Q35)</f>
        <v>0</v>
      </c>
      <c r="F33" s="67"/>
      <c r="G33" s="77">
        <f t="shared" si="1"/>
        <v>0</v>
      </c>
    </row>
    <row r="34" spans="1:7" ht="12.45" x14ac:dyDescent="0.3">
      <c r="A34" s="67">
        <v>22</v>
      </c>
      <c r="B34" s="68">
        <f>SUM('140:154'!E35)</f>
        <v>980.62519684673339</v>
      </c>
      <c r="C34" s="67"/>
      <c r="D34" s="68">
        <f t="shared" si="0"/>
        <v>980.62519684673339</v>
      </c>
      <c r="E34" s="68">
        <f>SUM('42:208'!M36,'42:208'!Q36)</f>
        <v>0</v>
      </c>
      <c r="F34" s="67"/>
      <c r="G34" s="77">
        <f t="shared" si="1"/>
        <v>0</v>
      </c>
    </row>
    <row r="35" spans="1:7" ht="12.45" x14ac:dyDescent="0.3">
      <c r="A35" s="67">
        <v>23</v>
      </c>
      <c r="B35" s="68">
        <f>SUM('140:154'!E36)</f>
        <v>869.26713554255878</v>
      </c>
      <c r="C35" s="67"/>
      <c r="D35" s="68">
        <f t="shared" si="0"/>
        <v>869.26713554255878</v>
      </c>
      <c r="E35" s="68">
        <f>SUM('42:208'!M37,'42:208'!Q37)</f>
        <v>0</v>
      </c>
      <c r="F35" s="67"/>
      <c r="G35" s="77">
        <f t="shared" si="1"/>
        <v>0</v>
      </c>
    </row>
    <row r="36" spans="1:7" ht="12.45" x14ac:dyDescent="0.3">
      <c r="A36" s="67">
        <v>24</v>
      </c>
      <c r="B36" s="68">
        <f>SUM('140:154'!E37)</f>
        <v>746.31055213640286</v>
      </c>
      <c r="C36" s="67"/>
      <c r="D36" s="68">
        <f t="shared" si="0"/>
        <v>746.31055213640286</v>
      </c>
      <c r="E36" s="68">
        <f>SUM('42:208'!M38,'42:208'!Q38)</f>
        <v>0</v>
      </c>
      <c r="F36" s="67"/>
      <c r="G36" s="77">
        <f t="shared" si="1"/>
        <v>0</v>
      </c>
    </row>
    <row r="37" spans="1:7" ht="14.6" x14ac:dyDescent="0.35">
      <c r="A37" s="129" t="s">
        <v>14</v>
      </c>
      <c r="B37" s="130">
        <f>SUM(B13:B36)</f>
        <v>20118.519798107933</v>
      </c>
      <c r="C37" s="131"/>
      <c r="D37" s="130">
        <f>B37</f>
        <v>20118.519798107933</v>
      </c>
      <c r="E37" s="130"/>
      <c r="F37" s="131"/>
      <c r="G37" s="130"/>
    </row>
    <row r="38" spans="1:7" ht="17.600000000000001" x14ac:dyDescent="0.4">
      <c r="C38" s="74"/>
      <c r="D38" s="74"/>
      <c r="E38" s="74"/>
      <c r="F38" s="75"/>
    </row>
    <row r="39" spans="1:7" ht="15" x14ac:dyDescent="0.35">
      <c r="A39" s="247" t="s">
        <v>508</v>
      </c>
      <c r="B39" s="247"/>
      <c r="C39" s="247"/>
      <c r="D39" s="247"/>
      <c r="E39" s="247"/>
      <c r="F39" s="247"/>
      <c r="G39" s="247"/>
    </row>
    <row r="43" spans="1:7" ht="13.3" x14ac:dyDescent="0.4">
      <c r="A43" s="248"/>
      <c r="B43" s="248"/>
    </row>
    <row r="44" spans="1:7" ht="13.3" x14ac:dyDescent="0.4">
      <c r="A44" s="233"/>
      <c r="B44" s="234"/>
    </row>
    <row r="45" spans="1:7" hidden="1" x14ac:dyDescent="0.35">
      <c r="D45" s="76">
        <f>MAX(D13:D36)</f>
        <v>1025.4114617674443</v>
      </c>
      <c r="G45" s="76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7" priority="1" stopIfTrue="1" operator="equal">
      <formula>$D$45</formula>
    </cfRule>
  </conditionalFormatting>
  <conditionalFormatting sqref="G13:G36">
    <cfRule type="cellIs" dxfId="6" priority="2" stopIfTrue="1" operator="equal">
      <formula>$G$45</formula>
    </cfRule>
  </conditionalFormatting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9" workbookViewId="0">
      <selection activeCell="A5" sqref="A5"/>
    </sheetView>
  </sheetViews>
  <sheetFormatPr defaultColWidth="9.07421875" defaultRowHeight="12.9" x14ac:dyDescent="0.35"/>
  <cols>
    <col min="1" max="1" width="9.07421875" style="52"/>
    <col min="2" max="2" width="13.69140625" style="73" customWidth="1"/>
    <col min="3" max="3" width="12.3046875" style="73" customWidth="1"/>
    <col min="4" max="4" width="13.69140625" style="73" customWidth="1"/>
    <col min="5" max="5" width="15" style="73" customWidth="1"/>
    <col min="6" max="6" width="14" style="73" customWidth="1"/>
    <col min="7" max="7" width="13" style="73" customWidth="1"/>
    <col min="8" max="16384" width="9.07421875" style="53"/>
  </cols>
  <sheetData>
    <row r="1" spans="1:7" x14ac:dyDescent="0.35">
      <c r="B1" s="235"/>
      <c r="C1" s="235"/>
      <c r="D1" s="235"/>
      <c r="E1" s="235"/>
      <c r="F1" s="235"/>
      <c r="G1" s="2" t="s">
        <v>1</v>
      </c>
    </row>
    <row r="2" spans="1:7" ht="15.45" x14ac:dyDescent="0.4">
      <c r="A2" s="123"/>
      <c r="B2" s="236" t="s">
        <v>277</v>
      </c>
      <c r="C2" s="237"/>
      <c r="D2" s="237"/>
      <c r="E2" s="237"/>
      <c r="F2" s="237"/>
      <c r="G2" s="55"/>
    </row>
    <row r="3" spans="1:7" ht="15" x14ac:dyDescent="0.35">
      <c r="A3" s="122"/>
      <c r="B3" s="57"/>
      <c r="C3" s="57"/>
      <c r="D3" s="57"/>
      <c r="E3" s="57"/>
      <c r="F3" s="57"/>
      <c r="G3" s="57"/>
    </row>
    <row r="4" spans="1:7" ht="15.45" x14ac:dyDescent="0.4">
      <c r="A4" s="236" t="s">
        <v>586</v>
      </c>
      <c r="B4" s="238"/>
      <c r="C4" s="238"/>
      <c r="D4" s="238"/>
      <c r="E4" s="238"/>
      <c r="F4" s="238"/>
      <c r="G4" s="238"/>
    </row>
    <row r="5" spans="1:7" ht="15.45" x14ac:dyDescent="0.4">
      <c r="A5" s="123"/>
      <c r="B5" s="239"/>
      <c r="C5" s="240"/>
      <c r="D5" s="58"/>
      <c r="E5" s="58"/>
      <c r="F5" s="55"/>
      <c r="G5" s="55"/>
    </row>
    <row r="6" spans="1:7" ht="15" x14ac:dyDescent="0.35">
      <c r="A6" s="241" t="s">
        <v>278</v>
      </c>
      <c r="B6" s="240"/>
      <c r="C6" s="240"/>
      <c r="D6" s="240"/>
      <c r="E6" s="240"/>
      <c r="F6" s="240"/>
      <c r="G6" s="240"/>
    </row>
    <row r="7" spans="1:7" ht="15.45" x14ac:dyDescent="0.4">
      <c r="A7" s="123"/>
      <c r="B7" s="124"/>
      <c r="C7" s="124"/>
      <c r="D7" s="124"/>
      <c r="E7" s="124"/>
      <c r="F7" s="124"/>
      <c r="G7" s="124"/>
    </row>
    <row r="8" spans="1:7" ht="15" x14ac:dyDescent="0.35">
      <c r="A8" s="236" t="s">
        <v>515</v>
      </c>
      <c r="B8" s="237"/>
      <c r="C8" s="237"/>
      <c r="D8" s="237"/>
      <c r="E8" s="237"/>
      <c r="F8" s="237"/>
      <c r="G8" s="237"/>
    </row>
    <row r="9" spans="1:7" ht="14.6" x14ac:dyDescent="0.4">
      <c r="B9" s="60"/>
      <c r="C9" s="120"/>
      <c r="D9" s="120"/>
      <c r="E9" s="120"/>
      <c r="F9" s="120"/>
      <c r="G9" s="120"/>
    </row>
    <row r="10" spans="1:7" ht="15.45" x14ac:dyDescent="0.4">
      <c r="A10" s="242" t="s">
        <v>279</v>
      </c>
      <c r="B10" s="244" t="s">
        <v>10</v>
      </c>
      <c r="C10" s="245"/>
      <c r="D10" s="245"/>
      <c r="E10" s="244" t="s">
        <v>11</v>
      </c>
      <c r="F10" s="245"/>
      <c r="G10" s="246"/>
    </row>
    <row r="11" spans="1:7" s="62" customFormat="1" ht="57.9" x14ac:dyDescent="0.4">
      <c r="A11" s="243"/>
      <c r="B11" s="61" t="s">
        <v>475</v>
      </c>
      <c r="C11" s="61" t="s">
        <v>476</v>
      </c>
      <c r="D11" s="61" t="s">
        <v>477</v>
      </c>
      <c r="E11" s="61" t="s">
        <v>475</v>
      </c>
      <c r="F11" s="61" t="s">
        <v>476</v>
      </c>
      <c r="G11" s="61" t="s">
        <v>478</v>
      </c>
    </row>
    <row r="12" spans="1:7" s="66" customFormat="1" ht="10.75" x14ac:dyDescent="0.3">
      <c r="A12" s="63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5">
        <v>7</v>
      </c>
    </row>
    <row r="13" spans="1:7" ht="12.45" x14ac:dyDescent="0.3">
      <c r="A13" s="67">
        <v>1</v>
      </c>
      <c r="B13" s="68">
        <f>SUM('155:167'!E14)</f>
        <v>1048.7714194058976</v>
      </c>
      <c r="C13" s="67"/>
      <c r="D13" s="68">
        <f>B13</f>
        <v>1048.7714194058976</v>
      </c>
      <c r="E13" s="68">
        <f>SUM('42:208'!M15,'42:208'!Q15)</f>
        <v>0</v>
      </c>
      <c r="F13" s="67"/>
      <c r="G13" s="77">
        <f>E13</f>
        <v>0</v>
      </c>
    </row>
    <row r="14" spans="1:7" ht="12.45" x14ac:dyDescent="0.3">
      <c r="A14" s="67">
        <v>2</v>
      </c>
      <c r="B14" s="68">
        <f>SUM('155:167'!E15)</f>
        <v>931.098416129518</v>
      </c>
      <c r="C14" s="67"/>
      <c r="D14" s="68">
        <f t="shared" ref="D14:D36" si="0">B14</f>
        <v>931.098416129518</v>
      </c>
      <c r="E14" s="68">
        <f>SUM('42:208'!M16,'42:208'!Q16)</f>
        <v>0</v>
      </c>
      <c r="F14" s="67"/>
      <c r="G14" s="77">
        <f t="shared" ref="G14:G36" si="1">E14</f>
        <v>0</v>
      </c>
    </row>
    <row r="15" spans="1:7" s="70" customFormat="1" ht="12.45" x14ac:dyDescent="0.3">
      <c r="A15" s="69">
        <v>3</v>
      </c>
      <c r="B15" s="68">
        <f>SUM('155:167'!E16)</f>
        <v>842.49989670329671</v>
      </c>
      <c r="C15" s="69"/>
      <c r="D15" s="68">
        <f t="shared" si="0"/>
        <v>842.49989670329671</v>
      </c>
      <c r="E15" s="68">
        <f>SUM('42:208'!M17,'42:208'!Q17)</f>
        <v>0</v>
      </c>
      <c r="F15" s="69"/>
      <c r="G15" s="77">
        <f t="shared" si="1"/>
        <v>0</v>
      </c>
    </row>
    <row r="16" spans="1:7" ht="12.45" x14ac:dyDescent="0.3">
      <c r="A16" s="67">
        <v>4</v>
      </c>
      <c r="B16" s="68">
        <f>SUM('155:167'!E17)</f>
        <v>804.51811401908401</v>
      </c>
      <c r="C16" s="67"/>
      <c r="D16" s="68">
        <f t="shared" si="0"/>
        <v>804.51811401908401</v>
      </c>
      <c r="E16" s="68">
        <f>SUM('42:208'!M18,'42:208'!Q18)</f>
        <v>0</v>
      </c>
      <c r="F16" s="67"/>
      <c r="G16" s="77">
        <f t="shared" si="1"/>
        <v>0</v>
      </c>
    </row>
    <row r="17" spans="1:7" ht="12.45" x14ac:dyDescent="0.3">
      <c r="A17" s="67">
        <v>5</v>
      </c>
      <c r="B17" s="68">
        <f>SUM('155:167'!E18)</f>
        <v>806.13449981965744</v>
      </c>
      <c r="C17" s="67"/>
      <c r="D17" s="68">
        <f t="shared" si="0"/>
        <v>806.13449981965744</v>
      </c>
      <c r="E17" s="68">
        <f>SUM('42:208'!M19,'42:208'!Q19)</f>
        <v>0</v>
      </c>
      <c r="F17" s="67"/>
      <c r="G17" s="77">
        <f t="shared" si="1"/>
        <v>0</v>
      </c>
    </row>
    <row r="18" spans="1:7" ht="12.45" x14ac:dyDescent="0.3">
      <c r="A18" s="67">
        <v>6</v>
      </c>
      <c r="B18" s="68">
        <f>SUM('155:167'!E19)</f>
        <v>822.28806981578953</v>
      </c>
      <c r="C18" s="67"/>
      <c r="D18" s="68">
        <f t="shared" si="0"/>
        <v>822.28806981578953</v>
      </c>
      <c r="E18" s="68">
        <f>SUM('42:208'!M20,'42:208'!Q20)</f>
        <v>0</v>
      </c>
      <c r="F18" s="67"/>
      <c r="G18" s="77">
        <f t="shared" si="1"/>
        <v>0</v>
      </c>
    </row>
    <row r="19" spans="1:7" ht="12.45" x14ac:dyDescent="0.3">
      <c r="A19" s="67">
        <v>7</v>
      </c>
      <c r="B19" s="68">
        <f>SUM('155:167'!E20)</f>
        <v>992.96897471341936</v>
      </c>
      <c r="C19" s="67"/>
      <c r="D19" s="68">
        <f t="shared" si="0"/>
        <v>992.96897471341936</v>
      </c>
      <c r="E19" s="68">
        <f>SUM('42:208'!M21,'42:208'!Q21)</f>
        <v>0</v>
      </c>
      <c r="F19" s="67"/>
      <c r="G19" s="77">
        <f t="shared" si="1"/>
        <v>0</v>
      </c>
    </row>
    <row r="20" spans="1:7" ht="12.45" x14ac:dyDescent="0.3">
      <c r="A20" s="67">
        <v>8</v>
      </c>
      <c r="B20" s="68">
        <f>SUM('155:167'!E21)</f>
        <v>1249.3073024355253</v>
      </c>
      <c r="C20" s="67"/>
      <c r="D20" s="68">
        <f t="shared" si="0"/>
        <v>1249.3073024355253</v>
      </c>
      <c r="E20" s="68">
        <f>SUM('42:208'!M22,'42:208'!Q22)</f>
        <v>0</v>
      </c>
      <c r="F20" s="67"/>
      <c r="G20" s="77">
        <f t="shared" si="1"/>
        <v>0</v>
      </c>
    </row>
    <row r="21" spans="1:7" ht="12.45" x14ac:dyDescent="0.3">
      <c r="A21" s="67">
        <v>9</v>
      </c>
      <c r="B21" s="68">
        <f>SUM('155:167'!E22)</f>
        <v>1495.6878916513788</v>
      </c>
      <c r="C21" s="67"/>
      <c r="D21" s="68">
        <f t="shared" si="0"/>
        <v>1495.6878916513788</v>
      </c>
      <c r="E21" s="68">
        <f>SUM('42:208'!M23,'42:208'!Q23)</f>
        <v>0</v>
      </c>
      <c r="F21" s="67"/>
      <c r="G21" s="77">
        <f t="shared" si="1"/>
        <v>0</v>
      </c>
    </row>
    <row r="22" spans="1:7" ht="12.45" x14ac:dyDescent="0.3">
      <c r="A22" s="67">
        <v>10</v>
      </c>
      <c r="B22" s="68">
        <f>SUM('155:167'!E23)</f>
        <v>1535.9366828444593</v>
      </c>
      <c r="C22" s="67"/>
      <c r="D22" s="68">
        <f t="shared" si="0"/>
        <v>1535.9366828444593</v>
      </c>
      <c r="E22" s="68">
        <f>SUM('42:208'!M24,'42:208'!Q24)</f>
        <v>0</v>
      </c>
      <c r="F22" s="67"/>
      <c r="G22" s="77">
        <f t="shared" si="1"/>
        <v>0</v>
      </c>
    </row>
    <row r="23" spans="1:7" ht="12.45" x14ac:dyDescent="0.3">
      <c r="A23" s="67">
        <v>11</v>
      </c>
      <c r="B23" s="68">
        <f>SUM('155:167'!E24)</f>
        <v>1473.0293608592492</v>
      </c>
      <c r="C23" s="67"/>
      <c r="D23" s="68">
        <f t="shared" si="0"/>
        <v>1473.0293608592492</v>
      </c>
      <c r="E23" s="68">
        <f>SUM('42:208'!M25,'42:208'!Q25)</f>
        <v>0</v>
      </c>
      <c r="F23" s="67"/>
      <c r="G23" s="77">
        <f t="shared" si="1"/>
        <v>0</v>
      </c>
    </row>
    <row r="24" spans="1:7" ht="12.45" x14ac:dyDescent="0.3">
      <c r="A24" s="67">
        <v>12</v>
      </c>
      <c r="B24" s="68">
        <f>SUM('155:167'!E25)</f>
        <v>1519.2389914860853</v>
      </c>
      <c r="C24" s="67"/>
      <c r="D24" s="68">
        <f t="shared" si="0"/>
        <v>1519.2389914860853</v>
      </c>
      <c r="E24" s="68">
        <f>SUM('42:208'!M26,'42:208'!Q26)</f>
        <v>0</v>
      </c>
      <c r="F24" s="67"/>
      <c r="G24" s="77">
        <f t="shared" si="1"/>
        <v>0</v>
      </c>
    </row>
    <row r="25" spans="1:7" ht="12.45" x14ac:dyDescent="0.3">
      <c r="A25" s="67">
        <v>13</v>
      </c>
      <c r="B25" s="68">
        <f>SUM('155:167'!E26)</f>
        <v>1409.6892421818184</v>
      </c>
      <c r="C25" s="67"/>
      <c r="D25" s="68">
        <f t="shared" si="0"/>
        <v>1409.6892421818184</v>
      </c>
      <c r="E25" s="68">
        <f>SUM('42:208'!M27,'42:208'!Q27)</f>
        <v>0</v>
      </c>
      <c r="F25" s="67"/>
      <c r="G25" s="77">
        <f t="shared" si="1"/>
        <v>0</v>
      </c>
    </row>
    <row r="26" spans="1:7" ht="12.45" x14ac:dyDescent="0.3">
      <c r="A26" s="67">
        <v>14</v>
      </c>
      <c r="B26" s="68">
        <f>SUM('155:167'!E27)</f>
        <v>1493.396582482711</v>
      </c>
      <c r="C26" s="67"/>
      <c r="D26" s="68">
        <f t="shared" si="0"/>
        <v>1493.396582482711</v>
      </c>
      <c r="E26" s="68">
        <f>SUM('42:208'!M28,'42:208'!Q28)</f>
        <v>0</v>
      </c>
      <c r="F26" s="67"/>
      <c r="G26" s="77">
        <f t="shared" si="1"/>
        <v>0</v>
      </c>
    </row>
    <row r="27" spans="1:7" ht="12.45" x14ac:dyDescent="0.3">
      <c r="A27" s="67">
        <v>15</v>
      </c>
      <c r="B27" s="68">
        <f>SUM('155:167'!E28)</f>
        <v>1466.5761150653661</v>
      </c>
      <c r="C27" s="67"/>
      <c r="D27" s="68">
        <f t="shared" si="0"/>
        <v>1466.5761150653661</v>
      </c>
      <c r="E27" s="68">
        <f>SUM('42:208'!M29,'42:208'!Q29)</f>
        <v>0</v>
      </c>
      <c r="F27" s="67"/>
      <c r="G27" s="77">
        <f t="shared" si="1"/>
        <v>0</v>
      </c>
    </row>
    <row r="28" spans="1:7" ht="12.45" x14ac:dyDescent="0.3">
      <c r="A28" s="67">
        <v>16</v>
      </c>
      <c r="B28" s="68">
        <f>SUM('155:167'!E29)</f>
        <v>1405.4401574406731</v>
      </c>
      <c r="C28" s="67"/>
      <c r="D28" s="68">
        <f t="shared" si="0"/>
        <v>1405.4401574406731</v>
      </c>
      <c r="E28" s="68">
        <f>SUM('42:208'!M30,'42:208'!Q30)</f>
        <v>0</v>
      </c>
      <c r="F28" s="67"/>
      <c r="G28" s="77">
        <f t="shared" si="1"/>
        <v>0</v>
      </c>
    </row>
    <row r="29" spans="1:7" ht="12.45" x14ac:dyDescent="0.3">
      <c r="A29" s="67">
        <v>17</v>
      </c>
      <c r="B29" s="68">
        <f>SUM('155:167'!E30)</f>
        <v>1477.5406768629957</v>
      </c>
      <c r="C29" s="67"/>
      <c r="D29" s="68">
        <f t="shared" si="0"/>
        <v>1477.5406768629957</v>
      </c>
      <c r="E29" s="68">
        <f>SUM('42:208'!M31,'42:208'!Q31)</f>
        <v>0</v>
      </c>
      <c r="F29" s="67"/>
      <c r="G29" s="77">
        <f t="shared" si="1"/>
        <v>0</v>
      </c>
    </row>
    <row r="30" spans="1:7" ht="12.45" x14ac:dyDescent="0.3">
      <c r="A30" s="67">
        <v>18</v>
      </c>
      <c r="B30" s="68">
        <f>SUM('155:167'!E31)</f>
        <v>1523.1848982442293</v>
      </c>
      <c r="C30" s="67"/>
      <c r="D30" s="68">
        <f t="shared" si="0"/>
        <v>1523.1848982442293</v>
      </c>
      <c r="E30" s="68">
        <f>SUM('42:208'!M32,'42:208'!Q32)</f>
        <v>0</v>
      </c>
      <c r="F30" s="67"/>
      <c r="G30" s="77">
        <f t="shared" si="1"/>
        <v>0</v>
      </c>
    </row>
    <row r="31" spans="1:7" ht="12.45" x14ac:dyDescent="0.3">
      <c r="A31" s="67">
        <v>19</v>
      </c>
      <c r="B31" s="68">
        <f>SUM('155:167'!E32)</f>
        <v>1363.5711244096931</v>
      </c>
      <c r="C31" s="67"/>
      <c r="D31" s="68">
        <f t="shared" si="0"/>
        <v>1363.5711244096931</v>
      </c>
      <c r="E31" s="68">
        <f>SUM('42:208'!M33,'42:208'!Q33)</f>
        <v>0</v>
      </c>
      <c r="F31" s="67"/>
      <c r="G31" s="77">
        <f t="shared" si="1"/>
        <v>0</v>
      </c>
    </row>
    <row r="32" spans="1:7" ht="12.45" x14ac:dyDescent="0.3">
      <c r="A32" s="71">
        <v>20</v>
      </c>
      <c r="B32" s="68">
        <f>SUM('155:167'!E33)</f>
        <v>1345.9323126036538</v>
      </c>
      <c r="C32" s="72"/>
      <c r="D32" s="68">
        <f t="shared" si="0"/>
        <v>1345.9323126036538</v>
      </c>
      <c r="E32" s="68">
        <f>SUM('42:208'!M34,'42:208'!Q34)</f>
        <v>0</v>
      </c>
      <c r="F32" s="72"/>
      <c r="G32" s="77">
        <f t="shared" si="1"/>
        <v>0</v>
      </c>
    </row>
    <row r="33" spans="1:7" ht="12.45" x14ac:dyDescent="0.3">
      <c r="A33" s="67">
        <v>21</v>
      </c>
      <c r="B33" s="68">
        <f>SUM('155:167'!E34)</f>
        <v>1377.5300174893293</v>
      </c>
      <c r="C33" s="67"/>
      <c r="D33" s="68">
        <f t="shared" si="0"/>
        <v>1377.5300174893293</v>
      </c>
      <c r="E33" s="68">
        <f>SUM('42:208'!M35,'42:208'!Q35)</f>
        <v>0</v>
      </c>
      <c r="F33" s="67"/>
      <c r="G33" s="77">
        <f t="shared" si="1"/>
        <v>0</v>
      </c>
    </row>
    <row r="34" spans="1:7" ht="12.45" x14ac:dyDescent="0.3">
      <c r="A34" s="67">
        <v>22</v>
      </c>
      <c r="B34" s="68">
        <f>SUM('155:167'!E35)</f>
        <v>1385.3931941491162</v>
      </c>
      <c r="C34" s="67"/>
      <c r="D34" s="68">
        <f t="shared" si="0"/>
        <v>1385.3931941491162</v>
      </c>
      <c r="E34" s="68">
        <f>SUM('42:208'!M36,'42:208'!Q36)</f>
        <v>0</v>
      </c>
      <c r="F34" s="67"/>
      <c r="G34" s="77">
        <f t="shared" si="1"/>
        <v>0</v>
      </c>
    </row>
    <row r="35" spans="1:7" ht="12.45" x14ac:dyDescent="0.3">
      <c r="A35" s="67">
        <v>23</v>
      </c>
      <c r="B35" s="68">
        <f>SUM('155:167'!E36)</f>
        <v>1300.2895306736293</v>
      </c>
      <c r="C35" s="67"/>
      <c r="D35" s="68">
        <f t="shared" si="0"/>
        <v>1300.2895306736293</v>
      </c>
      <c r="E35" s="68">
        <f>SUM('42:208'!M37,'42:208'!Q37)</f>
        <v>0</v>
      </c>
      <c r="F35" s="67"/>
      <c r="G35" s="77">
        <f t="shared" si="1"/>
        <v>0</v>
      </c>
    </row>
    <row r="36" spans="1:7" ht="12.45" x14ac:dyDescent="0.3">
      <c r="A36" s="67">
        <v>24</v>
      </c>
      <c r="B36" s="68">
        <f>SUM('155:167'!E37)</f>
        <v>1180.7415224518072</v>
      </c>
      <c r="C36" s="67"/>
      <c r="D36" s="68">
        <f t="shared" si="0"/>
        <v>1180.7415224518072</v>
      </c>
      <c r="E36" s="68">
        <f>SUM('42:208'!M38,'42:208'!Q38)</f>
        <v>0</v>
      </c>
      <c r="F36" s="67"/>
      <c r="G36" s="77">
        <f t="shared" si="1"/>
        <v>0</v>
      </c>
    </row>
    <row r="37" spans="1:7" ht="14.6" x14ac:dyDescent="0.35">
      <c r="A37" s="129" t="s">
        <v>14</v>
      </c>
      <c r="B37" s="130">
        <f>SUM(B13:B36)</f>
        <v>30250.764993938385</v>
      </c>
      <c r="C37" s="131"/>
      <c r="D37" s="130">
        <f>B37</f>
        <v>30250.764993938385</v>
      </c>
      <c r="E37" s="130"/>
      <c r="F37" s="131"/>
      <c r="G37" s="130"/>
    </row>
    <row r="38" spans="1:7" ht="17.600000000000001" x14ac:dyDescent="0.4">
      <c r="C38" s="74"/>
      <c r="D38" s="74"/>
      <c r="E38" s="74"/>
      <c r="F38" s="75"/>
    </row>
    <row r="39" spans="1:7" ht="15" x14ac:dyDescent="0.35">
      <c r="A39" s="247" t="s">
        <v>508</v>
      </c>
      <c r="B39" s="247"/>
      <c r="C39" s="247"/>
      <c r="D39" s="247"/>
      <c r="E39" s="247"/>
      <c r="F39" s="247"/>
      <c r="G39" s="247"/>
    </row>
    <row r="43" spans="1:7" ht="13.3" x14ac:dyDescent="0.4">
      <c r="A43" s="248"/>
      <c r="B43" s="248"/>
    </row>
    <row r="44" spans="1:7" ht="13.3" x14ac:dyDescent="0.4">
      <c r="A44" s="233"/>
      <c r="B44" s="234"/>
    </row>
    <row r="45" spans="1:7" hidden="1" x14ac:dyDescent="0.35">
      <c r="D45" s="76">
        <f>MAX(D13:D36)</f>
        <v>1535.9366828444593</v>
      </c>
      <c r="G45" s="76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5" priority="1" stopIfTrue="1" operator="equal">
      <formula>$D$45</formula>
    </cfRule>
  </conditionalFormatting>
  <conditionalFormatting sqref="G13:G36">
    <cfRule type="cellIs" dxfId="4" priority="2" stopIfTrue="1" operator="equal">
      <formula>$G$45</formula>
    </cfRule>
  </conditionalFormatting>
  <pageMargins left="0.7" right="0.7" top="0.75" bottom="0.75" header="0.3" footer="0.3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G45"/>
  <sheetViews>
    <sheetView workbookViewId="0">
      <selection activeCell="A5" sqref="A5"/>
    </sheetView>
  </sheetViews>
  <sheetFormatPr defaultColWidth="9.07421875" defaultRowHeight="12.9" x14ac:dyDescent="0.35"/>
  <cols>
    <col min="1" max="1" width="9.07421875" style="52"/>
    <col min="2" max="2" width="13.69140625" style="73" customWidth="1"/>
    <col min="3" max="3" width="12.3046875" style="73" customWidth="1"/>
    <col min="4" max="4" width="13.69140625" style="73" customWidth="1"/>
    <col min="5" max="5" width="15" style="73" customWidth="1"/>
    <col min="6" max="6" width="14" style="73" customWidth="1"/>
    <col min="7" max="7" width="13" style="73" customWidth="1"/>
    <col min="8" max="16384" width="9.07421875" style="53"/>
  </cols>
  <sheetData>
    <row r="1" spans="1:7" x14ac:dyDescent="0.35">
      <c r="B1" s="235"/>
      <c r="C1" s="235"/>
      <c r="D1" s="235"/>
      <c r="E1" s="235"/>
      <c r="F1" s="235"/>
      <c r="G1" s="2" t="s">
        <v>1</v>
      </c>
    </row>
    <row r="2" spans="1:7" ht="15.45" x14ac:dyDescent="0.4">
      <c r="A2" s="123"/>
      <c r="B2" s="236" t="s">
        <v>277</v>
      </c>
      <c r="C2" s="237"/>
      <c r="D2" s="237"/>
      <c r="E2" s="237"/>
      <c r="F2" s="237"/>
      <c r="G2" s="55"/>
    </row>
    <row r="3" spans="1:7" ht="15" x14ac:dyDescent="0.35">
      <c r="A3" s="122"/>
      <c r="B3" s="57"/>
      <c r="C3" s="57"/>
      <c r="D3" s="57"/>
      <c r="E3" s="57"/>
      <c r="F3" s="57"/>
      <c r="G3" s="57"/>
    </row>
    <row r="4" spans="1:7" ht="15.45" x14ac:dyDescent="0.4">
      <c r="A4" s="236" t="s">
        <v>586</v>
      </c>
      <c r="B4" s="238"/>
      <c r="C4" s="238"/>
      <c r="D4" s="238"/>
      <c r="E4" s="238"/>
      <c r="F4" s="238"/>
      <c r="G4" s="238"/>
    </row>
    <row r="5" spans="1:7" ht="15.45" x14ac:dyDescent="0.4">
      <c r="A5" s="123"/>
      <c r="B5" s="239"/>
      <c r="C5" s="240"/>
      <c r="D5" s="58"/>
      <c r="E5" s="58"/>
      <c r="F5" s="55"/>
      <c r="G5" s="55"/>
    </row>
    <row r="6" spans="1:7" ht="15" x14ac:dyDescent="0.35">
      <c r="A6" s="241" t="s">
        <v>278</v>
      </c>
      <c r="B6" s="240"/>
      <c r="C6" s="240"/>
      <c r="D6" s="240"/>
      <c r="E6" s="240"/>
      <c r="F6" s="240"/>
      <c r="G6" s="240"/>
    </row>
    <row r="7" spans="1:7" ht="15.45" x14ac:dyDescent="0.4">
      <c r="A7" s="123"/>
      <c r="B7" s="124"/>
      <c r="C7" s="124"/>
      <c r="D7" s="124"/>
      <c r="E7" s="124"/>
      <c r="F7" s="124"/>
      <c r="G7" s="124"/>
    </row>
    <row r="8" spans="1:7" ht="15" x14ac:dyDescent="0.35">
      <c r="A8" s="236" t="s">
        <v>516</v>
      </c>
      <c r="B8" s="237"/>
      <c r="C8" s="237"/>
      <c r="D8" s="237"/>
      <c r="E8" s="237"/>
      <c r="F8" s="237"/>
      <c r="G8" s="237"/>
    </row>
    <row r="9" spans="1:7" ht="14.6" x14ac:dyDescent="0.4">
      <c r="B9" s="60"/>
      <c r="C9" s="120"/>
      <c r="D9" s="120"/>
      <c r="E9" s="120"/>
      <c r="F9" s="120"/>
      <c r="G9" s="120"/>
    </row>
    <row r="10" spans="1:7" ht="15.45" x14ac:dyDescent="0.4">
      <c r="A10" s="242" t="s">
        <v>279</v>
      </c>
      <c r="B10" s="244" t="s">
        <v>10</v>
      </c>
      <c r="C10" s="245"/>
      <c r="D10" s="245"/>
      <c r="E10" s="244" t="s">
        <v>11</v>
      </c>
      <c r="F10" s="245"/>
      <c r="G10" s="246"/>
    </row>
    <row r="11" spans="1:7" s="62" customFormat="1" ht="57.9" x14ac:dyDescent="0.4">
      <c r="A11" s="243"/>
      <c r="B11" s="61" t="s">
        <v>475</v>
      </c>
      <c r="C11" s="61" t="s">
        <v>476</v>
      </c>
      <c r="D11" s="61" t="s">
        <v>477</v>
      </c>
      <c r="E11" s="61" t="s">
        <v>475</v>
      </c>
      <c r="F11" s="61" t="s">
        <v>476</v>
      </c>
      <c r="G11" s="61" t="s">
        <v>478</v>
      </c>
    </row>
    <row r="12" spans="1:7" s="66" customFormat="1" ht="10.75" x14ac:dyDescent="0.3">
      <c r="A12" s="63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5">
        <v>7</v>
      </c>
    </row>
    <row r="13" spans="1:7" ht="12.45" x14ac:dyDescent="0.3">
      <c r="A13" s="67">
        <v>1</v>
      </c>
      <c r="B13" s="68">
        <f>SUM('168:208'!E14)</f>
        <v>2476.0077390121414</v>
      </c>
      <c r="C13" s="67"/>
      <c r="D13" s="68">
        <f>B13</f>
        <v>2476.0077390121414</v>
      </c>
      <c r="E13" s="68">
        <f>SUM('42:208'!M15,'42:208'!Q15)</f>
        <v>0</v>
      </c>
      <c r="F13" s="67"/>
      <c r="G13" s="77">
        <f>E13</f>
        <v>0</v>
      </c>
    </row>
    <row r="14" spans="1:7" ht="12.45" x14ac:dyDescent="0.3">
      <c r="A14" s="67">
        <v>2</v>
      </c>
      <c r="B14" s="68">
        <f>SUM('168:208'!E15)</f>
        <v>2717.399202704818</v>
      </c>
      <c r="C14" s="67"/>
      <c r="D14" s="68">
        <f t="shared" ref="D14:D36" si="0">B14</f>
        <v>2717.399202704818</v>
      </c>
      <c r="E14" s="68">
        <f>SUM('42:208'!M16,'42:208'!Q16)</f>
        <v>0</v>
      </c>
      <c r="F14" s="67"/>
      <c r="G14" s="77">
        <f t="shared" ref="G14:G36" si="1">E14</f>
        <v>0</v>
      </c>
    </row>
    <row r="15" spans="1:7" s="70" customFormat="1" ht="12.45" x14ac:dyDescent="0.3">
      <c r="A15" s="69">
        <v>3</v>
      </c>
      <c r="B15" s="68">
        <f>SUM('168:208'!E16)</f>
        <v>2911.3956954904252</v>
      </c>
      <c r="C15" s="69"/>
      <c r="D15" s="68">
        <f t="shared" si="0"/>
        <v>2911.3956954904252</v>
      </c>
      <c r="E15" s="68">
        <f>SUM('42:208'!M17,'42:208'!Q17)</f>
        <v>0</v>
      </c>
      <c r="F15" s="69"/>
      <c r="G15" s="77">
        <f t="shared" si="1"/>
        <v>0</v>
      </c>
    </row>
    <row r="16" spans="1:7" ht="12.45" x14ac:dyDescent="0.3">
      <c r="A16" s="67">
        <v>4</v>
      </c>
      <c r="B16" s="68">
        <f>SUM('168:208'!E17)</f>
        <v>2825.8652848061065</v>
      </c>
      <c r="C16" s="67"/>
      <c r="D16" s="68">
        <f t="shared" si="0"/>
        <v>2825.8652848061065</v>
      </c>
      <c r="E16" s="68">
        <f>SUM('42:208'!M18,'42:208'!Q18)</f>
        <v>0</v>
      </c>
      <c r="F16" s="67"/>
      <c r="G16" s="77">
        <f t="shared" si="1"/>
        <v>0</v>
      </c>
    </row>
    <row r="17" spans="1:7" ht="12.45" x14ac:dyDescent="0.3">
      <c r="A17" s="67">
        <v>5</v>
      </c>
      <c r="B17" s="68">
        <f>SUM('168:208'!E18)</f>
        <v>2115.7399762624</v>
      </c>
      <c r="C17" s="67"/>
      <c r="D17" s="68">
        <f t="shared" si="0"/>
        <v>2115.7399762624</v>
      </c>
      <c r="E17" s="68">
        <f>SUM('42:208'!M19,'42:208'!Q19)</f>
        <v>0</v>
      </c>
      <c r="F17" s="67"/>
      <c r="G17" s="77">
        <f t="shared" si="1"/>
        <v>0</v>
      </c>
    </row>
    <row r="18" spans="1:7" ht="12.45" x14ac:dyDescent="0.3">
      <c r="A18" s="67">
        <v>6</v>
      </c>
      <c r="B18" s="68">
        <f>SUM('168:208'!E19)</f>
        <v>2239.1252296157891</v>
      </c>
      <c r="C18" s="67"/>
      <c r="D18" s="68">
        <f t="shared" si="0"/>
        <v>2239.1252296157891</v>
      </c>
      <c r="E18" s="68">
        <f>SUM('42:208'!M20,'42:208'!Q20)</f>
        <v>0</v>
      </c>
      <c r="F18" s="67"/>
      <c r="G18" s="77">
        <f t="shared" si="1"/>
        <v>0</v>
      </c>
    </row>
    <row r="19" spans="1:7" ht="12.45" x14ac:dyDescent="0.3">
      <c r="A19" s="67">
        <v>7</v>
      </c>
      <c r="B19" s="68">
        <f>SUM('168:208'!E20)</f>
        <v>2975.2548417907501</v>
      </c>
      <c r="C19" s="67"/>
      <c r="D19" s="68">
        <f t="shared" si="0"/>
        <v>2975.2548417907501</v>
      </c>
      <c r="E19" s="68">
        <f>SUM('42:208'!M21,'42:208'!Q21)</f>
        <v>0</v>
      </c>
      <c r="F19" s="67"/>
      <c r="G19" s="77">
        <f t="shared" si="1"/>
        <v>0</v>
      </c>
    </row>
    <row r="20" spans="1:7" ht="12.45" x14ac:dyDescent="0.3">
      <c r="A20" s="67">
        <v>8</v>
      </c>
      <c r="B20" s="68">
        <f>SUM('168:208'!E21)</f>
        <v>3045.5411045498117</v>
      </c>
      <c r="C20" s="67"/>
      <c r="D20" s="68">
        <f t="shared" si="0"/>
        <v>3045.5411045498117</v>
      </c>
      <c r="E20" s="68">
        <f>SUM('42:208'!M22,'42:208'!Q22)</f>
        <v>0</v>
      </c>
      <c r="F20" s="67"/>
      <c r="G20" s="77">
        <f t="shared" si="1"/>
        <v>0</v>
      </c>
    </row>
    <row r="21" spans="1:7" ht="12.45" x14ac:dyDescent="0.3">
      <c r="A21" s="67">
        <v>9</v>
      </c>
      <c r="B21" s="68">
        <f>SUM('168:208'!E22)</f>
        <v>3607.6014677153839</v>
      </c>
      <c r="C21" s="67"/>
      <c r="D21" s="68">
        <f t="shared" si="0"/>
        <v>3607.6014677153839</v>
      </c>
      <c r="E21" s="68">
        <f>SUM('42:208'!M23,'42:208'!Q23)</f>
        <v>0</v>
      </c>
      <c r="F21" s="67"/>
      <c r="G21" s="77">
        <f t="shared" si="1"/>
        <v>0</v>
      </c>
    </row>
    <row r="22" spans="1:7" ht="12.45" x14ac:dyDescent="0.3">
      <c r="A22" s="67">
        <v>10</v>
      </c>
      <c r="B22" s="68">
        <f>SUM('168:208'!E23)</f>
        <v>3685.9706855063428</v>
      </c>
      <c r="C22" s="67"/>
      <c r="D22" s="68">
        <f>B22</f>
        <v>3685.9706855063428</v>
      </c>
      <c r="E22" s="68">
        <f>SUM('42:208'!M24,'42:208'!Q24)</f>
        <v>0</v>
      </c>
      <c r="F22" s="67"/>
      <c r="G22" s="77">
        <f t="shared" si="1"/>
        <v>0</v>
      </c>
    </row>
    <row r="23" spans="1:7" ht="12.45" x14ac:dyDescent="0.3">
      <c r="A23" s="67">
        <v>11</v>
      </c>
      <c r="B23" s="68">
        <f>SUM('168:208'!E24)</f>
        <v>3981.6771266633123</v>
      </c>
      <c r="C23" s="67"/>
      <c r="D23" s="68">
        <f t="shared" si="0"/>
        <v>3981.6771266633123</v>
      </c>
      <c r="E23" s="68">
        <f>SUM('42:208'!M25,'42:208'!Q25)</f>
        <v>0</v>
      </c>
      <c r="F23" s="67"/>
      <c r="G23" s="77">
        <f t="shared" si="1"/>
        <v>0</v>
      </c>
    </row>
    <row r="24" spans="1:7" ht="12.45" x14ac:dyDescent="0.3">
      <c r="A24" s="67">
        <v>12</v>
      </c>
      <c r="B24" s="68">
        <f>SUM('168:208'!E25)</f>
        <v>3961.7332749355442</v>
      </c>
      <c r="C24" s="67"/>
      <c r="D24" s="68">
        <f t="shared" si="0"/>
        <v>3961.7332749355442</v>
      </c>
      <c r="E24" s="68">
        <f>SUM('42:208'!M26,'42:208'!Q26)</f>
        <v>0</v>
      </c>
      <c r="F24" s="67"/>
      <c r="G24" s="77">
        <f t="shared" si="1"/>
        <v>0</v>
      </c>
    </row>
    <row r="25" spans="1:7" ht="12.45" x14ac:dyDescent="0.3">
      <c r="A25" s="67">
        <v>13</v>
      </c>
      <c r="B25" s="68">
        <f>SUM('168:208'!E26)</f>
        <v>3825.6385937454543</v>
      </c>
      <c r="C25" s="67"/>
      <c r="D25" s="68">
        <f t="shared" si="0"/>
        <v>3825.6385937454543</v>
      </c>
      <c r="E25" s="68">
        <f>SUM('42:208'!M27,'42:208'!Q27)</f>
        <v>0</v>
      </c>
      <c r="F25" s="67"/>
      <c r="G25" s="77">
        <f t="shared" si="1"/>
        <v>0</v>
      </c>
    </row>
    <row r="26" spans="1:7" ht="12.45" x14ac:dyDescent="0.3">
      <c r="A26" s="67">
        <v>14</v>
      </c>
      <c r="B26" s="68">
        <f>SUM('168:208'!E27)</f>
        <v>3581.5676591933625</v>
      </c>
      <c r="C26" s="67"/>
      <c r="D26" s="68">
        <f t="shared" si="0"/>
        <v>3581.5676591933625</v>
      </c>
      <c r="E26" s="68">
        <f>SUM('42:208'!M28,'42:208'!Q28)</f>
        <v>0</v>
      </c>
      <c r="F26" s="67"/>
      <c r="G26" s="77">
        <f t="shared" si="1"/>
        <v>0</v>
      </c>
    </row>
    <row r="27" spans="1:7" ht="12.45" x14ac:dyDescent="0.3">
      <c r="A27" s="67">
        <v>15</v>
      </c>
      <c r="B27" s="68">
        <f>SUM('168:208'!E28)</f>
        <v>3619.5392785475119</v>
      </c>
      <c r="C27" s="67"/>
      <c r="D27" s="68">
        <f t="shared" si="0"/>
        <v>3619.5392785475119</v>
      </c>
      <c r="E27" s="68">
        <f>SUM('42:208'!M29,'42:208'!Q29)</f>
        <v>0</v>
      </c>
      <c r="F27" s="67"/>
      <c r="G27" s="77">
        <f t="shared" si="1"/>
        <v>0</v>
      </c>
    </row>
    <row r="28" spans="1:7" ht="12.45" x14ac:dyDescent="0.3">
      <c r="A28" s="67">
        <v>16</v>
      </c>
      <c r="B28" s="68">
        <f>SUM('168:208'!E29)</f>
        <v>3092.5542202512092</v>
      </c>
      <c r="C28" s="67"/>
      <c r="D28" s="68">
        <f t="shared" si="0"/>
        <v>3092.5542202512092</v>
      </c>
      <c r="E28" s="68">
        <f>SUM('42:208'!M30,'42:208'!Q30)</f>
        <v>0</v>
      </c>
      <c r="F28" s="67"/>
      <c r="G28" s="77">
        <f t="shared" si="1"/>
        <v>0</v>
      </c>
    </row>
    <row r="29" spans="1:7" ht="12.45" x14ac:dyDescent="0.3">
      <c r="A29" s="67">
        <v>17</v>
      </c>
      <c r="B29" s="68">
        <f>SUM('168:208'!E30)</f>
        <v>3122.1267507524221</v>
      </c>
      <c r="C29" s="67"/>
      <c r="D29" s="68">
        <f t="shared" si="0"/>
        <v>3122.1267507524221</v>
      </c>
      <c r="E29" s="68">
        <f>SUM('42:208'!M31,'42:208'!Q31)</f>
        <v>0</v>
      </c>
      <c r="F29" s="67"/>
      <c r="G29" s="77">
        <f t="shared" si="1"/>
        <v>0</v>
      </c>
    </row>
    <row r="30" spans="1:7" ht="12.45" x14ac:dyDescent="0.3">
      <c r="A30" s="67">
        <v>18</v>
      </c>
      <c r="B30" s="68">
        <f>SUM('168:208'!E31)</f>
        <v>3049.3244208905439</v>
      </c>
      <c r="C30" s="67"/>
      <c r="D30" s="68">
        <f t="shared" si="0"/>
        <v>3049.3244208905439</v>
      </c>
      <c r="E30" s="68">
        <f>SUM('42:208'!M32,'42:208'!Q32)</f>
        <v>0</v>
      </c>
      <c r="F30" s="67"/>
      <c r="G30" s="77">
        <f t="shared" si="1"/>
        <v>0</v>
      </c>
    </row>
    <row r="31" spans="1:7" ht="12.45" x14ac:dyDescent="0.3">
      <c r="A31" s="67">
        <v>19</v>
      </c>
      <c r="B31" s="68">
        <f>SUM('168:208'!E32)</f>
        <v>3192.5417021828766</v>
      </c>
      <c r="C31" s="67"/>
      <c r="D31" s="68">
        <f t="shared" si="0"/>
        <v>3192.5417021828766</v>
      </c>
      <c r="E31" s="68">
        <f>SUM('42:208'!M33,'42:208'!Q33)</f>
        <v>0</v>
      </c>
      <c r="F31" s="67"/>
      <c r="G31" s="77">
        <f t="shared" si="1"/>
        <v>0</v>
      </c>
    </row>
    <row r="32" spans="1:7" ht="12.45" x14ac:dyDescent="0.3">
      <c r="A32" s="71">
        <v>20</v>
      </c>
      <c r="B32" s="68">
        <f>SUM('168:208'!E33)</f>
        <v>3795.2355290357423</v>
      </c>
      <c r="C32" s="72"/>
      <c r="D32" s="68">
        <f t="shared" si="0"/>
        <v>3795.2355290357423</v>
      </c>
      <c r="E32" s="68">
        <f>SUM('42:208'!M34,'42:208'!Q34)</f>
        <v>0</v>
      </c>
      <c r="F32" s="72"/>
      <c r="G32" s="77">
        <f t="shared" si="1"/>
        <v>0</v>
      </c>
    </row>
    <row r="33" spans="1:7" ht="12.45" x14ac:dyDescent="0.3">
      <c r="A33" s="67">
        <v>21</v>
      </c>
      <c r="B33" s="68">
        <f>SUM('168:208'!E34)</f>
        <v>3376.3392166524386</v>
      </c>
      <c r="C33" s="67"/>
      <c r="D33" s="68">
        <f t="shared" si="0"/>
        <v>3376.3392166524386</v>
      </c>
      <c r="E33" s="68">
        <f>SUM('42:208'!M35,'42:208'!Q35)</f>
        <v>0</v>
      </c>
      <c r="F33" s="67"/>
      <c r="G33" s="77">
        <f t="shared" si="1"/>
        <v>0</v>
      </c>
    </row>
    <row r="34" spans="1:7" ht="12.45" x14ac:dyDescent="0.3">
      <c r="A34" s="67">
        <v>22</v>
      </c>
      <c r="B34" s="68">
        <f>SUM('168:208'!E35)</f>
        <v>3279.5836789177561</v>
      </c>
      <c r="C34" s="67"/>
      <c r="D34" s="68">
        <f t="shared" si="0"/>
        <v>3279.5836789177561</v>
      </c>
      <c r="E34" s="68">
        <f>SUM('42:208'!M36,'42:208'!Q36)</f>
        <v>0</v>
      </c>
      <c r="F34" s="67"/>
      <c r="G34" s="77">
        <f t="shared" si="1"/>
        <v>0</v>
      </c>
    </row>
    <row r="35" spans="1:7" ht="12.45" x14ac:dyDescent="0.3">
      <c r="A35" s="67">
        <v>23</v>
      </c>
      <c r="B35" s="68">
        <f>SUM('168:208'!E36)</f>
        <v>3192.8980472898184</v>
      </c>
      <c r="C35" s="67"/>
      <c r="D35" s="68">
        <f t="shared" si="0"/>
        <v>3192.8980472898184</v>
      </c>
      <c r="E35" s="68">
        <f>SUM('42:208'!M37,'42:208'!Q37)</f>
        <v>0</v>
      </c>
      <c r="F35" s="67"/>
      <c r="G35" s="77">
        <f t="shared" si="1"/>
        <v>0</v>
      </c>
    </row>
    <row r="36" spans="1:7" ht="12.45" x14ac:dyDescent="0.3">
      <c r="A36" s="67">
        <v>24</v>
      </c>
      <c r="B36" s="68">
        <f>SUM('168:208'!E37)</f>
        <v>2742.6889153614452</v>
      </c>
      <c r="C36" s="67"/>
      <c r="D36" s="68">
        <f t="shared" si="0"/>
        <v>2742.6889153614452</v>
      </c>
      <c r="E36" s="68">
        <f>SUM('42:208'!M38,'42:208'!Q38)</f>
        <v>0</v>
      </c>
      <c r="F36" s="67"/>
      <c r="G36" s="77">
        <f t="shared" si="1"/>
        <v>0</v>
      </c>
    </row>
    <row r="37" spans="1:7" ht="14.6" x14ac:dyDescent="0.35">
      <c r="A37" s="129" t="s">
        <v>14</v>
      </c>
      <c r="B37" s="130">
        <f>SUM(B13:B36)</f>
        <v>76413.349641873414</v>
      </c>
      <c r="C37" s="131"/>
      <c r="D37" s="130">
        <f>B37</f>
        <v>76413.349641873414</v>
      </c>
      <c r="E37" s="130"/>
      <c r="F37" s="131"/>
      <c r="G37" s="130"/>
    </row>
    <row r="38" spans="1:7" ht="17.600000000000001" x14ac:dyDescent="0.4">
      <c r="C38" s="74"/>
      <c r="D38" s="74"/>
      <c r="E38" s="74"/>
      <c r="F38" s="75"/>
    </row>
    <row r="39" spans="1:7" ht="15" x14ac:dyDescent="0.35">
      <c r="A39" s="247" t="s">
        <v>508</v>
      </c>
      <c r="B39" s="247"/>
      <c r="C39" s="247"/>
      <c r="D39" s="247"/>
      <c r="E39" s="247"/>
      <c r="F39" s="247"/>
      <c r="G39" s="247"/>
    </row>
    <row r="43" spans="1:7" ht="13.3" x14ac:dyDescent="0.4">
      <c r="A43" s="248"/>
      <c r="B43" s="248"/>
    </row>
    <row r="44" spans="1:7" ht="13.3" x14ac:dyDescent="0.4">
      <c r="A44" s="233"/>
      <c r="B44" s="234"/>
    </row>
    <row r="45" spans="1:7" hidden="1" x14ac:dyDescent="0.35">
      <c r="D45" s="76">
        <f>MAX(D13:D36)</f>
        <v>3981.6771266633123</v>
      </c>
      <c r="G45" s="76">
        <f>MAX(G13:G36)</f>
        <v>0</v>
      </c>
    </row>
  </sheetData>
  <mergeCells count="12">
    <mergeCell ref="A44:B44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39:G39"/>
    <mergeCell ref="A43:B43"/>
  </mergeCells>
  <conditionalFormatting sqref="D13:D36">
    <cfRule type="cellIs" dxfId="3" priority="1" stopIfTrue="1" operator="equal">
      <formula>$D$45</formula>
    </cfRule>
  </conditionalFormatting>
  <conditionalFormatting sqref="G13:G36">
    <cfRule type="cellIs" dxfId="2" priority="2" stopIfTrue="1" operator="equal">
      <formula>$G$45</formula>
    </cfRule>
  </conditionalFormatting>
  <pageMargins left="0.7" right="0.7" top="0.75" bottom="0.75" header="0.3" footer="0.3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45"/>
  <sheetViews>
    <sheetView zoomScale="85" zoomScaleNormal="85" workbookViewId="0">
      <selection activeCell="A5" sqref="A5"/>
    </sheetView>
  </sheetViews>
  <sheetFormatPr defaultColWidth="9.07421875" defaultRowHeight="12.9" x14ac:dyDescent="0.35"/>
  <cols>
    <col min="1" max="1" width="9.07421875" style="52"/>
    <col min="2" max="2" width="13.69140625" style="73" customWidth="1"/>
    <col min="3" max="3" width="12.3046875" style="73" customWidth="1"/>
    <col min="4" max="4" width="13.69140625" style="73" customWidth="1"/>
    <col min="5" max="5" width="15" style="73" customWidth="1"/>
    <col min="6" max="6" width="14" style="73" customWidth="1"/>
    <col min="7" max="7" width="13" style="73" customWidth="1"/>
    <col min="8" max="16384" width="9.07421875" style="53"/>
  </cols>
  <sheetData>
    <row r="1" spans="1:7" x14ac:dyDescent="0.35">
      <c r="B1" s="235"/>
      <c r="C1" s="235"/>
      <c r="D1" s="235"/>
      <c r="E1" s="235"/>
      <c r="F1" s="235"/>
      <c r="G1" s="2" t="s">
        <v>1</v>
      </c>
    </row>
    <row r="2" spans="1:7" ht="15.45" x14ac:dyDescent="0.4">
      <c r="A2" s="54"/>
      <c r="B2" s="236" t="s">
        <v>277</v>
      </c>
      <c r="C2" s="237"/>
      <c r="D2" s="237"/>
      <c r="E2" s="237"/>
      <c r="F2" s="237"/>
      <c r="G2" s="55"/>
    </row>
    <row r="3" spans="1:7" ht="15" x14ac:dyDescent="0.35">
      <c r="A3" s="56"/>
      <c r="B3" s="57"/>
      <c r="C3" s="57"/>
      <c r="D3" s="57"/>
      <c r="E3" s="57"/>
      <c r="F3" s="57"/>
      <c r="G3" s="57"/>
    </row>
    <row r="4" spans="1:7" ht="15.45" x14ac:dyDescent="0.4">
      <c r="A4" s="236" t="s">
        <v>586</v>
      </c>
      <c r="B4" s="238"/>
      <c r="C4" s="238"/>
      <c r="D4" s="238"/>
      <c r="E4" s="238"/>
      <c r="F4" s="238"/>
      <c r="G4" s="238"/>
    </row>
    <row r="5" spans="1:7" ht="15.45" x14ac:dyDescent="0.4">
      <c r="A5" s="54"/>
      <c r="B5" s="239"/>
      <c r="C5" s="240"/>
      <c r="D5" s="58"/>
      <c r="E5" s="58"/>
      <c r="F5" s="55"/>
      <c r="G5" s="55"/>
    </row>
    <row r="6" spans="1:7" ht="15" x14ac:dyDescent="0.35">
      <c r="A6" s="241" t="s">
        <v>278</v>
      </c>
      <c r="B6" s="240"/>
      <c r="C6" s="240"/>
      <c r="D6" s="240"/>
      <c r="E6" s="240"/>
      <c r="F6" s="240"/>
      <c r="G6" s="240"/>
    </row>
    <row r="7" spans="1:7" ht="15.45" x14ac:dyDescent="0.4">
      <c r="A7" s="54"/>
      <c r="B7" s="59"/>
      <c r="C7" s="59"/>
      <c r="D7" s="59"/>
      <c r="E7" s="59"/>
      <c r="F7" s="59"/>
      <c r="G7" s="59"/>
    </row>
    <row r="8" spans="1:7" ht="15" x14ac:dyDescent="0.35">
      <c r="A8" s="236" t="s">
        <v>280</v>
      </c>
      <c r="B8" s="237"/>
      <c r="C8" s="237"/>
      <c r="D8" s="237"/>
      <c r="E8" s="237"/>
      <c r="F8" s="237"/>
      <c r="G8" s="237"/>
    </row>
    <row r="9" spans="1:7" ht="14.6" x14ac:dyDescent="0.4">
      <c r="B9" s="60"/>
      <c r="C9" s="35"/>
      <c r="D9" s="35"/>
      <c r="E9" s="35"/>
      <c r="F9" s="35"/>
      <c r="G9" s="35"/>
    </row>
    <row r="10" spans="1:7" ht="15.45" x14ac:dyDescent="0.4">
      <c r="A10" s="242" t="s">
        <v>279</v>
      </c>
      <c r="B10" s="244" t="s">
        <v>10</v>
      </c>
      <c r="C10" s="245"/>
      <c r="D10" s="245"/>
      <c r="E10" s="244" t="s">
        <v>11</v>
      </c>
      <c r="F10" s="245"/>
      <c r="G10" s="246"/>
    </row>
    <row r="11" spans="1:7" s="62" customFormat="1" ht="57.9" x14ac:dyDescent="0.4">
      <c r="A11" s="243"/>
      <c r="B11" s="61" t="s">
        <v>475</v>
      </c>
      <c r="C11" s="61" t="s">
        <v>476</v>
      </c>
      <c r="D11" s="61" t="s">
        <v>477</v>
      </c>
      <c r="E11" s="61" t="s">
        <v>475</v>
      </c>
      <c r="F11" s="61" t="s">
        <v>476</v>
      </c>
      <c r="G11" s="61" t="s">
        <v>478</v>
      </c>
    </row>
    <row r="12" spans="1:7" s="66" customFormat="1" ht="10.75" x14ac:dyDescent="0.3">
      <c r="A12" s="63">
        <v>1</v>
      </c>
      <c r="B12" s="64">
        <v>2</v>
      </c>
      <c r="C12" s="64">
        <v>3</v>
      </c>
      <c r="D12" s="64">
        <v>4</v>
      </c>
      <c r="E12" s="64">
        <v>5</v>
      </c>
      <c r="F12" s="64">
        <v>6</v>
      </c>
      <c r="G12" s="65">
        <v>7</v>
      </c>
    </row>
    <row r="13" spans="1:7" ht="12.45" x14ac:dyDescent="0.3">
      <c r="A13" s="67">
        <v>1</v>
      </c>
      <c r="B13" s="68">
        <f>SUM('1:208'!E14)</f>
        <v>9269.6021366006808</v>
      </c>
      <c r="C13" s="67"/>
      <c r="D13" s="68">
        <f>B13</f>
        <v>9269.6021366006808</v>
      </c>
      <c r="E13" s="68">
        <f>SUM('42:208'!M15,'42:208'!Q15)</f>
        <v>0</v>
      </c>
      <c r="F13" s="67"/>
      <c r="G13" s="77">
        <f>E13</f>
        <v>0</v>
      </c>
    </row>
    <row r="14" spans="1:7" ht="12.45" x14ac:dyDescent="0.3">
      <c r="A14" s="67">
        <v>2</v>
      </c>
      <c r="B14" s="68">
        <f>SUM('1:208'!E15)</f>
        <v>8414.4054083054707</v>
      </c>
      <c r="C14" s="67"/>
      <c r="D14" s="68">
        <f t="shared" ref="D14:D36" si="0">B14</f>
        <v>8414.4054083054707</v>
      </c>
      <c r="E14" s="68">
        <f>SUM('42:208'!M16,'42:208'!Q16)</f>
        <v>0</v>
      </c>
      <c r="F14" s="67"/>
      <c r="G14" s="77">
        <f t="shared" ref="G14:G36" si="1">E14</f>
        <v>0</v>
      </c>
    </row>
    <row r="15" spans="1:7" s="70" customFormat="1" ht="12.45" x14ac:dyDescent="0.3">
      <c r="A15" s="69">
        <v>3</v>
      </c>
      <c r="B15" s="68">
        <f>SUM('1:208'!E16)</f>
        <v>8473.4912897635477</v>
      </c>
      <c r="C15" s="69"/>
      <c r="D15" s="68">
        <f t="shared" si="0"/>
        <v>8473.4912897635477</v>
      </c>
      <c r="E15" s="68">
        <f>SUM('42:208'!M17,'42:208'!Q17)</f>
        <v>0</v>
      </c>
      <c r="F15" s="69"/>
      <c r="G15" s="77">
        <f t="shared" si="1"/>
        <v>0</v>
      </c>
    </row>
    <row r="16" spans="1:7" ht="12.45" x14ac:dyDescent="0.3">
      <c r="A16" s="67">
        <v>4</v>
      </c>
      <c r="B16" s="68">
        <f>SUM('1:208'!E17)</f>
        <v>8088.0649630502348</v>
      </c>
      <c r="C16" s="67"/>
      <c r="D16" s="68">
        <f t="shared" si="0"/>
        <v>8088.0649630502348</v>
      </c>
      <c r="E16" s="68">
        <f>SUM('42:208'!M18,'42:208'!Q18)</f>
        <v>0</v>
      </c>
      <c r="F16" s="67"/>
      <c r="G16" s="77">
        <f t="shared" si="1"/>
        <v>0</v>
      </c>
    </row>
    <row r="17" spans="1:7" ht="12.45" x14ac:dyDescent="0.3">
      <c r="A17" s="67">
        <v>5</v>
      </c>
      <c r="B17" s="68">
        <f>SUM('1:208'!E18)</f>
        <v>7305.586140062308</v>
      </c>
      <c r="C17" s="67"/>
      <c r="D17" s="68">
        <f t="shared" si="0"/>
        <v>7305.586140062308</v>
      </c>
      <c r="E17" s="68">
        <f>SUM('42:208'!M19,'42:208'!Q19)</f>
        <v>0</v>
      </c>
      <c r="F17" s="67"/>
      <c r="G17" s="77">
        <f t="shared" si="1"/>
        <v>0</v>
      </c>
    </row>
    <row r="18" spans="1:7" ht="12.45" x14ac:dyDescent="0.3">
      <c r="A18" s="67">
        <v>6</v>
      </c>
      <c r="B18" s="68">
        <f>SUM('1:208'!E19)</f>
        <v>8177.8679696413355</v>
      </c>
      <c r="C18" s="67"/>
      <c r="D18" s="68">
        <f t="shared" si="0"/>
        <v>8177.8679696413355</v>
      </c>
      <c r="E18" s="68">
        <f>SUM('42:208'!M20,'42:208'!Q20)</f>
        <v>0</v>
      </c>
      <c r="F18" s="67"/>
      <c r="G18" s="77">
        <f t="shared" si="1"/>
        <v>0</v>
      </c>
    </row>
    <row r="19" spans="1:7" ht="12.45" x14ac:dyDescent="0.3">
      <c r="A19" s="67">
        <v>7</v>
      </c>
      <c r="B19" s="68">
        <f>SUM('1:208'!E20)</f>
        <v>9274.3265869625066</v>
      </c>
      <c r="C19" s="67"/>
      <c r="D19" s="68">
        <f t="shared" si="0"/>
        <v>9274.3265869625066</v>
      </c>
      <c r="E19" s="68">
        <f>SUM('42:208'!M21,'42:208'!Q21)</f>
        <v>0</v>
      </c>
      <c r="F19" s="67"/>
      <c r="G19" s="77">
        <f t="shared" si="1"/>
        <v>0</v>
      </c>
    </row>
    <row r="20" spans="1:7" ht="12.45" x14ac:dyDescent="0.3">
      <c r="A20" s="67">
        <v>8</v>
      </c>
      <c r="B20" s="68">
        <f>SUM('1:208'!E21)</f>
        <v>10264.220118871655</v>
      </c>
      <c r="C20" s="67"/>
      <c r="D20" s="68">
        <f t="shared" si="0"/>
        <v>10264.220118871655</v>
      </c>
      <c r="E20" s="68">
        <f>SUM('42:208'!M22,'42:208'!Q22)</f>
        <v>0</v>
      </c>
      <c r="F20" s="67"/>
      <c r="G20" s="77">
        <f t="shared" si="1"/>
        <v>0</v>
      </c>
    </row>
    <row r="21" spans="1:7" ht="12.45" x14ac:dyDescent="0.3">
      <c r="A21" s="67">
        <v>9</v>
      </c>
      <c r="B21" s="68">
        <f>SUM('1:208'!E22)</f>
        <v>12183.566842033029</v>
      </c>
      <c r="C21" s="67"/>
      <c r="D21" s="68">
        <f t="shared" si="0"/>
        <v>12183.566842033029</v>
      </c>
      <c r="E21" s="68">
        <f>SUM('42:208'!M23,'42:208'!Q23)</f>
        <v>0</v>
      </c>
      <c r="F21" s="67"/>
      <c r="G21" s="77">
        <f t="shared" si="1"/>
        <v>0</v>
      </c>
    </row>
    <row r="22" spans="1:7" ht="12.45" x14ac:dyDescent="0.3">
      <c r="A22" s="67">
        <v>10</v>
      </c>
      <c r="B22" s="68">
        <f>SUM('1:208'!E23)</f>
        <v>12986.240144554005</v>
      </c>
      <c r="C22" s="67"/>
      <c r="D22" s="68">
        <f>B22</f>
        <v>12986.240144554005</v>
      </c>
      <c r="E22" s="68">
        <f>SUM('42:208'!M24,'42:208'!Q24)</f>
        <v>0</v>
      </c>
      <c r="F22" s="67"/>
      <c r="G22" s="77">
        <f t="shared" si="1"/>
        <v>0</v>
      </c>
    </row>
    <row r="23" spans="1:7" ht="12.45" x14ac:dyDescent="0.3">
      <c r="A23" s="67">
        <v>11</v>
      </c>
      <c r="B23" s="68">
        <f>SUM('1:208'!E24)</f>
        <v>14252.784077231367</v>
      </c>
      <c r="C23" s="67"/>
      <c r="D23" s="68">
        <f t="shared" si="0"/>
        <v>14252.784077231367</v>
      </c>
      <c r="E23" s="68">
        <f>SUM('42:208'!M25,'42:208'!Q25)</f>
        <v>0</v>
      </c>
      <c r="F23" s="67"/>
      <c r="G23" s="77">
        <f t="shared" si="1"/>
        <v>0</v>
      </c>
    </row>
    <row r="24" spans="1:7" ht="12.45" x14ac:dyDescent="0.3">
      <c r="A24" s="67">
        <v>12</v>
      </c>
      <c r="B24" s="68">
        <f>SUM('1:208'!E25)</f>
        <v>14628.366708906065</v>
      </c>
      <c r="C24" s="67"/>
      <c r="D24" s="68">
        <f t="shared" si="0"/>
        <v>14628.366708906065</v>
      </c>
      <c r="E24" s="68">
        <f>SUM('42:208'!M26,'42:208'!Q26)</f>
        <v>0</v>
      </c>
      <c r="F24" s="67"/>
      <c r="G24" s="77">
        <f t="shared" si="1"/>
        <v>0</v>
      </c>
    </row>
    <row r="25" spans="1:7" ht="12.45" x14ac:dyDescent="0.3">
      <c r="A25" s="67">
        <v>13</v>
      </c>
      <c r="B25" s="68">
        <f>SUM('1:208'!E26)</f>
        <v>13629.624264662318</v>
      </c>
      <c r="C25" s="67"/>
      <c r="D25" s="68">
        <f t="shared" si="0"/>
        <v>13629.624264662318</v>
      </c>
      <c r="E25" s="68">
        <f>SUM('42:208'!M27,'42:208'!Q27)</f>
        <v>0</v>
      </c>
      <c r="F25" s="67"/>
      <c r="G25" s="77">
        <f t="shared" si="1"/>
        <v>0</v>
      </c>
    </row>
    <row r="26" spans="1:7" ht="12.45" x14ac:dyDescent="0.3">
      <c r="A26" s="67">
        <v>14</v>
      </c>
      <c r="B26" s="68">
        <f>SUM('1:208'!E27)</f>
        <v>13236.488567640548</v>
      </c>
      <c r="C26" s="67"/>
      <c r="D26" s="68">
        <f t="shared" si="0"/>
        <v>13236.488567640548</v>
      </c>
      <c r="E26" s="68">
        <f>SUM('42:208'!M28,'42:208'!Q28)</f>
        <v>0</v>
      </c>
      <c r="F26" s="67"/>
      <c r="G26" s="77">
        <f t="shared" si="1"/>
        <v>0</v>
      </c>
    </row>
    <row r="27" spans="1:7" ht="12.45" x14ac:dyDescent="0.3">
      <c r="A27" s="67">
        <v>15</v>
      </c>
      <c r="B27" s="68">
        <f>SUM('1:208'!E28)</f>
        <v>13321.383749597169</v>
      </c>
      <c r="C27" s="67"/>
      <c r="D27" s="68">
        <f t="shared" si="0"/>
        <v>13321.383749597169</v>
      </c>
      <c r="E27" s="68">
        <f>SUM('42:208'!M29,'42:208'!Q29)</f>
        <v>0</v>
      </c>
      <c r="F27" s="67"/>
      <c r="G27" s="77">
        <f t="shared" si="1"/>
        <v>0</v>
      </c>
    </row>
    <row r="28" spans="1:7" ht="12.45" x14ac:dyDescent="0.3">
      <c r="A28" s="67">
        <v>16</v>
      </c>
      <c r="B28" s="68">
        <f>SUM('1:208'!E29)</f>
        <v>12852.535457454936</v>
      </c>
      <c r="C28" s="67"/>
      <c r="D28" s="68">
        <f t="shared" si="0"/>
        <v>12852.535457454936</v>
      </c>
      <c r="E28" s="68">
        <f>SUM('42:208'!M30,'42:208'!Q30)</f>
        <v>0</v>
      </c>
      <c r="F28" s="67"/>
      <c r="G28" s="77">
        <f t="shared" si="1"/>
        <v>0</v>
      </c>
    </row>
    <row r="29" spans="1:7" ht="12.45" x14ac:dyDescent="0.3">
      <c r="A29" s="67">
        <v>17</v>
      </c>
      <c r="B29" s="68">
        <f>SUM('1:208'!E30)</f>
        <v>13013.433477500232</v>
      </c>
      <c r="C29" s="67"/>
      <c r="D29" s="68">
        <f t="shared" si="0"/>
        <v>13013.433477500232</v>
      </c>
      <c r="E29" s="68">
        <f>SUM('42:208'!M31,'42:208'!Q31)</f>
        <v>0</v>
      </c>
      <c r="F29" s="67"/>
      <c r="G29" s="77">
        <f t="shared" si="1"/>
        <v>0</v>
      </c>
    </row>
    <row r="30" spans="1:7" ht="12.45" x14ac:dyDescent="0.3">
      <c r="A30" s="67">
        <v>18</v>
      </c>
      <c r="B30" s="68">
        <f>SUM('1:208'!E31)</f>
        <v>12797.895594149466</v>
      </c>
      <c r="C30" s="67"/>
      <c r="D30" s="68">
        <f t="shared" si="0"/>
        <v>12797.895594149466</v>
      </c>
      <c r="E30" s="68">
        <f>SUM('42:208'!M32,'42:208'!Q32)</f>
        <v>0</v>
      </c>
      <c r="F30" s="67"/>
      <c r="G30" s="77">
        <f t="shared" si="1"/>
        <v>0</v>
      </c>
    </row>
    <row r="31" spans="1:7" ht="12.45" x14ac:dyDescent="0.3">
      <c r="A31" s="67">
        <v>19</v>
      </c>
      <c r="B31" s="68">
        <f>SUM('1:208'!E32)</f>
        <v>12569.402241861762</v>
      </c>
      <c r="C31" s="67"/>
      <c r="D31" s="68">
        <f t="shared" si="0"/>
        <v>12569.402241861762</v>
      </c>
      <c r="E31" s="68">
        <f>SUM('42:208'!M33,'42:208'!Q33)</f>
        <v>0</v>
      </c>
      <c r="F31" s="67"/>
      <c r="G31" s="77">
        <f t="shared" si="1"/>
        <v>0</v>
      </c>
    </row>
    <row r="32" spans="1:7" ht="12.45" x14ac:dyDescent="0.3">
      <c r="A32" s="71">
        <v>20</v>
      </c>
      <c r="B32" s="68">
        <f>SUM('1:208'!E33)</f>
        <v>13438.411434469226</v>
      </c>
      <c r="C32" s="72"/>
      <c r="D32" s="68">
        <f t="shared" si="0"/>
        <v>13438.411434469226</v>
      </c>
      <c r="E32" s="68">
        <f>SUM('42:208'!M34,'42:208'!Q34)</f>
        <v>0</v>
      </c>
      <c r="F32" s="72"/>
      <c r="G32" s="77">
        <f t="shared" si="1"/>
        <v>0</v>
      </c>
    </row>
    <row r="33" spans="1:7" ht="12.45" x14ac:dyDescent="0.3">
      <c r="A33" s="67">
        <v>21</v>
      </c>
      <c r="B33" s="68">
        <f>SUM('1:208'!E34)</f>
        <v>12761.73802199079</v>
      </c>
      <c r="C33" s="67"/>
      <c r="D33" s="68">
        <f t="shared" si="0"/>
        <v>12761.73802199079</v>
      </c>
      <c r="E33" s="68">
        <f>SUM('42:208'!M35,'42:208'!Q35)</f>
        <v>0</v>
      </c>
      <c r="F33" s="67"/>
      <c r="G33" s="77">
        <f t="shared" si="1"/>
        <v>0</v>
      </c>
    </row>
    <row r="34" spans="1:7" ht="12.45" x14ac:dyDescent="0.3">
      <c r="A34" s="67">
        <v>22</v>
      </c>
      <c r="B34" s="68">
        <f>SUM('1:208'!E35)</f>
        <v>12605.41205417852</v>
      </c>
      <c r="C34" s="67"/>
      <c r="D34" s="68">
        <f t="shared" si="0"/>
        <v>12605.41205417852</v>
      </c>
      <c r="E34" s="68">
        <f>SUM('42:208'!M36,'42:208'!Q36)</f>
        <v>0</v>
      </c>
      <c r="F34" s="67"/>
      <c r="G34" s="77">
        <f t="shared" si="1"/>
        <v>0</v>
      </c>
    </row>
    <row r="35" spans="1:7" ht="12.45" x14ac:dyDescent="0.3">
      <c r="A35" s="67">
        <v>23</v>
      </c>
      <c r="B35" s="68">
        <f>SUM('1:208'!E36)</f>
        <v>11163.728174647487</v>
      </c>
      <c r="C35" s="67"/>
      <c r="D35" s="68">
        <f t="shared" si="0"/>
        <v>11163.728174647487</v>
      </c>
      <c r="E35" s="68">
        <f>SUM('42:208'!M37,'42:208'!Q37)</f>
        <v>0</v>
      </c>
      <c r="F35" s="67"/>
      <c r="G35" s="77">
        <f t="shared" si="1"/>
        <v>0</v>
      </c>
    </row>
    <row r="36" spans="1:7" ht="12.45" x14ac:dyDescent="0.3">
      <c r="A36" s="67">
        <v>24</v>
      </c>
      <c r="B36" s="68">
        <f>SUM('1:208'!E37)</f>
        <v>9908.4468980858328</v>
      </c>
      <c r="C36" s="67"/>
      <c r="D36" s="68">
        <f t="shared" si="0"/>
        <v>9908.4468980858328</v>
      </c>
      <c r="E36" s="68">
        <f>SUM('42:208'!M38,'42:208'!Q38)</f>
        <v>0</v>
      </c>
      <c r="F36" s="67"/>
      <c r="G36" s="77">
        <f t="shared" si="1"/>
        <v>0</v>
      </c>
    </row>
    <row r="37" spans="1:7" ht="14.6" x14ac:dyDescent="0.35">
      <c r="A37" s="129" t="s">
        <v>14</v>
      </c>
      <c r="B37" s="130">
        <f>SUM(B13:B36)</f>
        <v>274617.02232222049</v>
      </c>
      <c r="C37" s="131"/>
      <c r="D37" s="130">
        <f>B37</f>
        <v>274617.02232222049</v>
      </c>
      <c r="E37" s="130"/>
      <c r="F37" s="131"/>
      <c r="G37" s="130"/>
    </row>
    <row r="38" spans="1:7" ht="17.600000000000001" x14ac:dyDescent="0.4">
      <c r="C38" s="74"/>
      <c r="D38" s="74"/>
      <c r="E38" s="74"/>
      <c r="F38" s="75"/>
    </row>
    <row r="39" spans="1:7" ht="15" x14ac:dyDescent="0.35">
      <c r="A39" s="247" t="s">
        <v>508</v>
      </c>
      <c r="B39" s="247"/>
      <c r="C39" s="247"/>
      <c r="D39" s="247"/>
      <c r="E39" s="247"/>
      <c r="F39" s="247"/>
      <c r="G39" s="247"/>
    </row>
    <row r="43" spans="1:7" ht="13.3" x14ac:dyDescent="0.4">
      <c r="A43" s="248"/>
      <c r="B43" s="248"/>
    </row>
    <row r="44" spans="1:7" ht="13.3" x14ac:dyDescent="0.4">
      <c r="A44" s="233"/>
      <c r="B44" s="234"/>
    </row>
    <row r="45" spans="1:7" hidden="1" x14ac:dyDescent="0.35">
      <c r="D45" s="76">
        <f>MAX(D13:D36)</f>
        <v>14628.366708906065</v>
      </c>
      <c r="G45" s="76">
        <f>MAX(G13:G36)</f>
        <v>0</v>
      </c>
    </row>
  </sheetData>
  <mergeCells count="12">
    <mergeCell ref="A44:B44"/>
    <mergeCell ref="A39:G39"/>
    <mergeCell ref="B1:F1"/>
    <mergeCell ref="B2:F2"/>
    <mergeCell ref="A4:G4"/>
    <mergeCell ref="B5:C5"/>
    <mergeCell ref="A6:G6"/>
    <mergeCell ref="A8:G8"/>
    <mergeCell ref="A10:A11"/>
    <mergeCell ref="B10:D10"/>
    <mergeCell ref="E10:G10"/>
    <mergeCell ref="A43:B43"/>
  </mergeCells>
  <conditionalFormatting sqref="D13:D36">
    <cfRule type="cellIs" dxfId="1" priority="1" stopIfTrue="1" operator="equal">
      <formula>$D$45</formula>
    </cfRule>
  </conditionalFormatting>
  <conditionalFormatting sqref="G13:G36">
    <cfRule type="cellIs" dxfId="0" priority="2" stopIfTrue="1" operator="equal">
      <formula>$G$45</formula>
    </cfRule>
  </conditionalFormatting>
  <pageMargins left="0.7" right="0.7" top="0.75" bottom="0.75" header="0.3" footer="0.3"/>
  <pageSetup paperSize="9" orientation="portrait" verticalDpi="0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216</vt:i4>
      </vt:variant>
    </vt:vector>
  </HeadingPairs>
  <TitlesOfParts>
    <vt:vector size="216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Свод данных ЭСУ Череповец</vt:lpstr>
      <vt:lpstr>Свод данных ЭСУ Бабаево</vt:lpstr>
      <vt:lpstr>Свод данных ЭСУ Кадуй</vt:lpstr>
      <vt:lpstr>Свод данных ЭСУ Чагода</vt:lpstr>
      <vt:lpstr>Свод данных ЭСУ Шексна</vt:lpstr>
      <vt:lpstr>Свод данных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Максим Александрович</dc:creator>
  <cp:lastModifiedBy>Красавин Краснослав Александрович</cp:lastModifiedBy>
  <cp:lastPrinted>2024-01-23T07:04:52Z</cp:lastPrinted>
  <dcterms:created xsi:type="dcterms:W3CDTF">2022-07-04T13:18:54Z</dcterms:created>
  <dcterms:modified xsi:type="dcterms:W3CDTF">2025-08-06T01:07:08Z</dcterms:modified>
</cp:coreProperties>
</file>